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AF0E2A5F-C3C1-481D-8EB7-F628FD16C11B}" xr6:coauthVersionLast="46" xr6:coauthVersionMax="46" xr10:uidLastSave="{00000000-0000-0000-0000-000000000000}"/>
  <bookViews>
    <workbookView xWindow="-120" yWindow="-120" windowWidth="27930" windowHeight="16440" firstSheet="1" activeTab="1" xr2:uid="{00000000-000D-0000-FFFF-FFFF00000000}"/>
  </bookViews>
  <sheets>
    <sheet name="Readme" sheetId="7" r:id="rId1"/>
    <sheet name="Master" sheetId="1" r:id="rId2"/>
    <sheet name="Tbills" sheetId="36" r:id="rId3"/>
    <sheet name="Chart1" sheetId="55" r:id="rId4"/>
    <sheet name="Sheet1" sheetId="5" r:id="rId5"/>
    <sheet name="SVXY-IV" sheetId="44" r:id="rId6"/>
    <sheet name="Old SVXY Hist" sheetId="40" r:id="rId7"/>
    <sheet name="XIV Hist" sheetId="41" r:id="rId8"/>
    <sheet name="0.5X SVXY-Web" sheetId="50" r:id="rId9"/>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0" r:id="rId10"/>
  </pivotCaches>
</workbook>
</file>

<file path=xl/calcChain.xml><?xml version="1.0" encoding="utf-8"?>
<calcChain xmlns="http://schemas.openxmlformats.org/spreadsheetml/2006/main">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C888" i="36"/>
  <c r="H4232" i="1" s="1"/>
  <c r="C887" i="36"/>
  <c r="H4228" i="1" s="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J4113" i="1" l="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1"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684" i="1" l="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I7" i="1"/>
  <c r="J4" i="1"/>
  <c r="J2" i="1"/>
  <c r="I1" i="1"/>
  <c r="I8" i="1" l="1"/>
  <c r="I9" i="1" s="1"/>
  <c r="N1" i="1"/>
  <c r="N2491" i="1"/>
  <c r="N2490" i="1"/>
  <c r="N2489" i="1"/>
  <c r="N2488" i="1"/>
  <c r="N2487" i="1"/>
  <c r="N2486" i="1"/>
  <c r="N2485" i="1"/>
  <c r="N2484" i="1"/>
  <c r="N2483" i="1"/>
  <c r="N2482" i="1"/>
  <c r="O1" i="1"/>
  <c r="N3263" i="1"/>
  <c r="N3262" i="1"/>
  <c r="N3261" i="1"/>
  <c r="N3260" i="1"/>
  <c r="N3259" i="1"/>
  <c r="M7" i="1"/>
  <c r="I10" i="1" l="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11" i="1" l="1"/>
  <c r="I12"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13" i="1" l="1"/>
  <c r="I14" i="1" l="1"/>
  <c r="I15" i="1" l="1"/>
  <c r="I16" i="1" l="1"/>
  <c r="I17" i="1" l="1"/>
  <c r="I18"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9" i="1" l="1"/>
  <c r="M1" i="1"/>
  <c r="P7" i="1"/>
  <c r="P1" i="1"/>
  <c r="N4" i="1"/>
  <c r="M3497" i="1" l="1"/>
  <c r="M3498" i="1" s="1"/>
  <c r="M3499" i="1" s="1"/>
  <c r="M3500" i="1" s="1"/>
  <c r="M3501" i="1" s="1"/>
  <c r="M3502" i="1" s="1"/>
  <c r="M3503" i="1" s="1"/>
  <c r="M3504" i="1" s="1"/>
  <c r="M3505" i="1" s="1"/>
  <c r="M3506" i="1" s="1"/>
  <c r="M3507" i="1" s="1"/>
  <c r="M3508" i="1" s="1"/>
  <c r="M3509" i="1" s="1"/>
  <c r="M3510" i="1" s="1"/>
  <c r="M3511" i="1" s="1"/>
  <c r="M3512" i="1" s="1"/>
  <c r="M3513" i="1" s="1"/>
  <c r="M3514" i="1" s="1"/>
  <c r="M3515" i="1" s="1"/>
  <c r="M3516" i="1" s="1"/>
  <c r="M3517" i="1" s="1"/>
  <c r="M3518" i="1" s="1"/>
  <c r="M3519" i="1" s="1"/>
  <c r="M3520" i="1" s="1"/>
  <c r="M3521" i="1" s="1"/>
  <c r="M3522" i="1" s="1"/>
  <c r="M3523" i="1" s="1"/>
  <c r="M3524" i="1" s="1"/>
  <c r="M3525" i="1" s="1"/>
  <c r="M3526" i="1" s="1"/>
  <c r="M3527" i="1" s="1"/>
  <c r="M3528" i="1" s="1"/>
  <c r="M3529" i="1" s="1"/>
  <c r="M3530" i="1" s="1"/>
  <c r="M3531" i="1" s="1"/>
  <c r="M3532" i="1" s="1"/>
  <c r="M3533" i="1" s="1"/>
  <c r="M3534" i="1" s="1"/>
  <c r="M3535" i="1" s="1"/>
  <c r="M3536" i="1" s="1"/>
  <c r="M3537" i="1" s="1"/>
  <c r="M3538" i="1" s="1"/>
  <c r="M3539" i="1" s="1"/>
  <c r="M3540" i="1" s="1"/>
  <c r="M3541" i="1" s="1"/>
  <c r="M3542" i="1" s="1"/>
  <c r="M3543" i="1" s="1"/>
  <c r="M3544" i="1" s="1"/>
  <c r="M3545" i="1" s="1"/>
  <c r="M3546" i="1" s="1"/>
  <c r="M3547" i="1" s="1"/>
  <c r="M3548" i="1" s="1"/>
  <c r="M3549" i="1" s="1"/>
  <c r="M3550" i="1" s="1"/>
  <c r="M3551" i="1" s="1"/>
  <c r="M3552" i="1" s="1"/>
  <c r="M3553" i="1" s="1"/>
  <c r="M3554" i="1" s="1"/>
  <c r="M3555" i="1" s="1"/>
  <c r="M3556" i="1" s="1"/>
  <c r="M3557" i="1" s="1"/>
  <c r="M3558" i="1" s="1"/>
  <c r="M3559" i="1" s="1"/>
  <c r="M3560" i="1" s="1"/>
  <c r="M3561" i="1" s="1"/>
  <c r="M3562" i="1" s="1"/>
  <c r="M3563" i="1" s="1"/>
  <c r="M3564" i="1" s="1"/>
  <c r="M3565" i="1" s="1"/>
  <c r="M3566" i="1" s="1"/>
  <c r="M3567" i="1" s="1"/>
  <c r="M3568" i="1" s="1"/>
  <c r="M3569" i="1" s="1"/>
  <c r="M3570" i="1" s="1"/>
  <c r="M3571" i="1" s="1"/>
  <c r="M3572" i="1" s="1"/>
  <c r="M3573" i="1" s="1"/>
  <c r="M3574" i="1" s="1"/>
  <c r="M3575" i="1" s="1"/>
  <c r="M3576" i="1" s="1"/>
  <c r="M3577" i="1" s="1"/>
  <c r="M3578" i="1" s="1"/>
  <c r="M3579" i="1" s="1"/>
  <c r="M3580" i="1" s="1"/>
  <c r="M3581" i="1" s="1"/>
  <c r="M3582" i="1" s="1"/>
  <c r="M3583" i="1" s="1"/>
  <c r="M3584" i="1" s="1"/>
  <c r="M3585" i="1" s="1"/>
  <c r="M3586" i="1" s="1"/>
  <c r="M3587" i="1" s="1"/>
  <c r="M3588" i="1" s="1"/>
  <c r="M3589" i="1" s="1"/>
  <c r="M3590" i="1" s="1"/>
  <c r="M3591" i="1" s="1"/>
  <c r="M3592" i="1" s="1"/>
  <c r="M3593" i="1" s="1"/>
  <c r="M3594" i="1" s="1"/>
  <c r="M3595" i="1" s="1"/>
  <c r="M3596" i="1" s="1"/>
  <c r="M3597" i="1" s="1"/>
  <c r="M3598" i="1" s="1"/>
  <c r="M3599" i="1" s="1"/>
  <c r="M3600" i="1" s="1"/>
  <c r="M3601" i="1" s="1"/>
  <c r="M3602" i="1" s="1"/>
  <c r="M3603" i="1" s="1"/>
  <c r="M3604" i="1" s="1"/>
  <c r="M3605" i="1" s="1"/>
  <c r="M3606" i="1" s="1"/>
  <c r="M3607" i="1" s="1"/>
  <c r="M3608" i="1" s="1"/>
  <c r="M3609" i="1" s="1"/>
  <c r="M3610" i="1" s="1"/>
  <c r="M3611" i="1" s="1"/>
  <c r="M3612" i="1" s="1"/>
  <c r="M3613" i="1" s="1"/>
  <c r="M3614" i="1" s="1"/>
  <c r="M3615" i="1" s="1"/>
  <c r="M3616" i="1" s="1"/>
  <c r="M3617" i="1" s="1"/>
  <c r="M3618" i="1" s="1"/>
  <c r="M3619" i="1" s="1"/>
  <c r="M3620" i="1" s="1"/>
  <c r="M3621" i="1" s="1"/>
  <c r="M3622" i="1" s="1"/>
  <c r="M3623" i="1" s="1"/>
  <c r="M3624" i="1" s="1"/>
  <c r="M3625" i="1" s="1"/>
  <c r="M3626" i="1" s="1"/>
  <c r="M3627" i="1" s="1"/>
  <c r="M3628" i="1" s="1"/>
  <c r="M3629" i="1" s="1"/>
  <c r="M3630" i="1" s="1"/>
  <c r="M3631" i="1" s="1"/>
  <c r="M3632" i="1" s="1"/>
  <c r="M3633" i="1" s="1"/>
  <c r="M3634" i="1" s="1"/>
  <c r="M3635" i="1" s="1"/>
  <c r="M3636" i="1" s="1"/>
  <c r="M3637" i="1" s="1"/>
  <c r="M3638" i="1" s="1"/>
  <c r="M3639" i="1" s="1"/>
  <c r="M3640" i="1" s="1"/>
  <c r="M3641" i="1" s="1"/>
  <c r="M3642" i="1" s="1"/>
  <c r="M3643" i="1" s="1"/>
  <c r="M3644" i="1" s="1"/>
  <c r="M3645" i="1" s="1"/>
  <c r="M3646" i="1" s="1"/>
  <c r="M3647" i="1" s="1"/>
  <c r="M3648" i="1" s="1"/>
  <c r="M3649" i="1" s="1"/>
  <c r="M3650" i="1" s="1"/>
  <c r="M3651" i="1" s="1"/>
  <c r="M3652" i="1" s="1"/>
  <c r="M3653" i="1" s="1"/>
  <c r="M3654" i="1" s="1"/>
  <c r="M3655" i="1" s="1"/>
  <c r="M3656" i="1" s="1"/>
  <c r="M3657" i="1" s="1"/>
  <c r="M3658" i="1" s="1"/>
  <c r="M3659" i="1" s="1"/>
  <c r="M3660" i="1" s="1"/>
  <c r="M3661" i="1" s="1"/>
  <c r="M3662" i="1" s="1"/>
  <c r="M3663" i="1" s="1"/>
  <c r="M3664" i="1" s="1"/>
  <c r="M3665" i="1" s="1"/>
  <c r="M3666" i="1" s="1"/>
  <c r="M3667" i="1" s="1"/>
  <c r="M3668" i="1" s="1"/>
  <c r="M3669" i="1" s="1"/>
  <c r="M3670" i="1" s="1"/>
  <c r="M3671" i="1" s="1"/>
  <c r="M3672" i="1" s="1"/>
  <c r="M3673" i="1" s="1"/>
  <c r="M3674" i="1" s="1"/>
  <c r="M3675" i="1" s="1"/>
  <c r="M3676" i="1" s="1"/>
  <c r="M3677" i="1" s="1"/>
  <c r="M3678" i="1" s="1"/>
  <c r="M3679" i="1" s="1"/>
  <c r="M3680" i="1" s="1"/>
  <c r="M3681" i="1" s="1"/>
  <c r="M3682" i="1" s="1"/>
  <c r="M3683" i="1" s="1"/>
  <c r="M3684" i="1" s="1"/>
  <c r="M3685" i="1" s="1"/>
  <c r="M3686" i="1" s="1"/>
  <c r="M3687" i="1" s="1"/>
  <c r="M3688" i="1" s="1"/>
  <c r="M3689" i="1" s="1"/>
  <c r="M3690" i="1" s="1"/>
  <c r="M3691" i="1" s="1"/>
  <c r="M3692" i="1" s="1"/>
  <c r="M3693" i="1" s="1"/>
  <c r="M3694" i="1" s="1"/>
  <c r="M3695" i="1" s="1"/>
  <c r="M3696" i="1" s="1"/>
  <c r="M3697" i="1" s="1"/>
  <c r="M3698" i="1" s="1"/>
  <c r="M3699" i="1" s="1"/>
  <c r="M3700" i="1" s="1"/>
  <c r="M3701" i="1" s="1"/>
  <c r="M3702" i="1" s="1"/>
  <c r="M3703" i="1" s="1"/>
  <c r="M3704" i="1" s="1"/>
  <c r="M3705" i="1" s="1"/>
  <c r="M3706" i="1" s="1"/>
  <c r="M3707" i="1" s="1"/>
  <c r="M3708" i="1" s="1"/>
  <c r="M3709" i="1" s="1"/>
  <c r="M3710" i="1" s="1"/>
  <c r="M3711" i="1" s="1"/>
  <c r="M3712" i="1" s="1"/>
  <c r="M3713" i="1" s="1"/>
  <c r="M3714" i="1" s="1"/>
  <c r="M3715" i="1" s="1"/>
  <c r="M3716" i="1" s="1"/>
  <c r="M3717" i="1" s="1"/>
  <c r="M3718" i="1" s="1"/>
  <c r="M3719" i="1" s="1"/>
  <c r="M3720" i="1" s="1"/>
  <c r="M3721" i="1" s="1"/>
  <c r="M3722" i="1" s="1"/>
  <c r="M3723" i="1" s="1"/>
  <c r="M3724" i="1" s="1"/>
  <c r="M3725" i="1" s="1"/>
  <c r="M3726" i="1" s="1"/>
  <c r="M3727" i="1" s="1"/>
  <c r="M3728" i="1" s="1"/>
  <c r="M3729" i="1" s="1"/>
  <c r="M3730" i="1" s="1"/>
  <c r="M3731" i="1" s="1"/>
  <c r="M3732" i="1" s="1"/>
  <c r="M3733" i="1" s="1"/>
  <c r="M3734" i="1" s="1"/>
  <c r="M3735" i="1" s="1"/>
  <c r="M3736" i="1" s="1"/>
  <c r="M3737" i="1" s="1"/>
  <c r="M3738" i="1" s="1"/>
  <c r="M3739" i="1" s="1"/>
  <c r="M3740" i="1" s="1"/>
  <c r="M3741" i="1" s="1"/>
  <c r="M3742" i="1" s="1"/>
  <c r="M3743" i="1" s="1"/>
  <c r="M3744" i="1" s="1"/>
  <c r="M3745" i="1" s="1"/>
  <c r="M3746" i="1" s="1"/>
  <c r="M3747" i="1" s="1"/>
  <c r="M3748" i="1" s="1"/>
  <c r="M3749" i="1" s="1"/>
  <c r="M3750" i="1" s="1"/>
  <c r="M3751" i="1" s="1"/>
  <c r="M3752" i="1" s="1"/>
  <c r="M3753" i="1" s="1"/>
  <c r="M3754" i="1" s="1"/>
  <c r="M3755" i="1" s="1"/>
  <c r="M3756" i="1" s="1"/>
  <c r="M3757" i="1" s="1"/>
  <c r="M3758" i="1" s="1"/>
  <c r="M3759" i="1" s="1"/>
  <c r="M3760" i="1" s="1"/>
  <c r="M3761" i="1" s="1"/>
  <c r="M3762" i="1" s="1"/>
  <c r="M3763" i="1" s="1"/>
  <c r="M3764" i="1" s="1"/>
  <c r="M3765" i="1" s="1"/>
  <c r="M3766" i="1" s="1"/>
  <c r="M3767" i="1" s="1"/>
  <c r="M3768" i="1" s="1"/>
  <c r="M3769" i="1" s="1"/>
  <c r="M3770" i="1" s="1"/>
  <c r="M3771" i="1" s="1"/>
  <c r="M3772" i="1" s="1"/>
  <c r="M3773" i="1" s="1"/>
  <c r="M3774" i="1" s="1"/>
  <c r="M3775" i="1" s="1"/>
  <c r="M3776" i="1" s="1"/>
  <c r="M3777" i="1" s="1"/>
  <c r="M3778" i="1" s="1"/>
  <c r="M3779" i="1" s="1"/>
  <c r="M3780" i="1" s="1"/>
  <c r="M3781" i="1" s="1"/>
  <c r="M3782" i="1" s="1"/>
  <c r="M3783" i="1" s="1"/>
  <c r="M3784" i="1" s="1"/>
  <c r="M3785" i="1" s="1"/>
  <c r="M3786" i="1" s="1"/>
  <c r="M3787" i="1" s="1"/>
  <c r="M3788" i="1" s="1"/>
  <c r="M3789" i="1" s="1"/>
  <c r="M3790" i="1" s="1"/>
  <c r="M3791" i="1" s="1"/>
  <c r="M3792" i="1" s="1"/>
  <c r="M3793" i="1" s="1"/>
  <c r="M3794" i="1" s="1"/>
  <c r="M3795" i="1" s="1"/>
  <c r="M3796" i="1" s="1"/>
  <c r="M3797" i="1" s="1"/>
  <c r="M3798" i="1" s="1"/>
  <c r="M3799" i="1" s="1"/>
  <c r="M3800" i="1" s="1"/>
  <c r="M3801" i="1" s="1"/>
  <c r="M3802" i="1" s="1"/>
  <c r="M3803" i="1" s="1"/>
  <c r="M3804" i="1" s="1"/>
  <c r="M3805" i="1" s="1"/>
  <c r="M3806" i="1" s="1"/>
  <c r="M3807" i="1" s="1"/>
  <c r="M3808" i="1" s="1"/>
  <c r="M3809" i="1" s="1"/>
  <c r="M3810" i="1" s="1"/>
  <c r="M3811" i="1" s="1"/>
  <c r="M3812" i="1" s="1"/>
  <c r="M3813" i="1" s="1"/>
  <c r="M3814" i="1" s="1"/>
  <c r="M3815" i="1" s="1"/>
  <c r="M3816" i="1" s="1"/>
  <c r="M3817" i="1" s="1"/>
  <c r="M3818" i="1" s="1"/>
  <c r="M3819" i="1" s="1"/>
  <c r="M3820" i="1" s="1"/>
  <c r="M3821" i="1" s="1"/>
  <c r="M3822" i="1" s="1"/>
  <c r="M3823" i="1" s="1"/>
  <c r="M3824" i="1" s="1"/>
  <c r="M3825" i="1" s="1"/>
  <c r="M3826" i="1" s="1"/>
  <c r="M3827" i="1" s="1"/>
  <c r="M3828" i="1" s="1"/>
  <c r="M3829" i="1" s="1"/>
  <c r="M3830" i="1" s="1"/>
  <c r="M3831" i="1" s="1"/>
  <c r="M3832" i="1" s="1"/>
  <c r="M3833" i="1" s="1"/>
  <c r="M3834" i="1" s="1"/>
  <c r="M3835" i="1" s="1"/>
  <c r="M3836" i="1" s="1"/>
  <c r="M3837" i="1" s="1"/>
  <c r="M3838" i="1" s="1"/>
  <c r="M3839" i="1" s="1"/>
  <c r="M3840" i="1" s="1"/>
  <c r="M3841" i="1" s="1"/>
  <c r="M3842" i="1" s="1"/>
  <c r="M3843" i="1" s="1"/>
  <c r="M3844" i="1" s="1"/>
  <c r="M3845" i="1" s="1"/>
  <c r="M3846" i="1" s="1"/>
  <c r="M3847" i="1" s="1"/>
  <c r="M3848" i="1" s="1"/>
  <c r="M3849" i="1" s="1"/>
  <c r="M3850" i="1" s="1"/>
  <c r="M3851" i="1" s="1"/>
  <c r="M3852" i="1" s="1"/>
  <c r="M3853" i="1" s="1"/>
  <c r="M3854" i="1" s="1"/>
  <c r="M3855" i="1" s="1"/>
  <c r="M3856" i="1" s="1"/>
  <c r="M3857" i="1" s="1"/>
  <c r="M3858" i="1" s="1"/>
  <c r="M3859" i="1" s="1"/>
  <c r="M3860" i="1" s="1"/>
  <c r="M3861" i="1" s="1"/>
  <c r="M3862" i="1" s="1"/>
  <c r="M3863" i="1" s="1"/>
  <c r="M3864" i="1" s="1"/>
  <c r="M3865" i="1" s="1"/>
  <c r="M3866" i="1" s="1"/>
  <c r="M3867" i="1" s="1"/>
  <c r="M3868" i="1" s="1"/>
  <c r="M3869" i="1" s="1"/>
  <c r="M3870" i="1" s="1"/>
  <c r="M3871" i="1" s="1"/>
  <c r="M3872" i="1" s="1"/>
  <c r="M3873" i="1" s="1"/>
  <c r="M3874" i="1" s="1"/>
  <c r="M3875" i="1" s="1"/>
  <c r="M3876" i="1" s="1"/>
  <c r="M3877" i="1" s="1"/>
  <c r="M3878" i="1" s="1"/>
  <c r="M3879" i="1" s="1"/>
  <c r="M3880" i="1" s="1"/>
  <c r="M3881" i="1" s="1"/>
  <c r="M3882" i="1" s="1"/>
  <c r="M3883" i="1" s="1"/>
  <c r="M3884" i="1" s="1"/>
  <c r="M3885" i="1" s="1"/>
  <c r="M3886" i="1" s="1"/>
  <c r="M3887" i="1" s="1"/>
  <c r="M3888" i="1" s="1"/>
  <c r="M3889" i="1" s="1"/>
  <c r="M3890" i="1" s="1"/>
  <c r="M3891" i="1" s="1"/>
  <c r="M3892" i="1" s="1"/>
  <c r="M3893" i="1" s="1"/>
  <c r="M3894" i="1" s="1"/>
  <c r="M3895" i="1" s="1"/>
  <c r="M3896" i="1" s="1"/>
  <c r="M3897" i="1" s="1"/>
  <c r="M3898" i="1" s="1"/>
  <c r="M3899" i="1" s="1"/>
  <c r="M3900" i="1" s="1"/>
  <c r="M3901" i="1" s="1"/>
  <c r="M3902" i="1" s="1"/>
  <c r="M3903" i="1" s="1"/>
  <c r="M3904" i="1" s="1"/>
  <c r="M3905" i="1" s="1"/>
  <c r="M3906" i="1" s="1"/>
  <c r="M3907" i="1" s="1"/>
  <c r="M3908" i="1" s="1"/>
  <c r="M3909" i="1" s="1"/>
  <c r="M3910" i="1" s="1"/>
  <c r="M3911" i="1" s="1"/>
  <c r="M3912" i="1" s="1"/>
  <c r="M3913" i="1" s="1"/>
  <c r="M3914" i="1" s="1"/>
  <c r="M3915" i="1" s="1"/>
  <c r="M3916" i="1" s="1"/>
  <c r="M3917" i="1" s="1"/>
  <c r="M3918" i="1" s="1"/>
  <c r="M3919" i="1" s="1"/>
  <c r="M3920" i="1" s="1"/>
  <c r="M3921" i="1" s="1"/>
  <c r="M3922" i="1" s="1"/>
  <c r="M3923" i="1" s="1"/>
  <c r="M3924" i="1" s="1"/>
  <c r="M3925" i="1" s="1"/>
  <c r="M3926" i="1" s="1"/>
  <c r="M8" i="1"/>
  <c r="M9" i="1" s="1"/>
  <c r="M10" i="1" s="1"/>
  <c r="M11" i="1" s="1"/>
  <c r="M12" i="1" s="1"/>
  <c r="M13" i="1" s="1"/>
  <c r="M14" i="1" s="1"/>
  <c r="M15" i="1" s="1"/>
  <c r="M16" i="1" s="1"/>
  <c r="M17" i="1" s="1"/>
  <c r="M18" i="1" s="1"/>
  <c r="M19" i="1" s="1"/>
  <c r="M20" i="1" s="1"/>
  <c r="M21" i="1" s="1"/>
  <c r="M22" i="1" s="1"/>
  <c r="M23" i="1" s="1"/>
  <c r="M24" i="1" s="1"/>
  <c r="M25"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P8" i="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P1250" i="1" s="1"/>
  <c r="P1251" i="1" s="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P1302" i="1" s="1"/>
  <c r="P1303" i="1" s="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P1354" i="1" s="1"/>
  <c r="P1355" i="1" s="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P1406" i="1" s="1"/>
  <c r="P1407" i="1" s="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P1458" i="1" s="1"/>
  <c r="P1459" i="1" s="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P1522" i="1" s="1"/>
  <c r="P1523" i="1" s="1"/>
  <c r="P1524" i="1" s="1"/>
  <c r="P1525" i="1" s="1"/>
  <c r="P1526" i="1" s="1"/>
  <c r="P1527" i="1" s="1"/>
  <c r="P1528" i="1" s="1"/>
  <c r="P1529" i="1" s="1"/>
  <c r="P1530" i="1" s="1"/>
  <c r="P1531" i="1" s="1"/>
  <c r="P1532" i="1" s="1"/>
  <c r="P1533" i="1" s="1"/>
  <c r="P1534" i="1" s="1"/>
  <c r="P1535" i="1" s="1"/>
  <c r="P1536" i="1" s="1"/>
  <c r="P1537" i="1" s="1"/>
  <c r="P1538" i="1" s="1"/>
  <c r="P1539" i="1" s="1"/>
  <c r="P1540" i="1" s="1"/>
  <c r="P1541" i="1" s="1"/>
  <c r="P1542" i="1" s="1"/>
  <c r="P1543" i="1" s="1"/>
  <c r="P1544" i="1" s="1"/>
  <c r="P1545" i="1" s="1"/>
  <c r="P1546" i="1" s="1"/>
  <c r="P1547" i="1" s="1"/>
  <c r="P1548" i="1" s="1"/>
  <c r="P1549" i="1" s="1"/>
  <c r="P1550" i="1" s="1"/>
  <c r="P1551" i="1" s="1"/>
  <c r="P1552" i="1" s="1"/>
  <c r="P1553" i="1" s="1"/>
  <c r="P1554" i="1" s="1"/>
  <c r="P1555" i="1" s="1"/>
  <c r="P1556" i="1" s="1"/>
  <c r="P1557" i="1" s="1"/>
  <c r="P1558" i="1" s="1"/>
  <c r="P1559" i="1" s="1"/>
  <c r="P1560" i="1" s="1"/>
  <c r="P1561" i="1" s="1"/>
  <c r="P1562" i="1" s="1"/>
  <c r="P1563" i="1" s="1"/>
  <c r="P1564" i="1" s="1"/>
  <c r="P1565" i="1" s="1"/>
  <c r="P1566" i="1" s="1"/>
  <c r="P1567" i="1" s="1"/>
  <c r="P1568" i="1" s="1"/>
  <c r="P1569" i="1" s="1"/>
  <c r="P1570" i="1" s="1"/>
  <c r="P1571" i="1" s="1"/>
  <c r="P1572" i="1" s="1"/>
  <c r="P1573" i="1" s="1"/>
  <c r="P1574" i="1" s="1"/>
  <c r="P1575" i="1" s="1"/>
  <c r="P1576" i="1" s="1"/>
  <c r="P1577" i="1" s="1"/>
  <c r="P1578" i="1" s="1"/>
  <c r="P1579" i="1" s="1"/>
  <c r="P1580" i="1" s="1"/>
  <c r="P1581" i="1" s="1"/>
  <c r="P1582" i="1" s="1"/>
  <c r="P1583" i="1" s="1"/>
  <c r="P1584" i="1" s="1"/>
  <c r="P1585" i="1" s="1"/>
  <c r="P1586" i="1" s="1"/>
  <c r="P1587" i="1" s="1"/>
  <c r="P1588" i="1" s="1"/>
  <c r="P1589" i="1" s="1"/>
  <c r="P1590" i="1" s="1"/>
  <c r="P1591" i="1" s="1"/>
  <c r="P1592" i="1" s="1"/>
  <c r="P1593" i="1" s="1"/>
  <c r="P1594" i="1" s="1"/>
  <c r="P1595" i="1" s="1"/>
  <c r="P1596" i="1" s="1"/>
  <c r="P1597" i="1" s="1"/>
  <c r="P1598" i="1" s="1"/>
  <c r="P1599" i="1" s="1"/>
  <c r="P1600" i="1" s="1"/>
  <c r="P1601" i="1" s="1"/>
  <c r="P1602" i="1" s="1"/>
  <c r="P1603" i="1" s="1"/>
  <c r="P1604" i="1" s="1"/>
  <c r="P1605" i="1" s="1"/>
  <c r="P1606" i="1" s="1"/>
  <c r="P1607" i="1" s="1"/>
  <c r="P1608" i="1" s="1"/>
  <c r="P1609" i="1" s="1"/>
  <c r="P1610" i="1" s="1"/>
  <c r="P1611" i="1" s="1"/>
  <c r="P1612" i="1" s="1"/>
  <c r="P1613" i="1" s="1"/>
  <c r="P1614" i="1" s="1"/>
  <c r="P1615" i="1" s="1"/>
  <c r="P1616" i="1" s="1"/>
  <c r="P1617" i="1" s="1"/>
  <c r="P1618" i="1" s="1"/>
  <c r="P1619" i="1" s="1"/>
  <c r="P1620" i="1" s="1"/>
  <c r="P1621" i="1" s="1"/>
  <c r="P1622" i="1" s="1"/>
  <c r="P1623" i="1" s="1"/>
  <c r="P1624" i="1" s="1"/>
  <c r="P1625" i="1" s="1"/>
  <c r="P1626" i="1" s="1"/>
  <c r="P1627" i="1" s="1"/>
  <c r="P1628" i="1" s="1"/>
  <c r="P1629" i="1" s="1"/>
  <c r="P1630" i="1" s="1"/>
  <c r="P1631" i="1" s="1"/>
  <c r="P1632" i="1" s="1"/>
  <c r="P1633" i="1" s="1"/>
  <c r="P1634" i="1" s="1"/>
  <c r="P1635" i="1" s="1"/>
  <c r="P1636" i="1" s="1"/>
  <c r="P1637" i="1" s="1"/>
  <c r="P1638" i="1" s="1"/>
  <c r="P1639" i="1" s="1"/>
  <c r="P1640" i="1" s="1"/>
  <c r="P1641" i="1" s="1"/>
  <c r="P1642" i="1" s="1"/>
  <c r="P1643" i="1" s="1"/>
  <c r="P1644" i="1" s="1"/>
  <c r="P1645" i="1" s="1"/>
  <c r="P1646" i="1" s="1"/>
  <c r="P1647" i="1" s="1"/>
  <c r="P1648" i="1" s="1"/>
  <c r="P1649" i="1" s="1"/>
  <c r="P1650" i="1" s="1"/>
  <c r="P1651" i="1" s="1"/>
  <c r="P1652" i="1" s="1"/>
  <c r="P1653" i="1" s="1"/>
  <c r="P1654" i="1" s="1"/>
  <c r="P1655" i="1" s="1"/>
  <c r="P1656" i="1" s="1"/>
  <c r="P1657" i="1" s="1"/>
  <c r="P1658" i="1" s="1"/>
  <c r="P1659" i="1" s="1"/>
  <c r="P1660" i="1" s="1"/>
  <c r="P1661" i="1" s="1"/>
  <c r="P1662" i="1" s="1"/>
  <c r="P1663" i="1" s="1"/>
  <c r="P1664" i="1" s="1"/>
  <c r="P1665" i="1" s="1"/>
  <c r="P1666" i="1" s="1"/>
  <c r="P1667" i="1" s="1"/>
  <c r="P1668" i="1" s="1"/>
  <c r="P1669" i="1" s="1"/>
  <c r="P1670" i="1" s="1"/>
  <c r="P1671" i="1" s="1"/>
  <c r="P1672" i="1" s="1"/>
  <c r="P1673" i="1" s="1"/>
  <c r="P1674" i="1" s="1"/>
  <c r="P1675" i="1" s="1"/>
  <c r="P1676" i="1" s="1"/>
  <c r="P1677" i="1" s="1"/>
  <c r="P1678" i="1" s="1"/>
  <c r="P1679" i="1" s="1"/>
  <c r="P1680" i="1" s="1"/>
  <c r="P1681" i="1" s="1"/>
  <c r="P1682" i="1" s="1"/>
  <c r="P1683" i="1" s="1"/>
  <c r="P1684" i="1" s="1"/>
  <c r="P1685" i="1" s="1"/>
  <c r="P1686" i="1" s="1"/>
  <c r="P1687" i="1" s="1"/>
  <c r="P1688" i="1" s="1"/>
  <c r="P1689" i="1" s="1"/>
  <c r="P1690" i="1" s="1"/>
  <c r="P1691" i="1" s="1"/>
  <c r="P1692" i="1" s="1"/>
  <c r="P1693" i="1" s="1"/>
  <c r="P1694" i="1" s="1"/>
  <c r="P1695" i="1" s="1"/>
  <c r="P1696" i="1" s="1"/>
  <c r="P1697" i="1" s="1"/>
  <c r="P1698" i="1" s="1"/>
  <c r="P1699" i="1" s="1"/>
  <c r="P1700" i="1" s="1"/>
  <c r="P1701" i="1" s="1"/>
  <c r="P1702" i="1" s="1"/>
  <c r="P1703" i="1" s="1"/>
  <c r="P1704" i="1" s="1"/>
  <c r="P1705" i="1" s="1"/>
  <c r="P1706" i="1" s="1"/>
  <c r="P1707" i="1" s="1"/>
  <c r="P1708" i="1" s="1"/>
  <c r="P1709" i="1" s="1"/>
  <c r="P1710" i="1" s="1"/>
  <c r="P1711" i="1" s="1"/>
  <c r="P1712" i="1" s="1"/>
  <c r="P1713" i="1" s="1"/>
  <c r="P1714" i="1" s="1"/>
  <c r="P1715" i="1" s="1"/>
  <c r="P1716" i="1" s="1"/>
  <c r="P1717" i="1" s="1"/>
  <c r="P1718" i="1" s="1"/>
  <c r="P1719" i="1" s="1"/>
  <c r="P1720" i="1" s="1"/>
  <c r="P1721" i="1" s="1"/>
  <c r="P1722" i="1" s="1"/>
  <c r="P1723" i="1" s="1"/>
  <c r="P1724" i="1" s="1"/>
  <c r="P1725" i="1" s="1"/>
  <c r="P1726" i="1" s="1"/>
  <c r="P1727" i="1" s="1"/>
  <c r="P1728" i="1" s="1"/>
  <c r="P1729" i="1" s="1"/>
  <c r="P1730" i="1" s="1"/>
  <c r="P1731" i="1" s="1"/>
  <c r="P1732" i="1" s="1"/>
  <c r="P1733" i="1" s="1"/>
  <c r="P1734" i="1" s="1"/>
  <c r="P1735" i="1" s="1"/>
  <c r="P1736" i="1" s="1"/>
  <c r="P1737" i="1" s="1"/>
  <c r="P1738" i="1" s="1"/>
  <c r="P1739" i="1" s="1"/>
  <c r="P1740" i="1" s="1"/>
  <c r="P1741" i="1" s="1"/>
  <c r="P1742" i="1" s="1"/>
  <c r="P1743" i="1" s="1"/>
  <c r="P1744" i="1" s="1"/>
  <c r="P1745" i="1" s="1"/>
  <c r="P1746" i="1" s="1"/>
  <c r="P1747" i="1" s="1"/>
  <c r="P1748" i="1" s="1"/>
  <c r="P1749" i="1" s="1"/>
  <c r="P1750" i="1" s="1"/>
  <c r="P1751" i="1" s="1"/>
  <c r="P1752" i="1" s="1"/>
  <c r="P1753" i="1" s="1"/>
  <c r="P1754" i="1" s="1"/>
  <c r="P1755" i="1" s="1"/>
  <c r="P1756" i="1" s="1"/>
  <c r="P1757" i="1" s="1"/>
  <c r="P1758" i="1" s="1"/>
  <c r="P1759" i="1" s="1"/>
  <c r="P1760" i="1" s="1"/>
  <c r="P1761" i="1" s="1"/>
  <c r="P1762" i="1" s="1"/>
  <c r="P1763" i="1" s="1"/>
  <c r="P1764" i="1" s="1"/>
  <c r="P1765" i="1" s="1"/>
  <c r="P1766" i="1" s="1"/>
  <c r="P1767" i="1" s="1"/>
  <c r="P1768" i="1" s="1"/>
  <c r="P1769" i="1" s="1"/>
  <c r="P1770" i="1" s="1"/>
  <c r="P1771" i="1" s="1"/>
  <c r="P1772" i="1" s="1"/>
  <c r="P1773" i="1" s="1"/>
  <c r="P1774" i="1" s="1"/>
  <c r="P1775" i="1" s="1"/>
  <c r="P1776" i="1" s="1"/>
  <c r="P1777" i="1" s="1"/>
  <c r="P1778" i="1" s="1"/>
  <c r="P1779" i="1" s="1"/>
  <c r="P1780" i="1" s="1"/>
  <c r="P1781" i="1" s="1"/>
  <c r="P1782" i="1" s="1"/>
  <c r="P1783" i="1" s="1"/>
  <c r="P1784" i="1" s="1"/>
  <c r="P1785" i="1" s="1"/>
  <c r="P1786" i="1" s="1"/>
  <c r="P1787" i="1" s="1"/>
  <c r="P1788" i="1" s="1"/>
  <c r="P1789" i="1" s="1"/>
  <c r="P1790" i="1" s="1"/>
  <c r="P1791" i="1" s="1"/>
  <c r="P1792" i="1" s="1"/>
  <c r="P1793" i="1" s="1"/>
  <c r="P1794" i="1" s="1"/>
  <c r="P1795" i="1" s="1"/>
  <c r="P1796" i="1" s="1"/>
  <c r="P1797" i="1" s="1"/>
  <c r="P1798" i="1" s="1"/>
  <c r="P1799" i="1" s="1"/>
  <c r="P1800" i="1" s="1"/>
  <c r="P1801" i="1" s="1"/>
  <c r="P1802" i="1" s="1"/>
  <c r="P1803" i="1" s="1"/>
  <c r="P1804" i="1" s="1"/>
  <c r="P1805" i="1" s="1"/>
  <c r="P1806" i="1" s="1"/>
  <c r="P1807" i="1" s="1"/>
  <c r="P1808" i="1" s="1"/>
  <c r="P1809" i="1" s="1"/>
  <c r="P1810" i="1" s="1"/>
  <c r="P1811" i="1" s="1"/>
  <c r="P1812" i="1" s="1"/>
  <c r="P1813" i="1" s="1"/>
  <c r="P1814" i="1" s="1"/>
  <c r="P1815" i="1" s="1"/>
  <c r="P1816" i="1" s="1"/>
  <c r="P1817" i="1" s="1"/>
  <c r="P1818" i="1" s="1"/>
  <c r="P1819" i="1" s="1"/>
  <c r="P1820" i="1" s="1"/>
  <c r="P1821" i="1" s="1"/>
  <c r="P1822" i="1" s="1"/>
  <c r="P1823" i="1" s="1"/>
  <c r="P1824" i="1" s="1"/>
  <c r="P1825" i="1" s="1"/>
  <c r="P1826" i="1" s="1"/>
  <c r="P1827" i="1" s="1"/>
  <c r="P1828" i="1" s="1"/>
  <c r="P1829" i="1" s="1"/>
  <c r="P1830" i="1" s="1"/>
  <c r="P1831" i="1" s="1"/>
  <c r="P1832" i="1" s="1"/>
  <c r="P1833" i="1" s="1"/>
  <c r="P1834" i="1" s="1"/>
  <c r="P1835" i="1" s="1"/>
  <c r="P1836" i="1" s="1"/>
  <c r="P1837" i="1" s="1"/>
  <c r="P1838" i="1" s="1"/>
  <c r="P1839" i="1" s="1"/>
  <c r="P1840" i="1" s="1"/>
  <c r="P1841" i="1" s="1"/>
  <c r="P1842" i="1" s="1"/>
  <c r="P1843" i="1" s="1"/>
  <c r="P1844" i="1" s="1"/>
  <c r="P1845" i="1" s="1"/>
  <c r="P1846" i="1" s="1"/>
  <c r="P1847" i="1" s="1"/>
  <c r="P1848" i="1" s="1"/>
  <c r="P1849" i="1" s="1"/>
  <c r="P1850" i="1" s="1"/>
  <c r="P1851" i="1" s="1"/>
  <c r="P1852" i="1" s="1"/>
  <c r="P1853" i="1" s="1"/>
  <c r="P1854" i="1" s="1"/>
  <c r="P1855" i="1" s="1"/>
  <c r="P1856" i="1" s="1"/>
  <c r="P1857" i="1" s="1"/>
  <c r="P1858" i="1" s="1"/>
  <c r="P1859" i="1" s="1"/>
  <c r="P1860" i="1" s="1"/>
  <c r="P1861" i="1" s="1"/>
  <c r="P1862" i="1" s="1"/>
  <c r="P1863" i="1" s="1"/>
  <c r="P1864" i="1" s="1"/>
  <c r="P1865" i="1" s="1"/>
  <c r="P1866" i="1" s="1"/>
  <c r="P1867" i="1" s="1"/>
  <c r="P1868" i="1" s="1"/>
  <c r="P1869" i="1" s="1"/>
  <c r="P1870" i="1" s="1"/>
  <c r="P1871" i="1" s="1"/>
  <c r="P1872" i="1" s="1"/>
  <c r="P1873" i="1" s="1"/>
  <c r="P1874" i="1" s="1"/>
  <c r="P1875" i="1" s="1"/>
  <c r="P1876" i="1" s="1"/>
  <c r="P1877" i="1" s="1"/>
  <c r="P1878" i="1" s="1"/>
  <c r="P1879" i="1" s="1"/>
  <c r="P1880" i="1" s="1"/>
  <c r="P1881" i="1" s="1"/>
  <c r="P1882" i="1" s="1"/>
  <c r="P1883" i="1" s="1"/>
  <c r="P1884" i="1" s="1"/>
  <c r="P1885" i="1" s="1"/>
  <c r="P1886" i="1" s="1"/>
  <c r="P1887" i="1" s="1"/>
  <c r="P1888" i="1" s="1"/>
  <c r="P1889" i="1" s="1"/>
  <c r="P1890" i="1" s="1"/>
  <c r="P1891" i="1" s="1"/>
  <c r="P1892" i="1" s="1"/>
  <c r="P1893" i="1" s="1"/>
  <c r="P1894" i="1" s="1"/>
  <c r="P1895" i="1" s="1"/>
  <c r="P1896" i="1" s="1"/>
  <c r="P1897" i="1" s="1"/>
  <c r="P1898" i="1" s="1"/>
  <c r="P1899" i="1" s="1"/>
  <c r="P1900" i="1" s="1"/>
  <c r="P1901" i="1" s="1"/>
  <c r="P1902" i="1" s="1"/>
  <c r="P1903" i="1" s="1"/>
  <c r="P1904" i="1" s="1"/>
  <c r="P1905" i="1" s="1"/>
  <c r="P1906" i="1" s="1"/>
  <c r="P1907" i="1" s="1"/>
  <c r="P1908" i="1" s="1"/>
  <c r="P1909" i="1" s="1"/>
  <c r="P1910" i="1" s="1"/>
  <c r="P1911" i="1" s="1"/>
  <c r="P1912" i="1" s="1"/>
  <c r="P1913" i="1" s="1"/>
  <c r="P1914" i="1" s="1"/>
  <c r="P1915" i="1" s="1"/>
  <c r="P1916" i="1" s="1"/>
  <c r="P1917" i="1" s="1"/>
  <c r="P1918" i="1" s="1"/>
  <c r="P1919" i="1" s="1"/>
  <c r="P1920" i="1" s="1"/>
  <c r="P1921" i="1" s="1"/>
  <c r="P1922" i="1" s="1"/>
  <c r="P1923" i="1" s="1"/>
  <c r="P1924" i="1" s="1"/>
  <c r="P1925" i="1" s="1"/>
  <c r="P1926" i="1" s="1"/>
  <c r="P1927" i="1" s="1"/>
  <c r="P1928" i="1" s="1"/>
  <c r="P1929" i="1" s="1"/>
  <c r="P1930" i="1" s="1"/>
  <c r="P1931" i="1" s="1"/>
  <c r="P1932" i="1" s="1"/>
  <c r="P1933" i="1" s="1"/>
  <c r="P1934" i="1" s="1"/>
  <c r="P1935" i="1" s="1"/>
  <c r="P1936" i="1" s="1"/>
  <c r="P1937" i="1" s="1"/>
  <c r="P1938" i="1" s="1"/>
  <c r="P1939" i="1" s="1"/>
  <c r="P1940" i="1" s="1"/>
  <c r="P1941" i="1" s="1"/>
  <c r="P1942" i="1" s="1"/>
  <c r="P1943" i="1" s="1"/>
  <c r="P1944" i="1" s="1"/>
  <c r="P1945" i="1" s="1"/>
  <c r="P1946" i="1" s="1"/>
  <c r="P1947" i="1" s="1"/>
  <c r="P1948" i="1" s="1"/>
  <c r="P1949" i="1" s="1"/>
  <c r="P1950" i="1" s="1"/>
  <c r="P1951" i="1" s="1"/>
  <c r="P1952" i="1" s="1"/>
  <c r="P1953" i="1" s="1"/>
  <c r="P1954" i="1" s="1"/>
  <c r="P1955" i="1" s="1"/>
  <c r="P1956" i="1" s="1"/>
  <c r="P1957" i="1" s="1"/>
  <c r="P1958" i="1" s="1"/>
  <c r="P1959" i="1" s="1"/>
  <c r="P1960" i="1" s="1"/>
  <c r="P1961" i="1" s="1"/>
  <c r="P1962" i="1" s="1"/>
  <c r="P1963" i="1" s="1"/>
  <c r="P1964" i="1" s="1"/>
  <c r="P1965" i="1" s="1"/>
  <c r="P1966" i="1" s="1"/>
  <c r="P1967" i="1" s="1"/>
  <c r="P1968" i="1" s="1"/>
  <c r="P1969" i="1" s="1"/>
  <c r="P1970" i="1" s="1"/>
  <c r="P1971" i="1" s="1"/>
  <c r="P1972" i="1" s="1"/>
  <c r="P1973" i="1" s="1"/>
  <c r="P1974" i="1" s="1"/>
  <c r="P1975" i="1" s="1"/>
  <c r="P1976" i="1" s="1"/>
  <c r="P1977" i="1" s="1"/>
  <c r="P1978" i="1" s="1"/>
  <c r="P1979" i="1" s="1"/>
  <c r="P1980" i="1" s="1"/>
  <c r="P1981" i="1" s="1"/>
  <c r="P1982" i="1" s="1"/>
  <c r="P1983" i="1" s="1"/>
  <c r="P1984" i="1" s="1"/>
  <c r="P1985" i="1" s="1"/>
  <c r="P1986" i="1" s="1"/>
  <c r="P1987" i="1" s="1"/>
  <c r="P1988" i="1" s="1"/>
  <c r="P1989" i="1" s="1"/>
  <c r="P1990" i="1" s="1"/>
  <c r="P1991" i="1" s="1"/>
  <c r="P1992" i="1" s="1"/>
  <c r="P1993" i="1" s="1"/>
  <c r="P1994" i="1" s="1"/>
  <c r="P1995" i="1" s="1"/>
  <c r="P1996" i="1" s="1"/>
  <c r="P1997" i="1" s="1"/>
  <c r="P1998" i="1" s="1"/>
  <c r="P1999" i="1" s="1"/>
  <c r="P2000" i="1" s="1"/>
  <c r="P2001" i="1" s="1"/>
  <c r="P2002" i="1" s="1"/>
  <c r="P2003" i="1" s="1"/>
  <c r="P2004" i="1" s="1"/>
  <c r="P2005" i="1" s="1"/>
  <c r="P2006" i="1" s="1"/>
  <c r="P2007" i="1" s="1"/>
  <c r="P2008" i="1" s="1"/>
  <c r="P2009" i="1" s="1"/>
  <c r="P2010" i="1" s="1"/>
  <c r="P2011" i="1" s="1"/>
  <c r="P2012" i="1" s="1"/>
  <c r="P2013" i="1" s="1"/>
  <c r="P2014" i="1" s="1"/>
  <c r="P2015" i="1" s="1"/>
  <c r="P2016" i="1" s="1"/>
  <c r="P2017" i="1" s="1"/>
  <c r="P2018" i="1" s="1"/>
  <c r="P2019" i="1" s="1"/>
  <c r="P2020" i="1" s="1"/>
  <c r="P2021" i="1" s="1"/>
  <c r="P2022" i="1" s="1"/>
  <c r="P2023" i="1" s="1"/>
  <c r="P2024" i="1" s="1"/>
  <c r="P2025" i="1" s="1"/>
  <c r="P2026" i="1" s="1"/>
  <c r="P2027" i="1" s="1"/>
  <c r="P2028" i="1" s="1"/>
  <c r="P2029" i="1" s="1"/>
  <c r="P2030" i="1" s="1"/>
  <c r="P2031" i="1" s="1"/>
  <c r="P2032" i="1" s="1"/>
  <c r="P2033" i="1" s="1"/>
  <c r="P2034" i="1" s="1"/>
  <c r="P2035" i="1" s="1"/>
  <c r="P2036" i="1" s="1"/>
  <c r="P2037" i="1" s="1"/>
  <c r="P2038" i="1" s="1"/>
  <c r="P2039" i="1" s="1"/>
  <c r="P2040" i="1" s="1"/>
  <c r="P2041" i="1" s="1"/>
  <c r="P2042" i="1" s="1"/>
  <c r="P2043" i="1" s="1"/>
  <c r="P2044" i="1" s="1"/>
  <c r="P2045" i="1" s="1"/>
  <c r="P2046" i="1" s="1"/>
  <c r="P2047" i="1" s="1"/>
  <c r="P2048" i="1" s="1"/>
  <c r="P2049" i="1" s="1"/>
  <c r="P2050" i="1" s="1"/>
  <c r="P2051" i="1" s="1"/>
  <c r="P2052" i="1" s="1"/>
  <c r="P2053" i="1" s="1"/>
  <c r="P2054" i="1" s="1"/>
  <c r="P2055" i="1" s="1"/>
  <c r="P2056" i="1" s="1"/>
  <c r="P2057" i="1" s="1"/>
  <c r="P2058" i="1" s="1"/>
  <c r="P2059" i="1" s="1"/>
  <c r="P2060" i="1" s="1"/>
  <c r="P2061" i="1" s="1"/>
  <c r="P2062" i="1" s="1"/>
  <c r="P2063" i="1" s="1"/>
  <c r="P2064" i="1" s="1"/>
  <c r="P2065" i="1" s="1"/>
  <c r="P2066" i="1" s="1"/>
  <c r="P2067" i="1" s="1"/>
  <c r="P2068" i="1" s="1"/>
  <c r="P2069" i="1" s="1"/>
  <c r="P2070" i="1" s="1"/>
  <c r="P2071" i="1" s="1"/>
  <c r="P2072" i="1" s="1"/>
  <c r="P2073" i="1" s="1"/>
  <c r="P2074" i="1" s="1"/>
  <c r="P2075" i="1" s="1"/>
  <c r="P2076" i="1" s="1"/>
  <c r="P2077" i="1" s="1"/>
  <c r="P2078" i="1" s="1"/>
  <c r="P2079" i="1" s="1"/>
  <c r="P2080" i="1" s="1"/>
  <c r="P2081" i="1" s="1"/>
  <c r="P2082" i="1" s="1"/>
  <c r="P2083" i="1" s="1"/>
  <c r="P2084" i="1" s="1"/>
  <c r="P2085" i="1" s="1"/>
  <c r="P2086" i="1" s="1"/>
  <c r="P2087" i="1" s="1"/>
  <c r="P2088" i="1" s="1"/>
  <c r="P2089" i="1" s="1"/>
  <c r="P2090" i="1" s="1"/>
  <c r="P2091" i="1" s="1"/>
  <c r="P2092" i="1" s="1"/>
  <c r="P2093" i="1" s="1"/>
  <c r="P2094" i="1" s="1"/>
  <c r="P2095" i="1" s="1"/>
  <c r="P2096" i="1" s="1"/>
  <c r="P2097" i="1" s="1"/>
  <c r="P2098" i="1" s="1"/>
  <c r="P2099" i="1" s="1"/>
  <c r="P2100" i="1" s="1"/>
  <c r="P2101" i="1" s="1"/>
  <c r="P2102" i="1" s="1"/>
  <c r="P2103" i="1" s="1"/>
  <c r="P2104" i="1" s="1"/>
  <c r="P2105" i="1" s="1"/>
  <c r="P2106" i="1" s="1"/>
  <c r="P2107" i="1" s="1"/>
  <c r="P2108" i="1" s="1"/>
  <c r="P2109" i="1" s="1"/>
  <c r="P2110" i="1" s="1"/>
  <c r="P2111" i="1" s="1"/>
  <c r="P2112" i="1" s="1"/>
  <c r="P2113" i="1" s="1"/>
  <c r="P2114" i="1" s="1"/>
  <c r="P2115" i="1" s="1"/>
  <c r="P2116" i="1" s="1"/>
  <c r="P2117" i="1" s="1"/>
  <c r="P2118" i="1" s="1"/>
  <c r="P2119" i="1" s="1"/>
  <c r="P2120" i="1" s="1"/>
  <c r="P2121" i="1" s="1"/>
  <c r="P2122" i="1" s="1"/>
  <c r="P2123" i="1" s="1"/>
  <c r="P2124" i="1" s="1"/>
  <c r="P2125" i="1" s="1"/>
  <c r="P2126" i="1" s="1"/>
  <c r="P2127" i="1" s="1"/>
  <c r="P2128" i="1" s="1"/>
  <c r="P2129" i="1" s="1"/>
  <c r="P2130" i="1" s="1"/>
  <c r="P2131" i="1" s="1"/>
  <c r="P2132" i="1" s="1"/>
  <c r="P2133" i="1" s="1"/>
  <c r="P2134" i="1" s="1"/>
  <c r="P2135" i="1" s="1"/>
  <c r="P2136" i="1" s="1"/>
  <c r="P2137" i="1" s="1"/>
  <c r="P2138" i="1" s="1"/>
  <c r="P2139" i="1" s="1"/>
  <c r="P2140" i="1" s="1"/>
  <c r="P2141" i="1" s="1"/>
  <c r="P2142" i="1" s="1"/>
  <c r="P2143" i="1" s="1"/>
  <c r="P2144" i="1" s="1"/>
  <c r="P2145" i="1" s="1"/>
  <c r="P2146" i="1" s="1"/>
  <c r="P2147" i="1" s="1"/>
  <c r="P2148" i="1" s="1"/>
  <c r="P2149" i="1" s="1"/>
  <c r="P2150" i="1" s="1"/>
  <c r="P2151" i="1" s="1"/>
  <c r="P2152" i="1" s="1"/>
  <c r="P2153" i="1" s="1"/>
  <c r="P2154" i="1" s="1"/>
  <c r="P2155" i="1" s="1"/>
  <c r="P2156" i="1" s="1"/>
  <c r="P2157" i="1" s="1"/>
  <c r="P2158" i="1" s="1"/>
  <c r="P2159" i="1" s="1"/>
  <c r="P2160" i="1" s="1"/>
  <c r="P2161" i="1" s="1"/>
  <c r="P2162" i="1" s="1"/>
  <c r="P2163" i="1" s="1"/>
  <c r="P2164" i="1" s="1"/>
  <c r="P2165" i="1" s="1"/>
  <c r="P2166" i="1" s="1"/>
  <c r="P2167" i="1" s="1"/>
  <c r="P2168" i="1" s="1"/>
  <c r="P2169" i="1" s="1"/>
  <c r="P2170" i="1" s="1"/>
  <c r="P2171" i="1" s="1"/>
  <c r="P2172" i="1" s="1"/>
  <c r="P2173" i="1" s="1"/>
  <c r="P2174" i="1" s="1"/>
  <c r="P2175" i="1" s="1"/>
  <c r="P2176" i="1" s="1"/>
  <c r="P2177" i="1" s="1"/>
  <c r="P2178" i="1" s="1"/>
  <c r="P2179" i="1" s="1"/>
  <c r="P2180" i="1" s="1"/>
  <c r="P2181" i="1" s="1"/>
  <c r="P2182" i="1" s="1"/>
  <c r="P2183" i="1" s="1"/>
  <c r="P2184" i="1" s="1"/>
  <c r="P2185" i="1" s="1"/>
  <c r="P2186" i="1" s="1"/>
  <c r="P2187" i="1" s="1"/>
  <c r="P2188" i="1" s="1"/>
  <c r="P2189" i="1" s="1"/>
  <c r="P2190" i="1" s="1"/>
  <c r="P2191" i="1" s="1"/>
  <c r="P2192" i="1" s="1"/>
  <c r="P2193" i="1" s="1"/>
  <c r="P2194" i="1" s="1"/>
  <c r="P2195" i="1" s="1"/>
  <c r="P2196" i="1" s="1"/>
  <c r="P2197" i="1" s="1"/>
  <c r="P2198" i="1" s="1"/>
  <c r="P2199" i="1" s="1"/>
  <c r="P2200" i="1" s="1"/>
  <c r="P2201" i="1" s="1"/>
  <c r="P2202" i="1" s="1"/>
  <c r="P2203" i="1" s="1"/>
  <c r="P2204" i="1" s="1"/>
  <c r="P2205" i="1" s="1"/>
  <c r="P2206" i="1" s="1"/>
  <c r="P2207" i="1" s="1"/>
  <c r="P2208" i="1" s="1"/>
  <c r="P2209" i="1" s="1"/>
  <c r="P2210" i="1" s="1"/>
  <c r="P2211" i="1" s="1"/>
  <c r="P2212" i="1" s="1"/>
  <c r="P2213" i="1" s="1"/>
  <c r="P2214" i="1" s="1"/>
  <c r="P2215" i="1" s="1"/>
  <c r="P2216" i="1" s="1"/>
  <c r="P2217" i="1" s="1"/>
  <c r="P2218" i="1" s="1"/>
  <c r="P2219" i="1" s="1"/>
  <c r="P2220" i="1" s="1"/>
  <c r="P2221" i="1" s="1"/>
  <c r="P2222" i="1" s="1"/>
  <c r="P2223" i="1" s="1"/>
  <c r="P2224" i="1" s="1"/>
  <c r="P2225" i="1" s="1"/>
  <c r="P2226" i="1" s="1"/>
  <c r="P2227" i="1" s="1"/>
  <c r="P2228" i="1" s="1"/>
  <c r="P2229" i="1" s="1"/>
  <c r="P2230" i="1" s="1"/>
  <c r="P2231" i="1" s="1"/>
  <c r="P2232" i="1" s="1"/>
  <c r="P2233" i="1" s="1"/>
  <c r="P2234" i="1" s="1"/>
  <c r="P2235" i="1" s="1"/>
  <c r="P2236" i="1" s="1"/>
  <c r="P2237" i="1" s="1"/>
  <c r="P2238" i="1" s="1"/>
  <c r="P2239" i="1" s="1"/>
  <c r="P2240" i="1" s="1"/>
  <c r="P2241" i="1" s="1"/>
  <c r="P2242" i="1" s="1"/>
  <c r="P2243" i="1" s="1"/>
  <c r="P2244" i="1" s="1"/>
  <c r="P2245" i="1" s="1"/>
  <c r="P2246" i="1" s="1"/>
  <c r="P2247" i="1" s="1"/>
  <c r="P2248" i="1" s="1"/>
  <c r="P2249" i="1" s="1"/>
  <c r="P2250" i="1" s="1"/>
  <c r="P2251" i="1" s="1"/>
  <c r="P2252" i="1" s="1"/>
  <c r="P2253" i="1" s="1"/>
  <c r="P2254" i="1" s="1"/>
  <c r="P2255" i="1" s="1"/>
  <c r="P2256" i="1" s="1"/>
  <c r="P2257" i="1" s="1"/>
  <c r="P2258" i="1" s="1"/>
  <c r="P2259" i="1" s="1"/>
  <c r="P2260" i="1" s="1"/>
  <c r="P2261" i="1" s="1"/>
  <c r="P2262" i="1" s="1"/>
  <c r="P2263" i="1" s="1"/>
  <c r="P2264" i="1" s="1"/>
  <c r="P2265" i="1" s="1"/>
  <c r="P2266" i="1" s="1"/>
  <c r="P2267" i="1" s="1"/>
  <c r="P2268" i="1" s="1"/>
  <c r="P2269" i="1" s="1"/>
  <c r="P2270" i="1" s="1"/>
  <c r="P2271" i="1" s="1"/>
  <c r="P2272" i="1" s="1"/>
  <c r="P2273" i="1" s="1"/>
  <c r="P2274" i="1" s="1"/>
  <c r="P2275" i="1" s="1"/>
  <c r="P2276" i="1" s="1"/>
  <c r="P2277" i="1" s="1"/>
  <c r="P2278" i="1" s="1"/>
  <c r="P2279" i="1" s="1"/>
  <c r="P2280" i="1" s="1"/>
  <c r="P2281" i="1" s="1"/>
  <c r="P2282" i="1" s="1"/>
  <c r="P2283" i="1" s="1"/>
  <c r="P2284" i="1" s="1"/>
  <c r="P2285" i="1" s="1"/>
  <c r="P2286" i="1" s="1"/>
  <c r="P2287" i="1" s="1"/>
  <c r="P2288" i="1" s="1"/>
  <c r="P2289" i="1" s="1"/>
  <c r="P2290" i="1" s="1"/>
  <c r="P2291" i="1" s="1"/>
  <c r="P2292" i="1" s="1"/>
  <c r="P2293" i="1" s="1"/>
  <c r="P2294" i="1" s="1"/>
  <c r="P2295" i="1" s="1"/>
  <c r="P2296" i="1" s="1"/>
  <c r="P2297" i="1" s="1"/>
  <c r="P2298" i="1" s="1"/>
  <c r="P2299" i="1" s="1"/>
  <c r="P2300" i="1" s="1"/>
  <c r="P2301" i="1" s="1"/>
  <c r="P2302" i="1" s="1"/>
  <c r="P2303" i="1" s="1"/>
  <c r="P2304" i="1" s="1"/>
  <c r="P2305" i="1" s="1"/>
  <c r="P2306" i="1" s="1"/>
  <c r="P2307" i="1" s="1"/>
  <c r="P2308" i="1" s="1"/>
  <c r="P2309" i="1" s="1"/>
  <c r="P2310" i="1" s="1"/>
  <c r="P2311" i="1" s="1"/>
  <c r="P2312" i="1" s="1"/>
  <c r="P2313" i="1" s="1"/>
  <c r="P2314" i="1" s="1"/>
  <c r="P2315" i="1" s="1"/>
  <c r="P2316" i="1" s="1"/>
  <c r="P2317" i="1" s="1"/>
  <c r="P2318" i="1" s="1"/>
  <c r="P2319" i="1" s="1"/>
  <c r="P2320" i="1" s="1"/>
  <c r="P2321" i="1" s="1"/>
  <c r="P2322" i="1" s="1"/>
  <c r="P2323" i="1" s="1"/>
  <c r="P2324" i="1" s="1"/>
  <c r="P2325" i="1" s="1"/>
  <c r="P2326" i="1" s="1"/>
  <c r="P2327" i="1" s="1"/>
  <c r="P2328" i="1" s="1"/>
  <c r="P2329" i="1" s="1"/>
  <c r="P2330" i="1" s="1"/>
  <c r="P2331" i="1" s="1"/>
  <c r="P2332" i="1" s="1"/>
  <c r="P2333" i="1" s="1"/>
  <c r="P2334" i="1" s="1"/>
  <c r="P2335" i="1" s="1"/>
  <c r="P2336" i="1" s="1"/>
  <c r="P2337" i="1" s="1"/>
  <c r="P2338" i="1" s="1"/>
  <c r="P2339" i="1" s="1"/>
  <c r="P2340" i="1" s="1"/>
  <c r="P2341" i="1" s="1"/>
  <c r="P2342" i="1" s="1"/>
  <c r="P2343" i="1" s="1"/>
  <c r="P2344" i="1" s="1"/>
  <c r="P2345" i="1" s="1"/>
  <c r="P2346" i="1" s="1"/>
  <c r="P2347" i="1" s="1"/>
  <c r="P2348" i="1" s="1"/>
  <c r="P2349" i="1" s="1"/>
  <c r="P2350" i="1" s="1"/>
  <c r="P2351" i="1" s="1"/>
  <c r="P2352" i="1" s="1"/>
  <c r="P2353" i="1" s="1"/>
  <c r="P2354" i="1" s="1"/>
  <c r="P2355" i="1" s="1"/>
  <c r="P2356" i="1" s="1"/>
  <c r="P2357" i="1" s="1"/>
  <c r="P2358" i="1" s="1"/>
  <c r="P2359" i="1" s="1"/>
  <c r="P2360" i="1" s="1"/>
  <c r="P2361" i="1" s="1"/>
  <c r="P2362" i="1" s="1"/>
  <c r="P2363" i="1" s="1"/>
  <c r="P2364" i="1" s="1"/>
  <c r="P2365" i="1" s="1"/>
  <c r="P2366" i="1" s="1"/>
  <c r="P2367" i="1" s="1"/>
  <c r="P2368" i="1" s="1"/>
  <c r="P2369" i="1" s="1"/>
  <c r="P2370" i="1" s="1"/>
  <c r="P2371" i="1" s="1"/>
  <c r="P2372" i="1" s="1"/>
  <c r="P2373" i="1" s="1"/>
  <c r="P2374" i="1" s="1"/>
  <c r="P2375" i="1" s="1"/>
  <c r="P2376" i="1" s="1"/>
  <c r="P2377" i="1" s="1"/>
  <c r="P2378" i="1" s="1"/>
  <c r="P2379" i="1" s="1"/>
  <c r="P2380" i="1" s="1"/>
  <c r="P2381" i="1" s="1"/>
  <c r="P2382" i="1" s="1"/>
  <c r="P2383" i="1" s="1"/>
  <c r="P2384" i="1" s="1"/>
  <c r="P2385" i="1" s="1"/>
  <c r="P2386" i="1" s="1"/>
  <c r="P2387" i="1" s="1"/>
  <c r="P2388" i="1" s="1"/>
  <c r="P2389" i="1" s="1"/>
  <c r="P2390" i="1" s="1"/>
  <c r="P2391" i="1" s="1"/>
  <c r="P2392" i="1" s="1"/>
  <c r="P2393" i="1" s="1"/>
  <c r="P2394" i="1" s="1"/>
  <c r="P2395" i="1" s="1"/>
  <c r="P2396" i="1" s="1"/>
  <c r="P2397" i="1" s="1"/>
  <c r="P2398" i="1" s="1"/>
  <c r="P2399" i="1" s="1"/>
  <c r="P2400" i="1" s="1"/>
  <c r="P2401" i="1" s="1"/>
  <c r="P2402" i="1" s="1"/>
  <c r="P2403" i="1" s="1"/>
  <c r="P2404" i="1" s="1"/>
  <c r="P2405" i="1" s="1"/>
  <c r="P2406" i="1" s="1"/>
  <c r="P2407" i="1" s="1"/>
  <c r="P2408" i="1" s="1"/>
  <c r="P2409" i="1" s="1"/>
  <c r="P2410" i="1" s="1"/>
  <c r="P2411" i="1" s="1"/>
  <c r="P2412" i="1" s="1"/>
  <c r="P2413" i="1" s="1"/>
  <c r="P2414" i="1" s="1"/>
  <c r="P2415" i="1" s="1"/>
  <c r="P2416" i="1" s="1"/>
  <c r="P2417" i="1" s="1"/>
  <c r="P2418" i="1" s="1"/>
  <c r="P2419" i="1" s="1"/>
  <c r="P2420" i="1" s="1"/>
  <c r="P2421" i="1" s="1"/>
  <c r="P2422" i="1" s="1"/>
  <c r="P2423" i="1" s="1"/>
  <c r="P2424" i="1" s="1"/>
  <c r="P2425" i="1" s="1"/>
  <c r="P2426" i="1" s="1"/>
  <c r="P2427" i="1" s="1"/>
  <c r="P2428" i="1" s="1"/>
  <c r="P2429" i="1" s="1"/>
  <c r="P2430" i="1" s="1"/>
  <c r="P2431" i="1" s="1"/>
  <c r="P2432" i="1" s="1"/>
  <c r="P2433" i="1" s="1"/>
  <c r="P2434" i="1" s="1"/>
  <c r="P2435" i="1" s="1"/>
  <c r="P2436" i="1" s="1"/>
  <c r="P2437" i="1" s="1"/>
  <c r="P2438" i="1" s="1"/>
  <c r="P2439" i="1" s="1"/>
  <c r="P2440" i="1" s="1"/>
  <c r="P2441" i="1" s="1"/>
  <c r="P2442" i="1" s="1"/>
  <c r="P2443" i="1" s="1"/>
  <c r="P2444" i="1" s="1"/>
  <c r="P2445" i="1" s="1"/>
  <c r="P2446" i="1" s="1"/>
  <c r="P2447" i="1" s="1"/>
  <c r="P2448" i="1" s="1"/>
  <c r="P2449" i="1" s="1"/>
  <c r="P2450" i="1" s="1"/>
  <c r="P2451" i="1" s="1"/>
  <c r="P2452" i="1" s="1"/>
  <c r="P2453" i="1" s="1"/>
  <c r="P2454" i="1" s="1"/>
  <c r="P2455" i="1" s="1"/>
  <c r="P2456" i="1" s="1"/>
  <c r="P2457" i="1" s="1"/>
  <c r="P2458" i="1" s="1"/>
  <c r="P2459" i="1" s="1"/>
  <c r="P2460" i="1" s="1"/>
  <c r="P2461" i="1" s="1"/>
  <c r="P2462" i="1" s="1"/>
  <c r="P2463" i="1" s="1"/>
  <c r="P2464" i="1" s="1"/>
  <c r="P2465" i="1" s="1"/>
  <c r="P2466" i="1" s="1"/>
  <c r="P2467" i="1" s="1"/>
  <c r="P2468" i="1" s="1"/>
  <c r="P2469" i="1" s="1"/>
  <c r="P2470" i="1" s="1"/>
  <c r="P2471" i="1" s="1"/>
  <c r="P2472" i="1" s="1"/>
  <c r="P2473" i="1" s="1"/>
  <c r="P2474" i="1" s="1"/>
  <c r="P2475" i="1" s="1"/>
  <c r="P2476" i="1" s="1"/>
  <c r="P2477" i="1" s="1"/>
  <c r="P2478" i="1" s="1"/>
  <c r="P2479" i="1" s="1"/>
  <c r="P2480" i="1" s="1"/>
  <c r="P2481" i="1" s="1"/>
  <c r="P2482" i="1" s="1"/>
  <c r="P2483" i="1" s="1"/>
  <c r="P2484" i="1" s="1"/>
  <c r="P2485" i="1" s="1"/>
  <c r="P2486" i="1" s="1"/>
  <c r="P2487" i="1" s="1"/>
  <c r="P2488" i="1" s="1"/>
  <c r="P2489" i="1" s="1"/>
  <c r="P2490" i="1" s="1"/>
  <c r="P2491" i="1" s="1"/>
  <c r="P2492" i="1" s="1"/>
  <c r="P2493" i="1" s="1"/>
  <c r="P2494" i="1" s="1"/>
  <c r="P2495" i="1" s="1"/>
  <c r="P2496" i="1" s="1"/>
  <c r="P2497" i="1" s="1"/>
  <c r="P2498" i="1" s="1"/>
  <c r="P2499" i="1" s="1"/>
  <c r="P2500" i="1" s="1"/>
  <c r="P2501" i="1" s="1"/>
  <c r="P2502" i="1" s="1"/>
  <c r="P2503" i="1" s="1"/>
  <c r="P2504" i="1" s="1"/>
  <c r="P2505" i="1" s="1"/>
  <c r="P2506" i="1" s="1"/>
  <c r="P2507" i="1" s="1"/>
  <c r="P2508" i="1" s="1"/>
  <c r="P2509" i="1" s="1"/>
  <c r="P2510" i="1" s="1"/>
  <c r="P2511" i="1" s="1"/>
  <c r="P2512" i="1" s="1"/>
  <c r="P2513" i="1" s="1"/>
  <c r="P2514" i="1" s="1"/>
  <c r="P2515" i="1" s="1"/>
  <c r="P2516" i="1" s="1"/>
  <c r="P2517" i="1" s="1"/>
  <c r="P2518" i="1" s="1"/>
  <c r="P2519" i="1" s="1"/>
  <c r="P2520" i="1" s="1"/>
  <c r="P2521" i="1" s="1"/>
  <c r="P2522" i="1" s="1"/>
  <c r="P2523" i="1" s="1"/>
  <c r="P2524" i="1" s="1"/>
  <c r="P2525" i="1" s="1"/>
  <c r="P2526" i="1" s="1"/>
  <c r="P2527" i="1" s="1"/>
  <c r="P2528" i="1" s="1"/>
  <c r="P2529" i="1" s="1"/>
  <c r="P2530" i="1" s="1"/>
  <c r="P2531" i="1" s="1"/>
  <c r="P2532" i="1" s="1"/>
  <c r="P2533" i="1" s="1"/>
  <c r="P2534" i="1" s="1"/>
  <c r="P2535" i="1" s="1"/>
  <c r="P2536" i="1" s="1"/>
  <c r="P2537" i="1" s="1"/>
  <c r="P2538" i="1" s="1"/>
  <c r="P2539" i="1" s="1"/>
  <c r="P2540" i="1" s="1"/>
  <c r="P2541" i="1" s="1"/>
  <c r="P2542" i="1" s="1"/>
  <c r="P2543" i="1" s="1"/>
  <c r="P2544" i="1" s="1"/>
  <c r="P2545" i="1" s="1"/>
  <c r="P2546" i="1" s="1"/>
  <c r="P2547" i="1" s="1"/>
  <c r="P2548" i="1" s="1"/>
  <c r="P2549" i="1" s="1"/>
  <c r="P2550" i="1" s="1"/>
  <c r="P2551" i="1" s="1"/>
  <c r="P2552" i="1" s="1"/>
  <c r="P2553" i="1" s="1"/>
  <c r="P2554" i="1" s="1"/>
  <c r="P2555" i="1" s="1"/>
  <c r="P2556" i="1" s="1"/>
  <c r="P2557" i="1" s="1"/>
  <c r="P2558" i="1" s="1"/>
  <c r="P2559" i="1" s="1"/>
  <c r="P2560" i="1" s="1"/>
  <c r="P2561" i="1" s="1"/>
  <c r="P2562" i="1" s="1"/>
  <c r="P2563" i="1" s="1"/>
  <c r="P2564" i="1" s="1"/>
  <c r="P2565" i="1" s="1"/>
  <c r="P2566" i="1" s="1"/>
  <c r="P2567" i="1" s="1"/>
  <c r="P2568" i="1" s="1"/>
  <c r="P2569" i="1" s="1"/>
  <c r="P2570" i="1" s="1"/>
  <c r="P2571" i="1" s="1"/>
  <c r="P2572" i="1" s="1"/>
  <c r="P2573" i="1" s="1"/>
  <c r="P2574" i="1" s="1"/>
  <c r="P2575" i="1" s="1"/>
  <c r="P2576" i="1" s="1"/>
  <c r="P2577" i="1" s="1"/>
  <c r="P2578" i="1" s="1"/>
  <c r="P2579" i="1" s="1"/>
  <c r="P2580" i="1" s="1"/>
  <c r="P2581" i="1" s="1"/>
  <c r="P2582" i="1" s="1"/>
  <c r="P2583" i="1" s="1"/>
  <c r="P2584" i="1" s="1"/>
  <c r="P2585" i="1" s="1"/>
  <c r="P2586" i="1" s="1"/>
  <c r="P2587" i="1" s="1"/>
  <c r="P2588" i="1" s="1"/>
  <c r="P2589" i="1" s="1"/>
  <c r="P2590" i="1" s="1"/>
  <c r="P2591" i="1" s="1"/>
  <c r="P2592" i="1" s="1"/>
  <c r="P2593" i="1" s="1"/>
  <c r="P2594" i="1" s="1"/>
  <c r="P2595" i="1" s="1"/>
  <c r="P2596" i="1" s="1"/>
  <c r="P2597" i="1" s="1"/>
  <c r="P2598" i="1" s="1"/>
  <c r="P2599" i="1" s="1"/>
  <c r="P2600" i="1" s="1"/>
  <c r="P2601" i="1" s="1"/>
  <c r="P2602" i="1" s="1"/>
  <c r="P2603" i="1" s="1"/>
  <c r="P2604" i="1" s="1"/>
  <c r="P2605" i="1" s="1"/>
  <c r="P2606" i="1" s="1"/>
  <c r="P2607" i="1" s="1"/>
  <c r="P2608" i="1" s="1"/>
  <c r="P2609" i="1" s="1"/>
  <c r="P2610" i="1" s="1"/>
  <c r="P2611" i="1" s="1"/>
  <c r="P2612" i="1" s="1"/>
  <c r="P2613" i="1" s="1"/>
  <c r="P2614" i="1" s="1"/>
  <c r="P2615" i="1" s="1"/>
  <c r="P2616" i="1" s="1"/>
  <c r="P2617" i="1" s="1"/>
  <c r="P2618" i="1" s="1"/>
  <c r="P2619" i="1" s="1"/>
  <c r="P2620" i="1" s="1"/>
  <c r="P2621" i="1" s="1"/>
  <c r="P2622" i="1" s="1"/>
  <c r="P2623" i="1" s="1"/>
  <c r="P2624" i="1" s="1"/>
  <c r="P2625" i="1" s="1"/>
  <c r="P2626" i="1" s="1"/>
  <c r="P2627" i="1" s="1"/>
  <c r="P2628" i="1" s="1"/>
  <c r="P2629" i="1" s="1"/>
  <c r="P2630" i="1" s="1"/>
  <c r="P2631" i="1" s="1"/>
  <c r="P2632" i="1" s="1"/>
  <c r="P2633" i="1" s="1"/>
  <c r="P2634" i="1" s="1"/>
  <c r="P2635" i="1" s="1"/>
  <c r="P2636" i="1" s="1"/>
  <c r="P2637" i="1" s="1"/>
  <c r="P2638" i="1" s="1"/>
  <c r="P2639" i="1" s="1"/>
  <c r="P2640" i="1" s="1"/>
  <c r="P2641" i="1" s="1"/>
  <c r="P2642" i="1" s="1"/>
  <c r="P2643" i="1" s="1"/>
  <c r="P2644" i="1" s="1"/>
  <c r="P2645" i="1" s="1"/>
  <c r="P2646" i="1" s="1"/>
  <c r="P2647" i="1" s="1"/>
  <c r="P2648" i="1" s="1"/>
  <c r="P2649" i="1" s="1"/>
  <c r="P2650" i="1" s="1"/>
  <c r="P2651" i="1" s="1"/>
  <c r="P2652" i="1" s="1"/>
  <c r="P2653" i="1" s="1"/>
  <c r="P2654" i="1" s="1"/>
  <c r="P2655" i="1" s="1"/>
  <c r="P2656" i="1" s="1"/>
  <c r="P2657" i="1" s="1"/>
  <c r="P2658" i="1" s="1"/>
  <c r="P2659" i="1" s="1"/>
  <c r="P2660" i="1" s="1"/>
  <c r="P2661" i="1" s="1"/>
  <c r="P2662" i="1" s="1"/>
  <c r="P2663" i="1" s="1"/>
  <c r="P2664" i="1" s="1"/>
  <c r="P2665" i="1" s="1"/>
  <c r="P2666" i="1" s="1"/>
  <c r="P2667" i="1" s="1"/>
  <c r="P2668" i="1" s="1"/>
  <c r="P2669" i="1" s="1"/>
  <c r="P2670" i="1" s="1"/>
  <c r="P2671" i="1" s="1"/>
  <c r="P2672" i="1" s="1"/>
  <c r="P2673" i="1" s="1"/>
  <c r="P2674" i="1" s="1"/>
  <c r="P2675" i="1" s="1"/>
  <c r="P2676" i="1" s="1"/>
  <c r="P2677" i="1" s="1"/>
  <c r="P2678" i="1" s="1"/>
  <c r="P2679" i="1" s="1"/>
  <c r="P2680" i="1" s="1"/>
  <c r="P2681" i="1" s="1"/>
  <c r="P2682" i="1" s="1"/>
  <c r="P2683" i="1" s="1"/>
  <c r="P2684" i="1" s="1"/>
  <c r="P2685" i="1" s="1"/>
  <c r="P2686" i="1" s="1"/>
  <c r="P2687" i="1" s="1"/>
  <c r="P2688" i="1" s="1"/>
  <c r="P2689" i="1" s="1"/>
  <c r="P2690" i="1" s="1"/>
  <c r="P2691" i="1" s="1"/>
  <c r="P2692" i="1" s="1"/>
  <c r="P2693" i="1" s="1"/>
  <c r="P2694" i="1" s="1"/>
  <c r="P2695" i="1" s="1"/>
  <c r="P2696" i="1" s="1"/>
  <c r="P2697" i="1" s="1"/>
  <c r="P2698" i="1" s="1"/>
  <c r="P2699" i="1" s="1"/>
  <c r="P2700" i="1" s="1"/>
  <c r="P2701" i="1" s="1"/>
  <c r="P2702" i="1" s="1"/>
  <c r="P2703" i="1" s="1"/>
  <c r="P2704" i="1" s="1"/>
  <c r="P2705" i="1" s="1"/>
  <c r="P2706" i="1" s="1"/>
  <c r="P2707" i="1" s="1"/>
  <c r="P2708" i="1" s="1"/>
  <c r="P2709" i="1" s="1"/>
  <c r="P2710" i="1" s="1"/>
  <c r="P2711" i="1" s="1"/>
  <c r="P2712" i="1" s="1"/>
  <c r="P2713" i="1" s="1"/>
  <c r="P2714" i="1" s="1"/>
  <c r="P2715" i="1" s="1"/>
  <c r="P2716" i="1" s="1"/>
  <c r="P2717" i="1" s="1"/>
  <c r="P2718" i="1" s="1"/>
  <c r="P2719" i="1" s="1"/>
  <c r="P2720" i="1" s="1"/>
  <c r="P2721" i="1" s="1"/>
  <c r="P2722" i="1" s="1"/>
  <c r="P2723" i="1" s="1"/>
  <c r="P2724" i="1" s="1"/>
  <c r="P2725" i="1" s="1"/>
  <c r="P2726" i="1" s="1"/>
  <c r="P2727" i="1" s="1"/>
  <c r="P2728" i="1" s="1"/>
  <c r="P2729" i="1" s="1"/>
  <c r="P2730" i="1" s="1"/>
  <c r="P2731" i="1" s="1"/>
  <c r="P2732" i="1" s="1"/>
  <c r="P2733" i="1" s="1"/>
  <c r="P2734" i="1" s="1"/>
  <c r="P2735" i="1" s="1"/>
  <c r="P2736" i="1" s="1"/>
  <c r="P2737" i="1" s="1"/>
  <c r="P2738" i="1" s="1"/>
  <c r="P2739" i="1" s="1"/>
  <c r="P2740" i="1" s="1"/>
  <c r="P2741" i="1" s="1"/>
  <c r="P2742" i="1" s="1"/>
  <c r="P2743" i="1" s="1"/>
  <c r="P2744" i="1" s="1"/>
  <c r="P2745" i="1" s="1"/>
  <c r="P2746" i="1" s="1"/>
  <c r="P2747" i="1" s="1"/>
  <c r="P2748" i="1" s="1"/>
  <c r="P2749" i="1" s="1"/>
  <c r="P2750" i="1" s="1"/>
  <c r="P2751" i="1" s="1"/>
  <c r="P2752" i="1" s="1"/>
  <c r="P2753" i="1" s="1"/>
  <c r="P2754" i="1" s="1"/>
  <c r="P2755" i="1" s="1"/>
  <c r="P2756" i="1" s="1"/>
  <c r="P2757" i="1" s="1"/>
  <c r="P2758" i="1" s="1"/>
  <c r="P2759" i="1" s="1"/>
  <c r="P2760" i="1" s="1"/>
  <c r="P2761" i="1" s="1"/>
  <c r="P2762" i="1" s="1"/>
  <c r="P2763" i="1" s="1"/>
  <c r="P2764" i="1" s="1"/>
  <c r="P2765" i="1" s="1"/>
  <c r="P2766" i="1" s="1"/>
  <c r="P2767" i="1" s="1"/>
  <c r="P2768" i="1" s="1"/>
  <c r="P2769" i="1" s="1"/>
  <c r="P2770" i="1" s="1"/>
  <c r="P2771" i="1" s="1"/>
  <c r="P2772" i="1" s="1"/>
  <c r="P2773" i="1" s="1"/>
  <c r="P2774" i="1" s="1"/>
  <c r="P2775" i="1" s="1"/>
  <c r="P2776" i="1" s="1"/>
  <c r="P2777" i="1" s="1"/>
  <c r="P2778" i="1" s="1"/>
  <c r="P2779" i="1" s="1"/>
  <c r="P2780" i="1" s="1"/>
  <c r="P2781" i="1" s="1"/>
  <c r="P2782" i="1" s="1"/>
  <c r="P2783" i="1" s="1"/>
  <c r="P2784" i="1" s="1"/>
  <c r="P2785" i="1" s="1"/>
  <c r="P2786" i="1" s="1"/>
  <c r="P2787" i="1" s="1"/>
  <c r="P2788" i="1" s="1"/>
  <c r="P2789" i="1" s="1"/>
  <c r="P2790" i="1" s="1"/>
  <c r="P2791" i="1" s="1"/>
  <c r="P2792" i="1" s="1"/>
  <c r="P2793" i="1" s="1"/>
  <c r="P2794" i="1" s="1"/>
  <c r="P2795" i="1" s="1"/>
  <c r="P2796" i="1" s="1"/>
  <c r="P2797" i="1" s="1"/>
  <c r="P2798" i="1" s="1"/>
  <c r="P2799" i="1" s="1"/>
  <c r="P2800" i="1" s="1"/>
  <c r="P2801" i="1" s="1"/>
  <c r="P2802" i="1" s="1"/>
  <c r="P2803" i="1" s="1"/>
  <c r="P2804" i="1" s="1"/>
  <c r="P2805" i="1" s="1"/>
  <c r="P2806" i="1" s="1"/>
  <c r="P2807" i="1" s="1"/>
  <c r="P2808" i="1" s="1"/>
  <c r="P2809" i="1" s="1"/>
  <c r="P2810" i="1" s="1"/>
  <c r="P2811" i="1" s="1"/>
  <c r="P2812" i="1" s="1"/>
  <c r="P2813" i="1" s="1"/>
  <c r="P2814" i="1" s="1"/>
  <c r="P2815" i="1" s="1"/>
  <c r="P2816" i="1" s="1"/>
  <c r="P2817" i="1" s="1"/>
  <c r="P2818" i="1" s="1"/>
  <c r="P2819" i="1" s="1"/>
  <c r="P2820" i="1" s="1"/>
  <c r="P2821" i="1" s="1"/>
  <c r="P2822" i="1" s="1"/>
  <c r="P2823" i="1" s="1"/>
  <c r="P2824" i="1" s="1"/>
  <c r="P2825" i="1" s="1"/>
  <c r="P2826" i="1" s="1"/>
  <c r="P2827" i="1" s="1"/>
  <c r="P2828" i="1" s="1"/>
  <c r="P2829" i="1" s="1"/>
  <c r="P2830" i="1" s="1"/>
  <c r="P2831" i="1" s="1"/>
  <c r="P2832" i="1" s="1"/>
  <c r="P2833" i="1" s="1"/>
  <c r="P2834" i="1" s="1"/>
  <c r="P2835" i="1" s="1"/>
  <c r="P2836" i="1" s="1"/>
  <c r="P2837" i="1" s="1"/>
  <c r="P2838" i="1" s="1"/>
  <c r="P2839" i="1" s="1"/>
  <c r="P2840" i="1" s="1"/>
  <c r="P2841" i="1" s="1"/>
  <c r="P2842" i="1" s="1"/>
  <c r="P2843" i="1" s="1"/>
  <c r="P2844" i="1" s="1"/>
  <c r="P2845" i="1" s="1"/>
  <c r="P2846" i="1" s="1"/>
  <c r="P2847" i="1" s="1"/>
  <c r="P2848" i="1" s="1"/>
  <c r="P2849" i="1" s="1"/>
  <c r="P2850" i="1" s="1"/>
  <c r="P2851" i="1" s="1"/>
  <c r="P2852" i="1" s="1"/>
  <c r="P2853" i="1" s="1"/>
  <c r="P2854" i="1" s="1"/>
  <c r="P2855" i="1" s="1"/>
  <c r="P2856" i="1" s="1"/>
  <c r="P2857" i="1" s="1"/>
  <c r="P2858" i="1" s="1"/>
  <c r="P2859" i="1" s="1"/>
  <c r="P2860" i="1" s="1"/>
  <c r="P2861" i="1" s="1"/>
  <c r="P2862" i="1" s="1"/>
  <c r="P2863" i="1" s="1"/>
  <c r="P2864" i="1" s="1"/>
  <c r="P2865" i="1" s="1"/>
  <c r="P2866" i="1" s="1"/>
  <c r="P2867" i="1" s="1"/>
  <c r="P2868" i="1" s="1"/>
  <c r="P2869" i="1" s="1"/>
  <c r="P2870" i="1" s="1"/>
  <c r="P2871" i="1" s="1"/>
  <c r="P2872" i="1" s="1"/>
  <c r="P2873" i="1" s="1"/>
  <c r="P2874" i="1" s="1"/>
  <c r="P2875" i="1" s="1"/>
  <c r="P2876" i="1" s="1"/>
  <c r="P2877" i="1" s="1"/>
  <c r="P2878" i="1" s="1"/>
  <c r="P2879" i="1" s="1"/>
  <c r="P2880" i="1" s="1"/>
  <c r="P2881" i="1" s="1"/>
  <c r="P2882" i="1" s="1"/>
  <c r="P2883" i="1" s="1"/>
  <c r="P2884" i="1" s="1"/>
  <c r="P2885" i="1" s="1"/>
  <c r="P2886" i="1" s="1"/>
  <c r="P2887" i="1" s="1"/>
  <c r="P2888" i="1" s="1"/>
  <c r="P2889" i="1" s="1"/>
  <c r="P2890" i="1" s="1"/>
  <c r="P2891" i="1" s="1"/>
  <c r="P2892" i="1" s="1"/>
  <c r="P2893" i="1" s="1"/>
  <c r="P2894" i="1" s="1"/>
  <c r="P2895" i="1" s="1"/>
  <c r="P2896" i="1" s="1"/>
  <c r="P2897" i="1" s="1"/>
  <c r="P2898" i="1" s="1"/>
  <c r="P2899" i="1" s="1"/>
  <c r="P2900" i="1" s="1"/>
  <c r="P2901" i="1" s="1"/>
  <c r="P2902" i="1" s="1"/>
  <c r="P2903" i="1" s="1"/>
  <c r="P2904" i="1" s="1"/>
  <c r="P2905" i="1" s="1"/>
  <c r="P2906" i="1" s="1"/>
  <c r="P2907" i="1" s="1"/>
  <c r="P2908" i="1" s="1"/>
  <c r="P2909" i="1" s="1"/>
  <c r="P2910" i="1" s="1"/>
  <c r="P2911" i="1" s="1"/>
  <c r="P2912" i="1" s="1"/>
  <c r="P2913" i="1" s="1"/>
  <c r="P2914" i="1" s="1"/>
  <c r="P2915" i="1" s="1"/>
  <c r="P2916" i="1" s="1"/>
  <c r="P2917" i="1" s="1"/>
  <c r="P2918" i="1" s="1"/>
  <c r="P2919" i="1" s="1"/>
  <c r="P2920" i="1" s="1"/>
  <c r="P2921" i="1" s="1"/>
  <c r="P2922" i="1" s="1"/>
  <c r="P2923" i="1" s="1"/>
  <c r="P2924" i="1" s="1"/>
  <c r="P2925" i="1" s="1"/>
  <c r="P2926" i="1" s="1"/>
  <c r="P2927" i="1" s="1"/>
  <c r="P2928" i="1" s="1"/>
  <c r="P2929" i="1" s="1"/>
  <c r="P2930" i="1" s="1"/>
  <c r="P2931" i="1" s="1"/>
  <c r="P2932" i="1" s="1"/>
  <c r="P2933" i="1" s="1"/>
  <c r="P2934" i="1" s="1"/>
  <c r="P2935" i="1" s="1"/>
  <c r="P2936" i="1" s="1"/>
  <c r="P2937" i="1" s="1"/>
  <c r="P2938" i="1" s="1"/>
  <c r="P2939" i="1" s="1"/>
  <c r="P2940" i="1" s="1"/>
  <c r="P2941" i="1" s="1"/>
  <c r="P2942" i="1" s="1"/>
  <c r="P2943" i="1" s="1"/>
  <c r="P2944" i="1" s="1"/>
  <c r="P2945" i="1" s="1"/>
  <c r="P2946" i="1" s="1"/>
  <c r="P2947" i="1" s="1"/>
  <c r="P2948" i="1" s="1"/>
  <c r="P2949" i="1" s="1"/>
  <c r="P2950" i="1" s="1"/>
  <c r="P2951" i="1" s="1"/>
  <c r="P2952" i="1" s="1"/>
  <c r="P2953" i="1" s="1"/>
  <c r="P2954" i="1" s="1"/>
  <c r="P2955" i="1" s="1"/>
  <c r="P2956" i="1" s="1"/>
  <c r="P2957" i="1" s="1"/>
  <c r="P2958" i="1" s="1"/>
  <c r="P2959" i="1" s="1"/>
  <c r="P2960" i="1" s="1"/>
  <c r="P2961" i="1" s="1"/>
  <c r="P2962" i="1" s="1"/>
  <c r="P2963" i="1" s="1"/>
  <c r="P2964" i="1" s="1"/>
  <c r="P2965" i="1" s="1"/>
  <c r="P2966" i="1" s="1"/>
  <c r="P2967" i="1" s="1"/>
  <c r="P2968" i="1" s="1"/>
  <c r="P2969" i="1" s="1"/>
  <c r="P2970" i="1" s="1"/>
  <c r="P2971" i="1" s="1"/>
  <c r="P2972" i="1" s="1"/>
  <c r="P2973" i="1" s="1"/>
  <c r="P2974" i="1" s="1"/>
  <c r="P2975" i="1" s="1"/>
  <c r="P2976" i="1" s="1"/>
  <c r="P2977" i="1" s="1"/>
  <c r="P2978" i="1" s="1"/>
  <c r="P2979" i="1" s="1"/>
  <c r="P2980" i="1" s="1"/>
  <c r="P2981" i="1" s="1"/>
  <c r="P2982" i="1" s="1"/>
  <c r="P2983" i="1" s="1"/>
  <c r="P2984" i="1" s="1"/>
  <c r="P2985" i="1" s="1"/>
  <c r="P2986" i="1" s="1"/>
  <c r="P2987" i="1" s="1"/>
  <c r="P2988" i="1" s="1"/>
  <c r="P2989" i="1" s="1"/>
  <c r="P2990" i="1" s="1"/>
  <c r="P2991" i="1" s="1"/>
  <c r="P2992" i="1" s="1"/>
  <c r="P2993" i="1" s="1"/>
  <c r="P2994" i="1" s="1"/>
  <c r="P2995" i="1" s="1"/>
  <c r="P2996" i="1" s="1"/>
  <c r="P2997" i="1" s="1"/>
  <c r="P2998" i="1" s="1"/>
  <c r="P2999" i="1" s="1"/>
  <c r="P3000" i="1" s="1"/>
  <c r="P3001" i="1" s="1"/>
  <c r="P3002" i="1" s="1"/>
  <c r="P3003" i="1" s="1"/>
  <c r="P3004" i="1" s="1"/>
  <c r="P3005" i="1" s="1"/>
  <c r="P3006" i="1" s="1"/>
  <c r="P3007" i="1" s="1"/>
  <c r="P3008" i="1" s="1"/>
  <c r="P3009" i="1" s="1"/>
  <c r="P3010" i="1" s="1"/>
  <c r="P3011" i="1" s="1"/>
  <c r="P3012" i="1" s="1"/>
  <c r="P3013" i="1" s="1"/>
  <c r="P3014" i="1" s="1"/>
  <c r="P3015" i="1" s="1"/>
  <c r="P3016" i="1" s="1"/>
  <c r="P3017" i="1" s="1"/>
  <c r="P3018" i="1" s="1"/>
  <c r="P3019" i="1" s="1"/>
  <c r="P3020" i="1" s="1"/>
  <c r="P3021" i="1" s="1"/>
  <c r="P3022" i="1" s="1"/>
  <c r="P3023" i="1" s="1"/>
  <c r="P3024" i="1" s="1"/>
  <c r="P3025" i="1" s="1"/>
  <c r="P3026" i="1" s="1"/>
  <c r="P3027" i="1" s="1"/>
  <c r="P3028" i="1" s="1"/>
  <c r="P3029" i="1" s="1"/>
  <c r="P3030" i="1" s="1"/>
  <c r="P3031" i="1" s="1"/>
  <c r="P3032" i="1" s="1"/>
  <c r="P3033" i="1" s="1"/>
  <c r="P3034" i="1" s="1"/>
  <c r="P3035" i="1" s="1"/>
  <c r="P3036" i="1" s="1"/>
  <c r="P3037" i="1" s="1"/>
  <c r="P3038" i="1" s="1"/>
  <c r="P3039" i="1" s="1"/>
  <c r="P3040" i="1" s="1"/>
  <c r="P3041" i="1" s="1"/>
  <c r="P3042" i="1" s="1"/>
  <c r="P3043" i="1" s="1"/>
  <c r="P3044" i="1" s="1"/>
  <c r="P3045" i="1" s="1"/>
  <c r="P3046" i="1" s="1"/>
  <c r="P3047" i="1" s="1"/>
  <c r="P3048" i="1" s="1"/>
  <c r="P3049" i="1" s="1"/>
  <c r="P3050" i="1" s="1"/>
  <c r="P3051" i="1" s="1"/>
  <c r="P3052" i="1" s="1"/>
  <c r="P3053" i="1" s="1"/>
  <c r="P3054" i="1" s="1"/>
  <c r="P3055" i="1" s="1"/>
  <c r="P3056" i="1" s="1"/>
  <c r="P3057" i="1" s="1"/>
  <c r="P3058" i="1" s="1"/>
  <c r="P3059" i="1" s="1"/>
  <c r="P3060" i="1" s="1"/>
  <c r="P3061" i="1" s="1"/>
  <c r="P3062" i="1" s="1"/>
  <c r="P3063" i="1" s="1"/>
  <c r="P3064" i="1" s="1"/>
  <c r="P3065" i="1" s="1"/>
  <c r="P3066" i="1" s="1"/>
  <c r="P3067" i="1" s="1"/>
  <c r="P3068" i="1" s="1"/>
  <c r="P3069" i="1" s="1"/>
  <c r="P3070" i="1" s="1"/>
  <c r="P3071" i="1" s="1"/>
  <c r="P3072" i="1" s="1"/>
  <c r="P3073" i="1" s="1"/>
  <c r="P3074" i="1" s="1"/>
  <c r="P3075" i="1" s="1"/>
  <c r="P3076" i="1" s="1"/>
  <c r="P3077" i="1" s="1"/>
  <c r="P3078" i="1" s="1"/>
  <c r="P3079" i="1" s="1"/>
  <c r="P3080" i="1" s="1"/>
  <c r="P3081" i="1" s="1"/>
  <c r="P3082" i="1" s="1"/>
  <c r="P3083" i="1" s="1"/>
  <c r="P3084" i="1" s="1"/>
  <c r="P3085" i="1" s="1"/>
  <c r="P3086" i="1" s="1"/>
  <c r="P3087" i="1" s="1"/>
  <c r="P3088" i="1" s="1"/>
  <c r="P3089" i="1" s="1"/>
  <c r="P3090" i="1" s="1"/>
  <c r="P3091" i="1" s="1"/>
  <c r="P3092" i="1" s="1"/>
  <c r="P3093" i="1" s="1"/>
  <c r="P3094" i="1" s="1"/>
  <c r="P3095" i="1" s="1"/>
  <c r="P3096" i="1" s="1"/>
  <c r="P3097" i="1" s="1"/>
  <c r="P3098" i="1" s="1"/>
  <c r="P3099" i="1" s="1"/>
  <c r="P3100" i="1" s="1"/>
  <c r="P3101" i="1" s="1"/>
  <c r="P3102" i="1" s="1"/>
  <c r="P3103" i="1" s="1"/>
  <c r="P3104" i="1" s="1"/>
  <c r="P3105" i="1" s="1"/>
  <c r="P3106" i="1" s="1"/>
  <c r="P3107" i="1" s="1"/>
  <c r="P3108" i="1" s="1"/>
  <c r="P3109" i="1" s="1"/>
  <c r="P3110" i="1" s="1"/>
  <c r="P3111" i="1" s="1"/>
  <c r="P3112" i="1" s="1"/>
  <c r="P3113" i="1" s="1"/>
  <c r="P3114" i="1" s="1"/>
  <c r="P3115" i="1" s="1"/>
  <c r="P3116" i="1" s="1"/>
  <c r="P3117" i="1" s="1"/>
  <c r="P3118" i="1" s="1"/>
  <c r="P3119" i="1" s="1"/>
  <c r="P3120" i="1" s="1"/>
  <c r="P3121" i="1" s="1"/>
  <c r="P3122" i="1" s="1"/>
  <c r="P3123" i="1" s="1"/>
  <c r="P3124" i="1" s="1"/>
  <c r="P3125" i="1" s="1"/>
  <c r="P3126" i="1" s="1"/>
  <c r="P3127" i="1" s="1"/>
  <c r="P3128" i="1" s="1"/>
  <c r="P3129" i="1" s="1"/>
  <c r="P3130" i="1" s="1"/>
  <c r="P3131" i="1" s="1"/>
  <c r="P3132" i="1" s="1"/>
  <c r="P3133" i="1" s="1"/>
  <c r="P3134" i="1" s="1"/>
  <c r="P3135" i="1" s="1"/>
  <c r="P3136" i="1" s="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P3187" i="1" s="1"/>
  <c r="P3188" i="1" s="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P3239" i="1" s="1"/>
  <c r="P3240" i="1" s="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P3291" i="1" s="1"/>
  <c r="P3292" i="1" s="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P3343" i="1" s="1"/>
  <c r="P3344" i="1" s="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P3395" i="1" s="1"/>
  <c r="P3396" i="1" s="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P3447" i="1" s="1"/>
  <c r="P3448" i="1" s="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P3499" i="1" s="1"/>
  <c r="P3500" i="1" s="1"/>
  <c r="P3501" i="1" s="1"/>
  <c r="P3502" i="1" s="1"/>
  <c r="P3503" i="1" s="1"/>
  <c r="P3504" i="1" s="1"/>
  <c r="Q8" i="1"/>
  <c r="I20" i="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M3927" i="1" l="1"/>
  <c r="I3686" i="1"/>
  <c r="M3928" i="1" l="1"/>
  <c r="I3687" i="1"/>
  <c r="M3929" i="1" l="1"/>
  <c r="I3688" i="1"/>
  <c r="M3930" i="1" l="1"/>
  <c r="I3689" i="1"/>
  <c r="M3931" i="1" l="1"/>
  <c r="I3690" i="1"/>
  <c r="M3932" i="1" l="1"/>
  <c r="I3691" i="1"/>
  <c r="M3933" i="1" l="1"/>
  <c r="I3692" i="1"/>
  <c r="M3934" i="1" l="1"/>
  <c r="I3693" i="1"/>
  <c r="M3935" i="1" l="1"/>
  <c r="I3694" i="1"/>
  <c r="M3936" i="1" l="1"/>
  <c r="I3695" i="1"/>
  <c r="M3937" i="1" l="1"/>
  <c r="I3696" i="1"/>
  <c r="M3938" i="1" l="1"/>
  <c r="I3697" i="1"/>
  <c r="M3939" i="1" l="1"/>
  <c r="I3698" i="1"/>
  <c r="M3940" i="1" l="1"/>
  <c r="I3699" i="1"/>
  <c r="M3941" i="1" l="1"/>
  <c r="I3700" i="1"/>
  <c r="M3942" i="1" l="1"/>
  <c r="I3701" i="1"/>
  <c r="M3943" i="1" l="1"/>
  <c r="I3702" i="1"/>
  <c r="M3944" i="1" l="1"/>
  <c r="I3703" i="1"/>
  <c r="M3945" i="1" l="1"/>
  <c r="I3704" i="1"/>
  <c r="M3946" i="1" l="1"/>
  <c r="I3705" i="1"/>
  <c r="M3947" i="1" l="1"/>
  <c r="I3706" i="1"/>
  <c r="M3948" i="1" l="1"/>
  <c r="I3707" i="1"/>
  <c r="M3949" i="1" l="1"/>
  <c r="I3708" i="1"/>
  <c r="M3950" i="1" l="1"/>
  <c r="I3709" i="1"/>
  <c r="M3951" i="1" l="1"/>
  <c r="I3710" i="1"/>
  <c r="M3952" i="1" l="1"/>
  <c r="I3711" i="1"/>
  <c r="M3953" i="1" l="1"/>
  <c r="I3712" i="1"/>
  <c r="M3954" i="1" l="1"/>
  <c r="I3713" i="1"/>
  <c r="M3955" i="1" l="1"/>
  <c r="I3714" i="1"/>
  <c r="M3956" i="1" l="1"/>
  <c r="I3715" i="1"/>
  <c r="M3957" i="1" l="1"/>
  <c r="I3716" i="1"/>
  <c r="M3958" i="1" l="1"/>
  <c r="I3717" i="1"/>
  <c r="M3959" i="1" l="1"/>
  <c r="I3718" i="1"/>
  <c r="M3960" i="1" l="1"/>
  <c r="I3719" i="1"/>
  <c r="M3961" i="1" l="1"/>
  <c r="I3720" i="1"/>
  <c r="M3962" i="1" l="1"/>
  <c r="I3721" i="1"/>
  <c r="M3963" i="1" l="1"/>
  <c r="I3722" i="1"/>
  <c r="M3964" i="1" l="1"/>
  <c r="I3723" i="1"/>
  <c r="M3965" i="1" l="1"/>
  <c r="I3724" i="1"/>
  <c r="M3966" i="1" l="1"/>
  <c r="I3725" i="1"/>
  <c r="M3967" i="1" l="1"/>
  <c r="I3726" i="1"/>
  <c r="M3968" i="1" l="1"/>
  <c r="I3727" i="1"/>
  <c r="M3969" i="1" l="1"/>
  <c r="I3728" i="1"/>
  <c r="M3970" i="1" l="1"/>
  <c r="I3729" i="1"/>
  <c r="M3971" i="1" l="1"/>
  <c r="I3730" i="1"/>
  <c r="M3972" i="1" l="1"/>
  <c r="I3731" i="1"/>
  <c r="M3973" i="1" l="1"/>
  <c r="I3732" i="1"/>
  <c r="M3974" i="1" l="1"/>
  <c r="I3733" i="1"/>
  <c r="M3975" i="1" l="1"/>
  <c r="I3734" i="1"/>
  <c r="M3976" i="1" l="1"/>
  <c r="I3735" i="1"/>
  <c r="M3977" i="1" l="1"/>
  <c r="I3736" i="1"/>
  <c r="M3978" i="1" l="1"/>
  <c r="I3737" i="1"/>
  <c r="M3979" i="1" l="1"/>
  <c r="I3738" i="1"/>
  <c r="M3980" i="1" l="1"/>
  <c r="I3739" i="1"/>
  <c r="M3981" i="1" l="1"/>
  <c r="I3740" i="1"/>
  <c r="M3982" i="1" l="1"/>
  <c r="M3983" i="1" s="1"/>
  <c r="M3984" i="1" s="1"/>
  <c r="M3985" i="1" s="1"/>
  <c r="M3986" i="1" s="1"/>
  <c r="M3987" i="1" s="1"/>
  <c r="M3988" i="1" s="1"/>
  <c r="M3989" i="1" s="1"/>
  <c r="M3990" i="1" s="1"/>
  <c r="M3991" i="1" s="1"/>
  <c r="M3992" i="1" s="1"/>
  <c r="M3993" i="1" s="1"/>
  <c r="M3994" i="1" s="1"/>
  <c r="M3995" i="1" s="1"/>
  <c r="M3996" i="1" s="1"/>
  <c r="M3997" i="1" s="1"/>
  <c r="M3998" i="1" s="1"/>
  <c r="M3999" i="1" s="1"/>
  <c r="M4000" i="1" s="1"/>
  <c r="M4001" i="1" s="1"/>
  <c r="M4002" i="1" s="1"/>
  <c r="M4003" i="1" s="1"/>
  <c r="M4004" i="1" s="1"/>
  <c r="M4005" i="1" s="1"/>
  <c r="M4006" i="1" s="1"/>
  <c r="M4007" i="1" s="1"/>
  <c r="M4008" i="1" s="1"/>
  <c r="M4009" i="1" s="1"/>
  <c r="M4010" i="1" s="1"/>
  <c r="M4011" i="1" s="1"/>
  <c r="M4012" i="1" s="1"/>
  <c r="M4013" i="1" s="1"/>
  <c r="M4014" i="1" s="1"/>
  <c r="M4015" i="1" s="1"/>
  <c r="M4016" i="1" s="1"/>
  <c r="M4017" i="1" s="1"/>
  <c r="M4018" i="1" s="1"/>
  <c r="M4019" i="1" s="1"/>
  <c r="M4020" i="1" s="1"/>
  <c r="M4021" i="1" s="1"/>
  <c r="M4022" i="1" s="1"/>
  <c r="M4023" i="1" s="1"/>
  <c r="M4024" i="1" s="1"/>
  <c r="M4025" i="1" s="1"/>
  <c r="M4026" i="1" s="1"/>
  <c r="M4027" i="1" s="1"/>
  <c r="M4028" i="1" s="1"/>
  <c r="M4029" i="1" s="1"/>
  <c r="M4030" i="1" s="1"/>
  <c r="M4031" i="1" s="1"/>
  <c r="M4032" i="1" s="1"/>
  <c r="M4033" i="1" s="1"/>
  <c r="M4034" i="1" s="1"/>
  <c r="M4035" i="1" s="1"/>
  <c r="M4036" i="1" s="1"/>
  <c r="M4037" i="1" s="1"/>
  <c r="M4038" i="1" s="1"/>
  <c r="M4039" i="1" s="1"/>
  <c r="M4040" i="1" s="1"/>
  <c r="M4041" i="1" s="1"/>
  <c r="M4042" i="1" s="1"/>
  <c r="M4043" i="1" s="1"/>
  <c r="M4044" i="1" s="1"/>
  <c r="M4045" i="1" s="1"/>
  <c r="M4046" i="1" s="1"/>
  <c r="M4047" i="1" s="1"/>
  <c r="M4048" i="1" s="1"/>
  <c r="M4049" i="1" s="1"/>
  <c r="M4050" i="1" s="1"/>
  <c r="M4051" i="1" s="1"/>
  <c r="M4052" i="1" s="1"/>
  <c r="M4053" i="1" s="1"/>
  <c r="M4054" i="1" s="1"/>
  <c r="M4055" i="1" s="1"/>
  <c r="M4056" i="1" s="1"/>
  <c r="M4057" i="1" s="1"/>
  <c r="M4058" i="1" s="1"/>
  <c r="M4059" i="1" s="1"/>
  <c r="M4060" i="1" s="1"/>
  <c r="M4061" i="1" s="1"/>
  <c r="M4062" i="1" s="1"/>
  <c r="M4063" i="1" s="1"/>
  <c r="M4064" i="1" s="1"/>
  <c r="M4065" i="1" s="1"/>
  <c r="M4066" i="1" s="1"/>
  <c r="M4067" i="1" s="1"/>
  <c r="M4068" i="1" s="1"/>
  <c r="M4069" i="1" s="1"/>
  <c r="M4070" i="1" s="1"/>
  <c r="M4071" i="1" s="1"/>
  <c r="M4072" i="1" s="1"/>
  <c r="M4073" i="1" s="1"/>
  <c r="M4074" i="1" s="1"/>
  <c r="M4075" i="1" s="1"/>
  <c r="M4076" i="1" s="1"/>
  <c r="M4077" i="1" s="1"/>
  <c r="M4078" i="1" s="1"/>
  <c r="M4079" i="1" s="1"/>
  <c r="M4080" i="1" s="1"/>
  <c r="M4081" i="1" s="1"/>
  <c r="M4082" i="1" s="1"/>
  <c r="M4083" i="1" s="1"/>
  <c r="M4084" i="1" s="1"/>
  <c r="M4085" i="1" s="1"/>
  <c r="M4086" i="1" s="1"/>
  <c r="M4087" i="1" s="1"/>
  <c r="M4088" i="1" s="1"/>
  <c r="M4089" i="1" s="1"/>
  <c r="M4090" i="1" s="1"/>
  <c r="M4091" i="1" s="1"/>
  <c r="M4092" i="1" s="1"/>
  <c r="M4093" i="1" s="1"/>
  <c r="M4094" i="1" s="1"/>
  <c r="M4095" i="1" s="1"/>
  <c r="M4096" i="1" s="1"/>
  <c r="M4097" i="1" s="1"/>
  <c r="M4098" i="1" s="1"/>
  <c r="M4099" i="1" s="1"/>
  <c r="M4100" i="1" s="1"/>
  <c r="M4101" i="1" s="1"/>
  <c r="M4102" i="1" s="1"/>
  <c r="M4103" i="1" s="1"/>
  <c r="M4104" i="1" s="1"/>
  <c r="M4105" i="1" s="1"/>
  <c r="M4106" i="1" s="1"/>
  <c r="M4107" i="1" s="1"/>
  <c r="M4108" i="1" s="1"/>
  <c r="M4109" i="1" s="1"/>
  <c r="M4110" i="1" s="1"/>
  <c r="M4111" i="1" s="1"/>
  <c r="M4112" i="1" s="1"/>
  <c r="M4113" i="1" s="1"/>
  <c r="M4114" i="1" s="1"/>
  <c r="M4115" i="1" s="1"/>
  <c r="M4116" i="1" s="1"/>
  <c r="M4117" i="1" s="1"/>
  <c r="M4118" i="1" s="1"/>
  <c r="M4119" i="1" s="1"/>
  <c r="M4120" i="1" s="1"/>
  <c r="M4121" i="1" s="1"/>
  <c r="M4122" i="1" s="1"/>
  <c r="M4123" i="1" s="1"/>
  <c r="M4124" i="1" s="1"/>
  <c r="M4125" i="1" s="1"/>
  <c r="M4126" i="1" s="1"/>
  <c r="M4127" i="1" s="1"/>
  <c r="M4128" i="1" s="1"/>
  <c r="M4129" i="1" s="1"/>
  <c r="M4130" i="1" s="1"/>
  <c r="M4131" i="1" s="1"/>
  <c r="M4132" i="1" s="1"/>
  <c r="M4133" i="1" s="1"/>
  <c r="M4134" i="1" s="1"/>
  <c r="M4135" i="1" s="1"/>
  <c r="M4136" i="1" s="1"/>
  <c r="M4137" i="1" s="1"/>
  <c r="M4138" i="1" s="1"/>
  <c r="M4139" i="1" s="1"/>
  <c r="M4140" i="1" s="1"/>
  <c r="M4141" i="1" s="1"/>
  <c r="M4142" i="1" s="1"/>
  <c r="M4143" i="1" s="1"/>
  <c r="M4144" i="1" s="1"/>
  <c r="M4145" i="1" s="1"/>
  <c r="M4146" i="1" s="1"/>
  <c r="M4147" i="1" s="1"/>
  <c r="M4148" i="1" s="1"/>
  <c r="M4149" i="1" s="1"/>
  <c r="M4150" i="1" s="1"/>
  <c r="M4151" i="1" s="1"/>
  <c r="M4152" i="1" s="1"/>
  <c r="M4153" i="1" s="1"/>
  <c r="M4154" i="1" s="1"/>
  <c r="M4155" i="1" s="1"/>
  <c r="M4156" i="1" s="1"/>
  <c r="M4157" i="1" s="1"/>
  <c r="M4158" i="1" s="1"/>
  <c r="M4159" i="1" s="1"/>
  <c r="M4160" i="1" s="1"/>
  <c r="M4161" i="1" s="1"/>
  <c r="M4162" i="1" s="1"/>
  <c r="M4163" i="1" s="1"/>
  <c r="M4164" i="1" s="1"/>
  <c r="M4165" i="1" s="1"/>
  <c r="M4166" i="1" s="1"/>
  <c r="M4167" i="1" s="1"/>
  <c r="M4168" i="1" s="1"/>
  <c r="M4169" i="1" s="1"/>
  <c r="M4170" i="1" s="1"/>
  <c r="M4171" i="1" s="1"/>
  <c r="M4172" i="1" s="1"/>
  <c r="M4173" i="1" s="1"/>
  <c r="M4174" i="1" s="1"/>
  <c r="M4175" i="1" s="1"/>
  <c r="M4176" i="1" s="1"/>
  <c r="M4177" i="1" s="1"/>
  <c r="M4178" i="1" s="1"/>
  <c r="M4179" i="1" s="1"/>
  <c r="M4180" i="1" s="1"/>
  <c r="M4181" i="1" s="1"/>
  <c r="M4182" i="1" s="1"/>
  <c r="M4183" i="1" s="1"/>
  <c r="M4184" i="1" s="1"/>
  <c r="M4185" i="1" s="1"/>
  <c r="M4186" i="1" s="1"/>
  <c r="M4187" i="1" s="1"/>
  <c r="M4188" i="1" s="1"/>
  <c r="M4189" i="1" s="1"/>
  <c r="M4190" i="1" s="1"/>
  <c r="M4191" i="1" s="1"/>
  <c r="M4192" i="1" s="1"/>
  <c r="M4193" i="1" s="1"/>
  <c r="M4194" i="1" s="1"/>
  <c r="M4195" i="1" s="1"/>
  <c r="M4196" i="1" s="1"/>
  <c r="M4197" i="1" s="1"/>
  <c r="M4198" i="1" s="1"/>
  <c r="M4199" i="1" s="1"/>
  <c r="M4200" i="1" s="1"/>
  <c r="M4201" i="1" s="1"/>
  <c r="M4202" i="1" s="1"/>
  <c r="M4203" i="1" s="1"/>
  <c r="M4204" i="1" s="1"/>
  <c r="M4205" i="1" s="1"/>
  <c r="M4206" i="1" s="1"/>
  <c r="M4207" i="1" s="1"/>
  <c r="M4208" i="1" s="1"/>
  <c r="M4209" i="1" s="1"/>
  <c r="M4210" i="1" s="1"/>
  <c r="M4211" i="1" s="1"/>
  <c r="M4212" i="1" s="1"/>
  <c r="M4213" i="1" s="1"/>
  <c r="M4214" i="1" s="1"/>
  <c r="M4215" i="1" s="1"/>
  <c r="M4216" i="1" s="1"/>
  <c r="M4217" i="1" s="1"/>
  <c r="M4218" i="1" s="1"/>
  <c r="M4219" i="1" s="1"/>
  <c r="M4220" i="1" s="1"/>
  <c r="M4221" i="1" s="1"/>
  <c r="M4222" i="1" s="1"/>
  <c r="M4223" i="1" s="1"/>
  <c r="M4224" i="1" s="1"/>
  <c r="M4225" i="1" s="1"/>
  <c r="M4226" i="1" s="1"/>
  <c r="M4227" i="1" s="1"/>
  <c r="M4228" i="1" s="1"/>
  <c r="M4229" i="1" s="1"/>
  <c r="M4230" i="1" s="1"/>
  <c r="M4231" i="1" s="1"/>
  <c r="M4232" i="1" s="1"/>
  <c r="I3741" i="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I4019" i="1" s="1"/>
  <c r="I4020" i="1" s="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I4071" i="1" s="1"/>
  <c r="I4072" i="1" s="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I4123" i="1" s="1"/>
  <c r="I4124" i="1" s="1"/>
  <c r="I4125" i="1" s="1"/>
  <c r="I4126" i="1" s="1"/>
  <c r="I4127" i="1" s="1"/>
  <c r="I4128" i="1" s="1"/>
  <c r="I4129" i="1" s="1"/>
  <c r="I4130" i="1" s="1"/>
  <c r="I4131" i="1" s="1"/>
  <c r="I4132" i="1" s="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I4175" i="1" s="1"/>
  <c r="I4176" i="1" s="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I4227" i="1" s="1"/>
  <c r="I4228" i="1" s="1"/>
  <c r="I4229" i="1" s="1"/>
  <c r="I4230" i="1" s="1"/>
  <c r="I4231" i="1" s="1"/>
  <c r="I4232" i="1" s="1"/>
  <c r="O741" i="1" l="1"/>
  <c r="N3370" i="1" l="1"/>
  <c r="N3371" i="1" l="1"/>
  <c r="N3372" i="1" l="1"/>
  <c r="N3373" i="1" l="1"/>
  <c r="N3374" i="1" l="1"/>
  <c r="N3375" i="1" l="1"/>
  <c r="N3376" i="1" l="1"/>
  <c r="N3377" i="1" l="1"/>
  <c r="N3378" i="1" l="1"/>
  <c r="N3379" i="1" l="1"/>
  <c r="N3380" i="1" l="1"/>
  <c r="N3381" i="1" l="1"/>
  <c r="N3382" i="1" l="1"/>
  <c r="N3383" i="1" l="1"/>
  <c r="N3384" i="1" l="1"/>
  <c r="N3385" i="1" l="1"/>
  <c r="N3386" i="1" l="1"/>
  <c r="N3387" i="1" l="1"/>
  <c r="N3388" i="1" l="1"/>
  <c r="N3389" i="1" l="1"/>
  <c r="N3390" i="1" l="1"/>
  <c r="N3391" i="1" l="1"/>
  <c r="N3392" i="1" l="1"/>
  <c r="N3393" i="1" l="1"/>
  <c r="N3394" i="1" l="1"/>
  <c r="N3395" i="1" l="1"/>
  <c r="N3396" i="1" l="1"/>
  <c r="N3397" i="1" l="1"/>
  <c r="N3398" i="1" l="1"/>
  <c r="N3399" i="1" l="1"/>
  <c r="N3400" i="1" l="1"/>
  <c r="N3401" i="1" l="1"/>
  <c r="N3402" i="1" l="1"/>
  <c r="N3403" i="1" l="1"/>
  <c r="N3404" i="1" l="1"/>
  <c r="N3405" i="1" l="1"/>
  <c r="N3406" i="1" l="1"/>
  <c r="N3407" i="1" l="1"/>
  <c r="N3408" i="1" l="1"/>
  <c r="N3409" i="1" l="1"/>
  <c r="N3410" i="1" l="1"/>
  <c r="N3411" i="1" l="1"/>
  <c r="N3412" i="1" l="1"/>
  <c r="N3413" i="1" l="1"/>
  <c r="N3414" i="1" l="1"/>
  <c r="Q3497" i="1" l="1"/>
  <c r="N3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J1" authorId="0" shapeId="0" xr:uid="{00000000-0006-0000-0200-000002000000}">
      <text>
        <r>
          <rPr>
            <b/>
            <sz val="9"/>
            <color indexed="81"/>
            <rFont val="Tahoma"/>
            <family val="2"/>
          </rPr>
          <t>Vance:</t>
        </r>
        <r>
          <rPr>
            <sz val="9"/>
            <color indexed="81"/>
            <rFont val="Tahoma"/>
            <family val="2"/>
          </rPr>
          <t xml:space="preserve">
ETF drag for commiisions etc. </t>
        </r>
      </text>
    </comment>
    <comment ref="K1" authorId="1" shapeId="0" xr:uid="{B403E905-F185-42FF-A37F-55D007916D46}">
      <text>
        <r>
          <rPr>
            <b/>
            <sz val="9"/>
            <color indexed="81"/>
            <rFont val="Tahoma"/>
            <family val="2"/>
          </rPr>
          <t>vance:</t>
        </r>
        <r>
          <rPr>
            <sz val="9"/>
            <color indexed="81"/>
            <rFont val="Tahoma"/>
            <family val="2"/>
          </rPr>
          <t xml:space="preserve">
Estimated overhead/trading costs
</t>
        </r>
      </text>
    </comment>
    <comment ref="N1" authorId="0" shapeId="0" xr:uid="{00000000-0006-0000-0200-000005000000}">
      <text>
        <r>
          <rPr>
            <b/>
            <sz val="9"/>
            <color indexed="81"/>
            <rFont val="Tahoma"/>
            <family val="2"/>
          </rPr>
          <t>Vance:</t>
        </r>
        <r>
          <rPr>
            <sz val="9"/>
            <color indexed="81"/>
            <rFont val="Tahoma"/>
            <family val="2"/>
          </rPr>
          <t xml:space="preserve">
ETF drag for commiisions etc. </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J6" authorId="0" shapeId="0" xr:uid="{00000000-0006-0000-0200-00000B000000}">
      <text>
        <r>
          <rPr>
            <b/>
            <sz val="9"/>
            <color indexed="81"/>
            <rFont val="Tahoma"/>
            <family val="2"/>
          </rPr>
          <t>Vance:</t>
        </r>
        <r>
          <rPr>
            <sz val="9"/>
            <color indexed="81"/>
            <rFont val="Tahoma"/>
            <family val="2"/>
          </rPr>
          <t xml:space="preserve">
new leveragefactor  started 28-Feb-18</t>
        </r>
      </text>
    </comment>
    <comment ref="O6" authorId="0" shapeId="0" xr:uid="{00000000-0006-0000-0200-00000D000000}">
      <text>
        <r>
          <rPr>
            <b/>
            <sz val="9"/>
            <color indexed="81"/>
            <rFont val="Tahoma"/>
            <family val="2"/>
          </rPr>
          <t>Vance:
IV value may be 4:15PM or later print
Power Shares data</t>
        </r>
        <r>
          <rPr>
            <sz val="9"/>
            <color indexed="81"/>
            <rFont val="Tahoma"/>
            <family val="2"/>
          </rPr>
          <t xml:space="preserve">
</t>
        </r>
      </text>
    </comment>
    <comment ref="M3496" authorId="0" shapeId="0" xr:uid="{00000000-0006-0000-0200-000010000000}">
      <text>
        <r>
          <rPr>
            <b/>
            <sz val="9"/>
            <color indexed="81"/>
            <rFont val="Tahoma"/>
            <family val="2"/>
          </rPr>
          <t>Vance:</t>
        </r>
        <r>
          <rPr>
            <sz val="9"/>
            <color indexed="81"/>
            <rFont val="Tahoma"/>
            <family val="2"/>
          </rPr>
          <t xml:space="preserve">
Theoretical 4.0423085 changed to 9.04 based on XIV's move close 5th to close 6th  (+25.95%)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<sst xmlns="http://schemas.openxmlformats.org/spreadsheetml/2006/main" count="5049" uniqueCount="62">
  <si>
    <t>Trade Date</t>
  </si>
  <si>
    <t>VIX</t>
  </si>
  <si>
    <t>M1-M2 ER</t>
  </si>
  <si>
    <t>Med ER</t>
  </si>
  <si>
    <t>Med TR</t>
  </si>
  <si>
    <t>XIV w Fee</t>
  </si>
  <si>
    <t>END</t>
  </si>
  <si>
    <t>Row Labels</t>
  </si>
  <si>
    <t>Grand Total</t>
  </si>
  <si>
    <t>XIV-IV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</si>
  <si>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</si>
  <si>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</si>
  <si>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</si>
  <si>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</si>
  <si>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</si>
  <si>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</si>
  <si>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</si>
  <si>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</si>
  <si>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</si>
  <si>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</si>
  <si>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</si>
  <si>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</si>
  <si>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</si>
  <si>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</si>
  <si>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</si>
  <si>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</si>
  <si>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</si>
  <si>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</si>
  <si>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</si>
  <si>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</si>
  <si>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SVXY IV</t>
  </si>
  <si>
    <t>Date</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</si>
  <si>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</si>
  <si>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</si>
  <si>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</si>
  <si>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</si>
  <si>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</si>
  <si>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</si>
  <si>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</si>
  <si>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</si>
  <si>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</si>
  <si>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</si>
  <si>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Auction</t>
  </si>
  <si>
    <t>Discount</t>
  </si>
  <si>
    <t>Price per $100</t>
  </si>
  <si>
    <t>Rate %</t>
  </si>
  <si>
    <t>TBR</t>
  </si>
  <si>
    <t>VIX/VXV</t>
  </si>
  <si>
    <t>Old_SVXY w Fee</t>
  </si>
  <si>
    <t>Old_SVXY act</t>
  </si>
  <si>
    <t>Old_SVXY IV</t>
  </si>
  <si>
    <t xml:space="preserve">XIV Terminated final valuation IV  $5.99 </t>
  </si>
  <si>
    <t>SVXY -0.5X w Fee</t>
  </si>
  <si>
    <t>VIX3M</t>
  </si>
  <si>
    <t>ProShares Short VIX Short-Term Futures ETF</t>
  </si>
  <si>
    <t>SVXY</t>
  </si>
  <si>
    <t>New -0.5X leverage</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</si>
  <si>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</si>
  <si>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</si>
  <si>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(blank)</t>
  </si>
  <si>
    <t>Sum of VIXY % err</t>
  </si>
  <si>
    <t>© 2021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</si>
</sst>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2">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0" fontId="0" fillId="36" borderId="0" xfId="0" applyFill="1"/>
    <xf numFmtId="168" fontId="0" fillId="0" borderId="0" xfId="0" applyNumberFormat="1"/>
    <xf numFmtId="0" fontId="0" fillId="3" borderId="0" xfId="0" applyFill="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40" borderId="11" xfId="0" applyNumberFormat="1" applyFont="1" applyFill="1" applyBorder="1" applyAlignment="1">
      <alignment horizontal="left" vertical="center" indent="1"/>
    </xf>
    <xf numFmtId="0" fontId="0" fillId="0" borderId="0" xfId="0"/>
    <xf numFmtId="14" fontId="0" fillId="0" borderId="0" xfId="0" applyNumberFormat="1"/>
    <xf numFmtId="0" fontId="25" fillId="40" borderId="11" xfId="0"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theme" Target="theme/theme1.xml"/><Relationship Id="rId5" Type="http://schemas.openxmlformats.org/officeDocument/2006/relationships/worksheet" Target="worksheets/sheet4.xml"/><Relationship Id="rId10" Type="http://schemas.openxmlformats.org/officeDocument/2006/relationships/pivotCacheDefinition" Target="pivotCache/pivotCacheDefinition1.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Backtest-SVXY-product rev-L 14-Jan-2021.xlsx]Sheet1!PivotTable1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Backtest-SVXY-product rev-L 14-Jan-2021.xlsx]Sheet1!PivotTable1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R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9" sqref="C9"/>
    </sheetView>
  </sheetViews>
  <sheetFormatPr defaultRowHeight="15" x14ac:dyDescent="0.25"/>
  <cols>
    <col min="3" max="3" width="82.42578125" customWidth="1"/>
  </cols>
  <sheetData>
    <row r="1" spans="1:3" ht="14.1" customHeight="1" x14ac:dyDescent="0.25">
      <c r="A1" s="4" t="s">
        <v>61</v>
      </c>
      <c r="C1" s="5"/>
    </row>
    <row r="2" spans="1:3" ht="14.1" customHeight="1" x14ac:dyDescent="0.25">
      <c r="A2" t="s">
        <v>58</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23</v>
      </c>
    </row>
    <row r="8" spans="1:3" ht="60" x14ac:dyDescent="0.25">
      <c r="A8" s="7"/>
      <c r="B8" s="8">
        <v>4</v>
      </c>
      <c r="C8" s="8" t="s">
        <v>16</v>
      </c>
    </row>
    <row r="9" spans="1:3" ht="45" x14ac:dyDescent="0.25">
      <c r="A9" s="7"/>
      <c r="B9" s="8">
        <v>5</v>
      </c>
      <c r="C9" s="8" t="s">
        <v>20</v>
      </c>
    </row>
    <row r="10" spans="1:3" ht="75" x14ac:dyDescent="0.25">
      <c r="A10" s="7"/>
      <c r="B10" s="8">
        <v>6</v>
      </c>
      <c r="C10" s="8" t="s">
        <v>21</v>
      </c>
    </row>
    <row r="11" spans="1:3" ht="75" x14ac:dyDescent="0.25">
      <c r="A11" s="7"/>
      <c r="B11" s="8">
        <v>7</v>
      </c>
      <c r="C11" s="8" t="s">
        <v>22</v>
      </c>
    </row>
    <row r="12" spans="1:3" ht="30" x14ac:dyDescent="0.25">
      <c r="A12" s="7"/>
      <c r="B12" s="8">
        <v>8</v>
      </c>
      <c r="C12" s="8" t="s">
        <v>32</v>
      </c>
    </row>
    <row r="13" spans="1:3" ht="255" x14ac:dyDescent="0.25">
      <c r="A13" s="7"/>
      <c r="B13" s="8">
        <v>9</v>
      </c>
      <c r="C13" s="8" t="s">
        <v>57</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4994"/>
  <sheetViews>
    <sheetView tabSelected="1" workbookViewId="0">
      <pane xSplit="1" ySplit="6" topLeftCell="B7" activePane="bottomRight" state="frozen"/>
      <selection pane="topRight" activeCell="B1" sqref="B1"/>
      <selection pane="bottomLeft" activeCell="A5" sqref="A5"/>
      <selection pane="bottomRight" activeCell="M1" sqref="M1:O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2" width="12" customWidth="1"/>
    <col min="13" max="14" width="12" bestFit="1" customWidth="1"/>
    <col min="16" max="16" width="12" bestFit="1" customWidth="1"/>
    <col min="17" max="17" width="12.140625" customWidth="1"/>
    <col min="24" max="24" width="14.140625" customWidth="1"/>
    <col min="25" max="25" width="11.7109375" customWidth="1"/>
  </cols>
  <sheetData>
    <row r="1" spans="1:25" x14ac:dyDescent="0.25">
      <c r="A1" s="1" t="str">
        <f>Readme!A1</f>
        <v>© 2021 VH2 LLC </v>
      </c>
      <c r="C1" t="s">
        <v>10</v>
      </c>
      <c r="D1" s="13">
        <v>38072</v>
      </c>
      <c r="I1" s="9">
        <f>0.0095/365</f>
        <v>2.6027397260273973E-5</v>
      </c>
      <c r="J1" s="9">
        <f>0/365</f>
        <v>0</v>
      </c>
      <c r="K1">
        <f>0.01/365</f>
        <v>2.7397260273972603E-5</v>
      </c>
      <c r="M1" s="9">
        <f>0.0095/365</f>
        <v>2.6027397260273973E-5</v>
      </c>
      <c r="N1" s="9">
        <f>0.0075/365</f>
        <v>2.0547945205479453E-5</v>
      </c>
      <c r="O1">
        <f>0.0028/365</f>
        <v>7.671232876712329E-6</v>
      </c>
      <c r="P1">
        <f>0.0135/365</f>
        <v>3.6986301369863013E-5</v>
      </c>
      <c r="Q1">
        <v>0</v>
      </c>
    </row>
    <row r="2" spans="1:25" x14ac:dyDescent="0.25">
      <c r="F2">
        <v>39842</v>
      </c>
      <c r="I2" s="15">
        <v>1.425</v>
      </c>
      <c r="J2">
        <f>0.0028/365</f>
        <v>7.671232876712329E-6</v>
      </c>
      <c r="M2" s="15">
        <v>3.7812999999999999</v>
      </c>
      <c r="P2" s="3">
        <v>1.5849</v>
      </c>
      <c r="R2" s="2"/>
      <c r="S2" s="2"/>
    </row>
    <row r="3" spans="1:25" x14ac:dyDescent="0.25">
      <c r="I3" s="6" t="s">
        <v>11</v>
      </c>
      <c r="M3" s="6" t="s">
        <v>11</v>
      </c>
      <c r="N3" s="6">
        <v>38072</v>
      </c>
      <c r="P3" s="3"/>
    </row>
    <row r="4" spans="1:25" x14ac:dyDescent="0.25">
      <c r="I4" s="9">
        <v>4</v>
      </c>
      <c r="J4">
        <f>(1-0.0028)^365</f>
        <v>0.35935896899190495</v>
      </c>
      <c r="M4" s="9">
        <v>0.5</v>
      </c>
      <c r="N4">
        <f>(1-0.0028)^365</f>
        <v>0.35935896899190495</v>
      </c>
    </row>
    <row r="6" spans="1:25" x14ac:dyDescent="0.25">
      <c r="A6" s="1" t="s">
        <v>0</v>
      </c>
      <c r="B6" t="s">
        <v>1</v>
      </c>
      <c r="C6" t="s">
        <v>53</v>
      </c>
      <c r="D6" t="s">
        <v>19</v>
      </c>
      <c r="E6" t="s">
        <v>2</v>
      </c>
      <c r="F6" t="s">
        <v>4</v>
      </c>
      <c r="G6" t="s">
        <v>3</v>
      </c>
      <c r="H6" t="s">
        <v>46</v>
      </c>
      <c r="I6" t="s">
        <v>52</v>
      </c>
      <c r="J6" t="s">
        <v>30</v>
      </c>
      <c r="K6" t="s">
        <v>33</v>
      </c>
      <c r="L6" t="s">
        <v>47</v>
      </c>
      <c r="M6" t="s">
        <v>48</v>
      </c>
      <c r="N6" t="s">
        <v>49</v>
      </c>
      <c r="O6" t="s">
        <v>50</v>
      </c>
      <c r="P6" t="s">
        <v>5</v>
      </c>
      <c r="Q6" s="3" t="s">
        <v>9</v>
      </c>
      <c r="R6" t="s">
        <v>6</v>
      </c>
    </row>
    <row r="7" spans="1:25" x14ac:dyDescent="0.25">
      <c r="A7" s="1">
        <v>38072</v>
      </c>
      <c r="B7" s="10">
        <v>17.329999999999998</v>
      </c>
      <c r="C7" s="10">
        <v>19.11</v>
      </c>
      <c r="D7" s="9">
        <v>590641.48798226926</v>
      </c>
      <c r="E7" s="9">
        <v>616477.08214546472</v>
      </c>
      <c r="F7" s="9">
        <v>179017.30004942772</v>
      </c>
      <c r="G7" s="9">
        <v>186825.78404718498</v>
      </c>
      <c r="H7" s="3">
        <v>7.8847315372110316E-5</v>
      </c>
      <c r="I7" s="3">
        <f>I2*I4</f>
        <v>5.7</v>
      </c>
      <c r="K7">
        <f>ROW()</f>
        <v>7</v>
      </c>
      <c r="L7">
        <f>B7/C7</f>
        <v>0.90685504971219255</v>
      </c>
      <c r="M7" s="3">
        <f>M2*M4</f>
        <v>1.8906499999999999</v>
      </c>
      <c r="P7" s="3">
        <f>P2</f>
        <v>1.5849</v>
      </c>
      <c r="W7" s="26"/>
      <c r="X7" s="29"/>
      <c r="Y7" s="26"/>
    </row>
    <row r="8" spans="1:25" x14ac:dyDescent="0.25">
      <c r="A8" s="1">
        <v>38075</v>
      </c>
      <c r="B8" s="10">
        <v>16.5</v>
      </c>
      <c r="C8" s="10">
        <v>17.93</v>
      </c>
      <c r="D8">
        <v>572387.96</v>
      </c>
      <c r="E8">
        <v>597377.28000000003</v>
      </c>
      <c r="F8">
        <v>176011.83</v>
      </c>
      <c r="G8">
        <v>183674.72</v>
      </c>
      <c r="H8">
        <f>(1/(1-91/360*VLOOKUP($A8,Tbills!$B$4:$C$974,2,1)/100))^((1)/91)-1</f>
        <v>2.6281747721013105E-5</v>
      </c>
      <c r="I8">
        <f>I7*(1-IF($A8&lt;=I3,I$1,I$1+IF(AND(WEEKDAY($A8)&lt;&gt;1,WEEKDAY($A8)&lt;&gt;7),J$1,0)))^($A8-$A7)*(1-0.5*(E8/E7-1))</f>
        <v>5.7878472534482963</v>
      </c>
      <c r="K8">
        <f>ROW()</f>
        <v>8</v>
      </c>
      <c r="L8">
        <f>B8/C8</f>
        <v>0.92024539877300615</v>
      </c>
      <c r="M8">
        <f>M7*(1-IF($A8&lt;=N$3,M$1,M$1+IF(AND(WEEKDAY($A8)&lt;&gt;1,WEEKDAY($A8)&lt;&gt;7),N$1,0)))^($A8-$A7)*(2-$E8/$E7)</f>
        <v>1.9489541081758579</v>
      </c>
      <c r="P8">
        <f>P7*(1-P$1+H7)^($A8-$A7)*(2-E8/E7)</f>
        <v>1.6342088642467019</v>
      </c>
      <c r="Q8">
        <f>P7*(1-P$1+H7)^($A8-$A7)*(2-E8/E7)</f>
        <v>1.6342088642467019</v>
      </c>
      <c r="W8" s="26"/>
      <c r="X8" s="28"/>
      <c r="Y8" s="27"/>
    </row>
    <row r="9" spans="1:25" x14ac:dyDescent="0.25">
      <c r="A9" s="1">
        <v>38076</v>
      </c>
      <c r="B9" s="10">
        <v>16.28</v>
      </c>
      <c r="C9" s="10">
        <v>17.989999999999998</v>
      </c>
      <c r="D9">
        <v>562338.31999999995</v>
      </c>
      <c r="E9">
        <v>586873.18999999994</v>
      </c>
      <c r="F9">
        <v>177524.97</v>
      </c>
      <c r="G9">
        <v>185248.91</v>
      </c>
      <c r="H9">
        <f>(1/(1-91/360*VLOOKUP($A9,Tbills!$B$4:$C$974,2,1)/100))^((1)/91)-1</f>
        <v>2.6281747721013105E-5</v>
      </c>
      <c r="I9">
        <f>I8*(1-IF($A9&lt;=I4,I$1,I$1+IF(AND(WEEKDAY($A9)&lt;&gt;1,WEEKDAY($A9)&lt;&gt;7),J$1,0)))^($A9-$A8)*(1-0.5*(E9/E8-1))</f>
        <v>5.8385811089106845</v>
      </c>
      <c r="K9">
        <f>ROW()</f>
        <v>9</v>
      </c>
      <c r="L9">
        <f>B9/C9</f>
        <v>0.90494719288493619</v>
      </c>
      <c r="M9">
        <f t="shared" ref="M9:M72" si="0">M8*(1-IF($A9&lt;=N$3,M$1,M$1+IF(AND(WEEKDAY($A9)&lt;&gt;1,WEEKDAY($A9)&lt;&gt;7),N$1,0)))^($A9-$A8)*(2-$E9/$E8)</f>
        <v>1.9831315211801006</v>
      </c>
      <c r="P9">
        <f>P8*(1-P$1+H8)^($A9-$A8)*(2-E9/E8)</f>
        <v>1.662926466346347</v>
      </c>
      <c r="W9" s="26"/>
      <c r="X9" s="28"/>
      <c r="Y9" s="27"/>
    </row>
    <row r="10" spans="1:25" x14ac:dyDescent="0.25">
      <c r="A10" s="1">
        <v>38077</v>
      </c>
      <c r="B10" s="10">
        <v>16.739999999999998</v>
      </c>
      <c r="C10" s="10">
        <v>17.98</v>
      </c>
      <c r="D10">
        <v>567704.59</v>
      </c>
      <c r="E10">
        <v>592458.17000000004</v>
      </c>
      <c r="F10">
        <v>179173.38</v>
      </c>
      <c r="G10">
        <v>186964.18</v>
      </c>
      <c r="H10">
        <f>(1/(1-91/360*VLOOKUP($A10,Tbills!$B$4:$C$974,2,1)/100))^((1)/91)-1</f>
        <v>2.6281747721013105E-5</v>
      </c>
      <c r="I10">
        <f>I9*(1-IF($A10&lt;=I5,I$1,I$1+IF(AND(WEEKDAY($A10)&lt;&gt;1,WEEKDAY($A10)&lt;&gt;7),J$1,0)))^($A10-$A9)*(1-0.5*(E10/E9-1))</f>
        <v>5.8106484339539408</v>
      </c>
      <c r="K10">
        <f>ROW()</f>
        <v>10</v>
      </c>
      <c r="L10">
        <f>B10/C10</f>
        <v>0.93103448275862055</v>
      </c>
      <c r="M10">
        <f t="shared" si="0"/>
        <v>1.9641675596708472</v>
      </c>
      <c r="P10">
        <f>P9*(1-P$1+H9)^($A10-$A9)*(2-E10/E9)</f>
        <v>1.6470835914981599</v>
      </c>
      <c r="W10" s="26"/>
      <c r="X10" s="28"/>
      <c r="Y10" s="27"/>
    </row>
    <row r="11" spans="1:25" x14ac:dyDescent="0.25">
      <c r="A11" s="1">
        <v>38078</v>
      </c>
      <c r="B11" s="10">
        <v>16.649999999999999</v>
      </c>
      <c r="C11" s="10">
        <v>18.02</v>
      </c>
      <c r="D11">
        <v>566279.27</v>
      </c>
      <c r="E11">
        <v>590955.14</v>
      </c>
      <c r="F11">
        <v>179439.16</v>
      </c>
      <c r="G11">
        <v>187236.6</v>
      </c>
      <c r="H11">
        <f>(1/(1-91/360*VLOOKUP($A11,Tbills!$B$4:$C$974,2,1)/100))^((1)/91)-1</f>
        <v>2.6281747721013105E-5</v>
      </c>
      <c r="I11">
        <f>I10*(1-IF($A11&lt;=I6,I$1,I$1+IF(AND(WEEKDAY($A11)&lt;&gt;1,WEEKDAY($A11)&lt;&gt;7),J$1,0)))^($A11-$A10)*(1-0.5*(E11/E10-1))</f>
        <v>5.8178676352103231</v>
      </c>
      <c r="K11">
        <f>ROW()</f>
        <v>11</v>
      </c>
      <c r="L11">
        <f>B11/C11</f>
        <v>0.92397336293007759</v>
      </c>
      <c r="M11">
        <f t="shared" si="0"/>
        <v>1.9690588183082536</v>
      </c>
      <c r="P11">
        <f>P10*(1-P$1+H10)^($A11-$A10)*(2-E11/E10)</f>
        <v>1.6512444654136806</v>
      </c>
      <c r="W11" s="26"/>
      <c r="X11" s="28"/>
      <c r="Y11" s="27"/>
    </row>
    <row r="12" spans="1:25" x14ac:dyDescent="0.25">
      <c r="A12" s="1">
        <v>38079</v>
      </c>
      <c r="B12" s="10">
        <v>15.64</v>
      </c>
      <c r="C12" s="10">
        <v>17.23</v>
      </c>
      <c r="D12">
        <v>539747.57999999996</v>
      </c>
      <c r="E12">
        <v>563251.78</v>
      </c>
      <c r="F12">
        <v>177848.05</v>
      </c>
      <c r="G12">
        <v>185571.43</v>
      </c>
      <c r="H12">
        <f>(1/(1-91/360*VLOOKUP($A12,Tbills!$B$4:$C$974,2,1)/100))^((1)/91)-1</f>
        <v>2.6281747721013105E-5</v>
      </c>
      <c r="I12">
        <f>I11*(1-IF($A12&lt;=I7,I$1,I$1+IF(AND(WEEKDAY($A12)&lt;&gt;1,WEEKDAY($A12)&lt;&gt;7),J$1,0)))^($A12-$A11)*(1-0.5*(E12/E11-1))</f>
        <v>5.9540804423725024</v>
      </c>
      <c r="K12">
        <f>ROW()</f>
        <v>12</v>
      </c>
      <c r="L12">
        <f>B12/C12</f>
        <v>0.9077190946024376</v>
      </c>
      <c r="M12">
        <f t="shared" si="0"/>
        <v>2.0612702311544582</v>
      </c>
      <c r="P12">
        <f>P11*(1-P$1+H11)^($A12-$A11)*(2-E12/E11)</f>
        <v>1.7286345775765353</v>
      </c>
      <c r="W12" s="26"/>
      <c r="X12" s="28"/>
      <c r="Y12" s="27"/>
    </row>
    <row r="13" spans="1:25" x14ac:dyDescent="0.25">
      <c r="A13" s="1">
        <v>38082</v>
      </c>
      <c r="B13" s="10">
        <v>14.97</v>
      </c>
      <c r="C13" s="10">
        <v>16.79</v>
      </c>
      <c r="D13">
        <v>532658.81999999995</v>
      </c>
      <c r="E13">
        <v>555809.92000000004</v>
      </c>
      <c r="F13">
        <v>177060.83</v>
      </c>
      <c r="G13">
        <v>184735.4</v>
      </c>
      <c r="H13">
        <f>(1/(1-91/360*VLOOKUP($A13,Tbills!$B$4:$C$974,2,1)/100))^((1)/91)-1</f>
        <v>2.5864080406057255E-5</v>
      </c>
      <c r="I13">
        <f>I12*(1-IF($A13&lt;=I8,I$1,I$1+IF(AND(WEEKDAY($A13)&lt;&gt;1,WEEKDAY($A13)&lt;&gt;7),J$1,0)))^($A13-$A12)*(1-0.5*(E13/E12-1))</f>
        <v>5.9929460691267789</v>
      </c>
      <c r="K13">
        <f>ROW()</f>
        <v>13</v>
      </c>
      <c r="L13">
        <f>B13/C13</f>
        <v>0.89160214413341288</v>
      </c>
      <c r="M13">
        <f t="shared" si="0"/>
        <v>2.0882125781327536</v>
      </c>
      <c r="P13">
        <f>P12*(1-P$1+H12)^($A13-$A12)*(2-E13/E12)</f>
        <v>1.7514175966793424</v>
      </c>
      <c r="W13" s="26"/>
      <c r="X13" s="28"/>
      <c r="Y13" s="27"/>
    </row>
    <row r="14" spans="1:25" x14ac:dyDescent="0.25">
      <c r="A14" s="1">
        <v>38083</v>
      </c>
      <c r="B14" s="10">
        <v>15.32</v>
      </c>
      <c r="C14" s="10">
        <v>17.16</v>
      </c>
      <c r="D14">
        <v>541619.61</v>
      </c>
      <c r="E14">
        <v>565145.80000000005</v>
      </c>
      <c r="F14">
        <v>179322.42</v>
      </c>
      <c r="G14">
        <v>187090.24</v>
      </c>
      <c r="H14">
        <f>(1/(1-91/360*VLOOKUP($A14,Tbills!$B$4:$C$974,2,1)/100))^((1)/91)-1</f>
        <v>2.5864080406057255E-5</v>
      </c>
      <c r="I14">
        <f>I13*(1-IF($A14&lt;=I9,I$1,I$1+IF(AND(WEEKDAY($A14)&lt;&gt;1,WEEKDAY($A14)&lt;&gt;7),J$1,0)))^($A14-$A13)*(1-0.5*(E14/E13-1))</f>
        <v>5.9424599600729584</v>
      </c>
      <c r="K14">
        <f>ROW()</f>
        <v>14</v>
      </c>
      <c r="L14">
        <f>B14/C14</f>
        <v>0.89277389277389274</v>
      </c>
      <c r="M14">
        <f t="shared" si="0"/>
        <v>2.053041468411259</v>
      </c>
      <c r="P14">
        <f>P13*(1-P$1+H13)^($A14-$A13)*(2-E14/E13)</f>
        <v>1.721980069480407</v>
      </c>
      <c r="W14" s="26"/>
      <c r="X14" s="28"/>
      <c r="Y14" s="27"/>
    </row>
    <row r="15" spans="1:25" x14ac:dyDescent="0.25">
      <c r="A15" s="1">
        <v>38084</v>
      </c>
      <c r="B15" s="10">
        <v>15.76</v>
      </c>
      <c r="C15" s="10">
        <v>17.559999999999999</v>
      </c>
      <c r="D15">
        <v>549845.25</v>
      </c>
      <c r="E15">
        <v>573714.12</v>
      </c>
      <c r="F15">
        <v>181964.96</v>
      </c>
      <c r="G15">
        <v>189842.41</v>
      </c>
      <c r="H15">
        <f>(1/(1-91/360*VLOOKUP($A15,Tbills!$B$4:$C$974,2,1)/100))^((1)/91)-1</f>
        <v>2.5864080406057255E-5</v>
      </c>
      <c r="I15">
        <f>I14*(1-IF($A15&lt;=I10,I$1,I$1+IF(AND(WEEKDAY($A15)&lt;&gt;1,WEEKDAY($A15)&lt;&gt;7),J$1,0)))^($A15-$A14)*(1-0.5*(E15/E14-1))</f>
        <v>5.8972588882103958</v>
      </c>
      <c r="K15">
        <f>ROW()</f>
        <v>15</v>
      </c>
      <c r="L15">
        <f>B15/C15</f>
        <v>0.89749430523918006</v>
      </c>
      <c r="M15">
        <f t="shared" si="0"/>
        <v>2.0218206103056677</v>
      </c>
      <c r="P15">
        <f>P14*(1-P$1+H14)^($A15-$A14)*(2-E15/E14)</f>
        <v>1.6958538274098127</v>
      </c>
      <c r="W15" s="26"/>
      <c r="X15" s="28"/>
      <c r="Y15" s="27"/>
    </row>
    <row r="16" spans="1:25" x14ac:dyDescent="0.25">
      <c r="A16" s="1">
        <v>38085</v>
      </c>
      <c r="B16" s="10">
        <v>16.260000000000002</v>
      </c>
      <c r="C16" s="10">
        <v>17.829999999999998</v>
      </c>
      <c r="D16">
        <v>549730.34</v>
      </c>
      <c r="E16">
        <v>573579.39</v>
      </c>
      <c r="F16">
        <v>181422.03</v>
      </c>
      <c r="G16">
        <v>189271.06</v>
      </c>
      <c r="H16">
        <f>(1/(1-91/360*VLOOKUP($A16,Tbills!$B$4:$C$974,2,1)/100))^((1)/91)-1</f>
        <v>2.5864080406057255E-5</v>
      </c>
      <c r="I16">
        <f>I15*(1-IF($A16&lt;=I11,I$1,I$1+IF(AND(WEEKDAY($A16)&lt;&gt;1,WEEKDAY($A16)&lt;&gt;7),J$1,0)))^($A16-$A15)*(1-0.5*(E16/E15-1))</f>
        <v>5.8977978307639347</v>
      </c>
      <c r="K16">
        <f>ROW()</f>
        <v>16</v>
      </c>
      <c r="L16">
        <f>B16/C16</f>
        <v>0.91194615816040403</v>
      </c>
      <c r="M16">
        <f t="shared" si="0"/>
        <v>2.0222012219479946</v>
      </c>
      <c r="P16">
        <f>P15*(1-P$1+H15)^($A16-$A15)*(2-E16/E15)</f>
        <v>1.6962332126055235</v>
      </c>
      <c r="W16" s="26"/>
      <c r="X16" s="28"/>
      <c r="Y16" s="27"/>
    </row>
    <row r="17" spans="1:25" x14ac:dyDescent="0.25">
      <c r="A17" s="1">
        <v>38089</v>
      </c>
      <c r="B17" s="10">
        <v>15.28</v>
      </c>
      <c r="C17" s="10">
        <v>17.73</v>
      </c>
      <c r="D17">
        <v>535660.34</v>
      </c>
      <c r="E17">
        <v>558839.65</v>
      </c>
      <c r="F17">
        <v>180115.59</v>
      </c>
      <c r="G17">
        <v>187888.51</v>
      </c>
      <c r="H17">
        <f>(1/(1-91/360*VLOOKUP($A17,Tbills!$B$4:$C$974,2,1)/100))^((1)/91)-1</f>
        <v>2.5446429139153182E-5</v>
      </c>
      <c r="I17">
        <f>I16*(1-IF($A17&lt;=I12,I$1,I$1+IF(AND(WEEKDAY($A17)&lt;&gt;1,WEEKDAY($A17)&lt;&gt;7),J$1,0)))^($A17-$A16)*(1-0.5*(E17/E16-1))</f>
        <v>5.9729562222191879</v>
      </c>
      <c r="K17">
        <f>ROW()</f>
        <v>17</v>
      </c>
      <c r="L17">
        <f>B17/C17</f>
        <v>0.86181613085166375</v>
      </c>
      <c r="M17">
        <f t="shared" si="0"/>
        <v>2.073780992006137</v>
      </c>
      <c r="P17">
        <f>P16*(1-P$1+H16)^($A17-$A16)*(2-E17/E16)</f>
        <v>1.7397453071387863</v>
      </c>
      <c r="W17" s="26"/>
      <c r="X17" s="28"/>
      <c r="Y17" s="27"/>
    </row>
    <row r="18" spans="1:25" x14ac:dyDescent="0.25">
      <c r="A18" s="1">
        <v>38090</v>
      </c>
      <c r="B18" s="10">
        <v>17.260000000000002</v>
      </c>
      <c r="C18" s="10">
        <v>18.920000000000002</v>
      </c>
      <c r="D18">
        <v>556162.02</v>
      </c>
      <c r="E18">
        <v>580214.27</v>
      </c>
      <c r="F18">
        <v>183532.19</v>
      </c>
      <c r="G18">
        <v>191447.77</v>
      </c>
      <c r="H18">
        <f>(1/(1-91/360*VLOOKUP($A18,Tbills!$B$4:$C$974,2,1)/100))^((1)/91)-1</f>
        <v>2.5446429139153182E-5</v>
      </c>
      <c r="I18">
        <f>I17*(1-IF($A18&lt;=I13,I$1,I$1+IF(AND(WEEKDAY($A18)&lt;&gt;1,WEEKDAY($A18)&lt;&gt;7),J$1,0)))^($A18-$A17)*(1-0.5*(E18/E17-1))</f>
        <v>5.8585762729751467</v>
      </c>
      <c r="K18">
        <f>ROW()</f>
        <v>18</v>
      </c>
      <c r="L18">
        <f>B18/C18</f>
        <v>0.91226215644820297</v>
      </c>
      <c r="M18">
        <f t="shared" si="0"/>
        <v>1.994369674583685</v>
      </c>
      <c r="P18">
        <f>P17*(1-P$1+H17)^($A18-$A17)*(2-E18/E17)</f>
        <v>1.6731838431830219</v>
      </c>
      <c r="Y18" s="1"/>
    </row>
    <row r="19" spans="1:25" x14ac:dyDescent="0.25">
      <c r="A19" s="1">
        <v>38091</v>
      </c>
      <c r="B19" s="10">
        <v>15.62</v>
      </c>
      <c r="C19" s="10">
        <v>18.170000000000002</v>
      </c>
      <c r="D19">
        <v>560624.81999999995</v>
      </c>
      <c r="E19">
        <v>584855.31000000006</v>
      </c>
      <c r="F19">
        <v>180523.35</v>
      </c>
      <c r="G19">
        <v>188304.28</v>
      </c>
      <c r="H19">
        <f>(1/(1-91/360*VLOOKUP($A19,Tbills!$B$4:$C$974,2,1)/100))^((1)/91)-1</f>
        <v>2.5446429139153182E-5</v>
      </c>
      <c r="I19">
        <f>I18*(1-IF($A19&lt;=I14,I$1,I$1+IF(AND(WEEKDAY($A19)&lt;&gt;1,WEEKDAY($A19)&lt;&gt;7),J$1,0)))^($A19-$A18)*(1-0.5*(E19/E18-1))</f>
        <v>5.834993497822115</v>
      </c>
      <c r="K19">
        <f>ROW()</f>
        <v>19</v>
      </c>
      <c r="L19">
        <f>B19/C19</f>
        <v>0.8596587782058337</v>
      </c>
      <c r="M19">
        <f t="shared" si="0"/>
        <v>1.9783248890252914</v>
      </c>
      <c r="P19">
        <f>P18*(1-P$1+H18)^($A19-$A18)*(2-E19/E18)</f>
        <v>1.6597811626523515</v>
      </c>
    </row>
    <row r="20" spans="1:25" x14ac:dyDescent="0.25">
      <c r="A20" s="1">
        <v>38092</v>
      </c>
      <c r="B20" s="10">
        <v>15.74</v>
      </c>
      <c r="C20" s="10">
        <v>17.989999999999998</v>
      </c>
      <c r="D20">
        <v>556759.78</v>
      </c>
      <c r="E20">
        <v>580808.34</v>
      </c>
      <c r="F20">
        <v>181692.33</v>
      </c>
      <c r="G20">
        <v>189518.86</v>
      </c>
      <c r="H20">
        <f>(1/(1-91/360*VLOOKUP($A20,Tbills!$B$4:$C$974,2,1)/100))^((1)/91)-1</f>
        <v>2.5446429139153182E-5</v>
      </c>
      <c r="I20">
        <f>I19*(1-IF($A20&lt;=I15,I$1,I$1+IF(AND(WEEKDAY($A20)&lt;&gt;1,WEEKDAY($A20)&lt;&gt;7),J$1,0)))^($A20-$A19)*(1-0.5*(E20/E19-1))</f>
        <v>5.8550290391170359</v>
      </c>
      <c r="K20">
        <f>ROW()</f>
        <v>20</v>
      </c>
      <c r="L20">
        <f>B20/C20</f>
        <v>0.87493051695386337</v>
      </c>
      <c r="M20">
        <f t="shared" si="0"/>
        <v>1.9919213447664479</v>
      </c>
      <c r="P20">
        <f>P19*(1-P$1+H19)^($A20-$A19)*(2-E20/E19)</f>
        <v>1.6712469129355705</v>
      </c>
    </row>
    <row r="21" spans="1:25" x14ac:dyDescent="0.25">
      <c r="A21" s="1">
        <v>38093</v>
      </c>
      <c r="B21" s="10">
        <v>14.94</v>
      </c>
      <c r="C21" s="10">
        <v>17.53</v>
      </c>
      <c r="D21">
        <v>545151.31000000006</v>
      </c>
      <c r="E21">
        <v>568683.68000000005</v>
      </c>
      <c r="F21">
        <v>180535.03</v>
      </c>
      <c r="G21">
        <v>188306.88</v>
      </c>
      <c r="H21">
        <f>(1/(1-91/360*VLOOKUP($A21,Tbills!$B$4:$C$974,2,1)/100))^((1)/91)-1</f>
        <v>2.5446429139153182E-5</v>
      </c>
      <c r="I21">
        <f>I20*(1-IF($A21&lt;=I16,I$1,I$1+IF(AND(WEEKDAY($A21)&lt;&gt;1,WEEKDAY($A21)&lt;&gt;7),J$1,0)))^($A21-$A20)*(1-0.5*(E21/E20-1))</f>
        <v>5.9159883639927164</v>
      </c>
      <c r="K21">
        <f>ROW()</f>
        <v>21</v>
      </c>
      <c r="L21">
        <f>B21/C21</f>
        <v>0.85225328009127199</v>
      </c>
      <c r="M21">
        <f t="shared" si="0"/>
        <v>2.0334089722298812</v>
      </c>
      <c r="P21">
        <f>P20*(1-P$1+H20)^($A21-$A20)*(2-E21/E20)</f>
        <v>1.7061153263331463</v>
      </c>
    </row>
    <row r="22" spans="1:25" x14ac:dyDescent="0.25">
      <c r="A22" s="1">
        <v>38096</v>
      </c>
      <c r="B22" s="10">
        <v>15.42</v>
      </c>
      <c r="C22" s="10">
        <v>17.68</v>
      </c>
      <c r="D22">
        <v>540136.92000000004</v>
      </c>
      <c r="E22">
        <v>563409.42000000004</v>
      </c>
      <c r="F22">
        <v>181346.89</v>
      </c>
      <c r="G22">
        <v>189139.32</v>
      </c>
      <c r="H22">
        <f>(1/(1-91/360*VLOOKUP($A22,Tbills!$B$4:$C$974,2,1)/100))^((1)/91)-1</f>
        <v>2.6003301061283679E-5</v>
      </c>
      <c r="I22">
        <f>I21*(1-IF($A22&lt;=I17,I$1,I$1+IF(AND(WEEKDAY($A22)&lt;&gt;1,WEEKDAY($A22)&lt;&gt;7),J$1,0)))^($A22-$A21)*(1-0.5*(E22/E21-1))</f>
        <v>5.9429582343684313</v>
      </c>
      <c r="K22">
        <f>ROW()</f>
        <v>22</v>
      </c>
      <c r="L22">
        <f>B22/C22</f>
        <v>0.87217194570135748</v>
      </c>
      <c r="M22">
        <f t="shared" si="0"/>
        <v>2.0519810933438096</v>
      </c>
      <c r="P22">
        <f>P21*(1-P$1+H21)^($A22-$A21)*(2-E22/E21)</f>
        <v>1.7218790903871781</v>
      </c>
    </row>
    <row r="23" spans="1:25" x14ac:dyDescent="0.25">
      <c r="A23" s="1">
        <v>38097</v>
      </c>
      <c r="B23" s="10">
        <v>16.670000000000002</v>
      </c>
      <c r="C23" s="10">
        <v>18.73</v>
      </c>
      <c r="D23">
        <v>548187.06000000006</v>
      </c>
      <c r="E23">
        <v>571791.76</v>
      </c>
      <c r="F23">
        <v>182858.23</v>
      </c>
      <c r="G23">
        <v>190710.68</v>
      </c>
      <c r="H23">
        <f>(1/(1-91/360*VLOOKUP($A23,Tbills!$B$4:$C$974,2,1)/100))^((1)/91)-1</f>
        <v>2.6003301061283679E-5</v>
      </c>
      <c r="I23">
        <f>I22*(1-IF($A23&lt;=I18,I$1,I$1+IF(AND(WEEKDAY($A23)&lt;&gt;1,WEEKDAY($A23)&lt;&gt;7),J$1,0)))^($A23-$A22)*(1-0.5*(E23/E22-1))</f>
        <v>5.8985953836482903</v>
      </c>
      <c r="K23">
        <f>ROW()</f>
        <v>23</v>
      </c>
      <c r="L23">
        <f>B23/C23</f>
        <v>0.89001601708489064</v>
      </c>
      <c r="M23">
        <f t="shared" si="0"/>
        <v>2.0213578068324516</v>
      </c>
      <c r="P23">
        <f>P22*(1-P$1+H22)^($A23-$A22)*(2-E23/E22)</f>
        <v>1.6962425429669219</v>
      </c>
    </row>
    <row r="24" spans="1:25" x14ac:dyDescent="0.25">
      <c r="A24" s="1">
        <v>38098</v>
      </c>
      <c r="B24" s="10">
        <v>15.6</v>
      </c>
      <c r="C24" s="10">
        <v>17.920000000000002</v>
      </c>
      <c r="D24">
        <v>534747.12</v>
      </c>
      <c r="E24">
        <v>557758.23</v>
      </c>
      <c r="F24">
        <v>180242.91</v>
      </c>
      <c r="G24">
        <v>187978.09</v>
      </c>
      <c r="H24">
        <f>(1/(1-91/360*VLOOKUP($A24,Tbills!$B$4:$C$974,2,1)/100))^((1)/91)-1</f>
        <v>2.6003301061283679E-5</v>
      </c>
      <c r="I24">
        <f>I23*(1-IF($A24&lt;=I19,I$1,I$1+IF(AND(WEEKDAY($A24)&lt;&gt;1,WEEKDAY($A24)&lt;&gt;7),J$1,0)))^($A24-$A23)*(1-0.5*(E24/E23-1))</f>
        <v>5.9708248190793913</v>
      </c>
      <c r="K24">
        <f>ROW()</f>
        <v>24</v>
      </c>
      <c r="L24">
        <f>B24/C24</f>
        <v>0.87053571428571419</v>
      </c>
      <c r="M24">
        <f t="shared" si="0"/>
        <v>2.0708716939298379</v>
      </c>
      <c r="P24">
        <f>P23*(1-P$1+H23)^($A24-$A23)*(2-E24/E23)</f>
        <v>1.7378544696359075</v>
      </c>
    </row>
    <row r="25" spans="1:25" x14ac:dyDescent="0.25">
      <c r="A25" s="1">
        <v>38099</v>
      </c>
      <c r="B25" s="10">
        <v>14.61</v>
      </c>
      <c r="C25" s="10">
        <v>17.11</v>
      </c>
      <c r="D25">
        <v>497362.13</v>
      </c>
      <c r="E25">
        <v>518749.99</v>
      </c>
      <c r="F25">
        <v>175651.37</v>
      </c>
      <c r="G25">
        <v>183184.62</v>
      </c>
      <c r="H25">
        <f>(1/(1-91/360*VLOOKUP($A25,Tbills!$B$4:$C$974,2,1)/100))^((1)/91)-1</f>
        <v>2.6003301061283679E-5</v>
      </c>
      <c r="I25">
        <f>I24*(1-IF($A25&lt;=I20,I$1,I$1+IF(AND(WEEKDAY($A25)&lt;&gt;1,WEEKDAY($A25)&lt;&gt;7),J$1,0)))^($A25-$A24)*(1-0.5*(E25/E24-1))</f>
        <v>6.1794563874522144</v>
      </c>
      <c r="K25">
        <f>ROW()</f>
        <v>25</v>
      </c>
      <c r="L25">
        <f>B25/C25</f>
        <v>0.85388661601402693</v>
      </c>
      <c r="M25">
        <f t="shared" si="0"/>
        <v>2.2156001742070734</v>
      </c>
      <c r="P25">
        <f>P24*(1-P$1+H24)^($A25-$A24)*(2-E25/E24)</f>
        <v>1.8593753189846416</v>
      </c>
    </row>
    <row r="26" spans="1:25" x14ac:dyDescent="0.25">
      <c r="A26" s="1">
        <v>38100</v>
      </c>
      <c r="B26" s="10">
        <v>14.01</v>
      </c>
      <c r="C26" s="10">
        <v>16.62</v>
      </c>
      <c r="D26">
        <v>498029.04</v>
      </c>
      <c r="E26">
        <v>519432.09</v>
      </c>
      <c r="F26">
        <v>176817.83</v>
      </c>
      <c r="G26">
        <v>184396.34</v>
      </c>
      <c r="H26">
        <f>(1/(1-91/360*VLOOKUP($A26,Tbills!$B$4:$C$974,2,1)/100))^((1)/91)-1</f>
        <v>2.6003301061283679E-5</v>
      </c>
      <c r="I26">
        <f>I25*(1-IF($A26&lt;=I21,I$1,I$1+IF(AND(WEEKDAY($A26)&lt;&gt;1,WEEKDAY($A26)&lt;&gt;7),J$1,0)))^($A26-$A25)*(1-0.5*(E26/E25-1))</f>
        <v>6.175233000404071</v>
      </c>
      <c r="K26">
        <f>ROW()</f>
        <v>26</v>
      </c>
      <c r="L26">
        <f>B26/C26</f>
        <v>0.84296028880866425</v>
      </c>
      <c r="M26">
        <f t="shared" si="0"/>
        <v>2.2125838435174892</v>
      </c>
      <c r="P26">
        <f>P25*(1-P$1+H25)^($A26-$A25)*(2-E26/E25)</f>
        <v>1.8569100473444395</v>
      </c>
    </row>
    <row r="27" spans="1:25" x14ac:dyDescent="0.25">
      <c r="A27" s="1">
        <v>38103</v>
      </c>
      <c r="B27" s="10">
        <v>14.77</v>
      </c>
      <c r="C27" s="10">
        <v>17.059999999999999</v>
      </c>
      <c r="D27">
        <v>492465.86</v>
      </c>
      <c r="E27">
        <v>513589.31</v>
      </c>
      <c r="F27">
        <v>176767.79</v>
      </c>
      <c r="G27">
        <v>184329.77</v>
      </c>
      <c r="H27">
        <f>(1/(1-91/360*VLOOKUP($A27,Tbills!$B$4:$C$974,2,1)/100))^((1)/91)-1</f>
        <v>2.6977895578150779E-5</v>
      </c>
      <c r="I27">
        <f>I26*(1-IF($A27&lt;=I22,I$1,I$1+IF(AND(WEEKDAY($A27)&lt;&gt;1,WEEKDAY($A27)&lt;&gt;7),J$1,0)))^($A27-$A26)*(1-0.5*(E27/E26-1))</f>
        <v>6.209478871353669</v>
      </c>
      <c r="K27">
        <f>ROW()</f>
        <v>27</v>
      </c>
      <c r="L27">
        <f>B27/C27</f>
        <v>0.86576787807737399</v>
      </c>
      <c r="M27">
        <f t="shared" si="0"/>
        <v>2.2371592534634401</v>
      </c>
      <c r="P27">
        <f>P26*(1-P$1+H26)^($A27-$A26)*(2-E27/E26)</f>
        <v>1.8777354437369225</v>
      </c>
    </row>
    <row r="28" spans="1:25" x14ac:dyDescent="0.25">
      <c r="A28" s="1">
        <v>38104</v>
      </c>
      <c r="B28" s="10">
        <v>15.07</v>
      </c>
      <c r="C28" s="10">
        <v>17.149999999999999</v>
      </c>
      <c r="D28">
        <v>483978.65</v>
      </c>
      <c r="E28">
        <v>504724.2</v>
      </c>
      <c r="F28">
        <v>176717.49</v>
      </c>
      <c r="G28">
        <v>184272.35</v>
      </c>
      <c r="H28">
        <f>(1/(1-91/360*VLOOKUP($A28,Tbills!$B$4:$C$974,2,1)/100))^((1)/91)-1</f>
        <v>2.6977895578150779E-5</v>
      </c>
      <c r="I28">
        <f>I27*(1-IF($A28&lt;=I23,I$1,I$1+IF(AND(WEEKDAY($A28)&lt;&gt;1,WEEKDAY($A28)&lt;&gt;7),J$1,0)))^($A28-$A27)*(1-0.5*(E28/E27-1))</f>
        <v>6.2629070388906145</v>
      </c>
      <c r="K28">
        <f>ROW()</f>
        <v>28</v>
      </c>
      <c r="L28">
        <f>B28/C28</f>
        <v>0.87871720116618079</v>
      </c>
      <c r="M28">
        <f t="shared" si="0"/>
        <v>2.2756690600036933</v>
      </c>
      <c r="P28">
        <f>P27*(1-P$1+H27)^($A28-$A27)*(2-E28/E27)</f>
        <v>1.9101280819354496</v>
      </c>
    </row>
    <row r="29" spans="1:25" x14ac:dyDescent="0.25">
      <c r="A29" s="1">
        <v>38105</v>
      </c>
      <c r="B29" s="10">
        <v>16.29</v>
      </c>
      <c r="C29" s="10">
        <v>18.07</v>
      </c>
      <c r="D29">
        <v>499454.95</v>
      </c>
      <c r="E29">
        <v>520850.27</v>
      </c>
      <c r="F29">
        <v>179348.12</v>
      </c>
      <c r="G29">
        <v>187010.47</v>
      </c>
      <c r="H29">
        <f>(1/(1-91/360*VLOOKUP($A29,Tbills!$B$4:$C$974,2,1)/100))^((1)/91)-1</f>
        <v>2.6977895578150779E-5</v>
      </c>
      <c r="I29">
        <f>I28*(1-IF($A29&lt;=I24,I$1,I$1+IF(AND(WEEKDAY($A29)&lt;&gt;1,WEEKDAY($A29)&lt;&gt;7),J$1,0)))^($A29-$A28)*(1-0.5*(E29/E28-1))</f>
        <v>6.1626958780486509</v>
      </c>
      <c r="K29">
        <f>ROW()</f>
        <v>29</v>
      </c>
      <c r="L29">
        <f>B29/C29</f>
        <v>0.9014941892639734</v>
      </c>
      <c r="M29">
        <f t="shared" si="0"/>
        <v>2.2028582355843245</v>
      </c>
      <c r="P29">
        <f>P28*(1-P$1+H28)^($A29-$A28)*(2-E29/E28)</f>
        <v>1.8490804843497879</v>
      </c>
    </row>
    <row r="30" spans="1:25" x14ac:dyDescent="0.25">
      <c r="A30" s="1">
        <v>38106</v>
      </c>
      <c r="B30" s="10">
        <v>16.600000000000001</v>
      </c>
      <c r="C30" s="10">
        <v>18.510000000000002</v>
      </c>
      <c r="D30">
        <v>510353.98</v>
      </c>
      <c r="E30">
        <v>532202.13</v>
      </c>
      <c r="F30">
        <v>181933.38</v>
      </c>
      <c r="G30">
        <v>189701.14</v>
      </c>
      <c r="H30">
        <f>(1/(1-91/360*VLOOKUP($A30,Tbills!$B$4:$C$974,2,1)/100))^((1)/91)-1</f>
        <v>2.6977895578150779E-5</v>
      </c>
      <c r="I30">
        <f>I29*(1-IF($A30&lt;=I25,I$1,I$1+IF(AND(WEEKDAY($A30)&lt;&gt;1,WEEKDAY($A30)&lt;&gt;7),J$1,0)))^($A30-$A29)*(1-0.5*(E30/E29-1))</f>
        <v>6.0953796725104334</v>
      </c>
      <c r="K30">
        <f>ROW()</f>
        <v>30</v>
      </c>
      <c r="L30">
        <f>B30/C30</f>
        <v>0.89681253376553216</v>
      </c>
      <c r="M30">
        <f t="shared" si="0"/>
        <v>2.1547468805594727</v>
      </c>
      <c r="P30">
        <f>P29*(1-P$1+H29)^($A30-$A29)*(2-E30/E29)</f>
        <v>1.8087619265003994</v>
      </c>
    </row>
    <row r="31" spans="1:25" x14ac:dyDescent="0.25">
      <c r="A31" s="1">
        <v>38107</v>
      </c>
      <c r="B31" s="10">
        <v>17.190000000000001</v>
      </c>
      <c r="C31" s="10">
        <v>18.71</v>
      </c>
      <c r="D31">
        <v>520505.86</v>
      </c>
      <c r="E31">
        <v>542774.25</v>
      </c>
      <c r="F31">
        <v>183339.13</v>
      </c>
      <c r="G31">
        <v>191161.79</v>
      </c>
      <c r="H31">
        <f>(1/(1-91/360*VLOOKUP($A31,Tbills!$B$4:$C$974,2,1)/100))^((1)/91)-1</f>
        <v>2.6977895578150779E-5</v>
      </c>
      <c r="I31">
        <f>I30*(1-IF($A31&lt;=I26,I$1,I$1+IF(AND(WEEKDAY($A31)&lt;&gt;1,WEEKDAY($A31)&lt;&gt;7),J$1,0)))^($A31-$A30)*(1-0.5*(E31/E30-1))</f>
        <v>6.0346806740754317</v>
      </c>
      <c r="K31">
        <f>ROW()</f>
        <v>31</v>
      </c>
      <c r="L31">
        <f>B31/C31</f>
        <v>0.91876002137894175</v>
      </c>
      <c r="M31">
        <f t="shared" si="0"/>
        <v>2.1118447742225688</v>
      </c>
      <c r="P31">
        <f>P30*(1-P$1+H30)^($A31-$A30)*(2-E31/E30)</f>
        <v>1.7728133835768416</v>
      </c>
    </row>
    <row r="32" spans="1:25" x14ac:dyDescent="0.25">
      <c r="A32" s="1">
        <v>38110</v>
      </c>
      <c r="B32" s="10">
        <v>16.62</v>
      </c>
      <c r="C32" s="10">
        <v>18.13</v>
      </c>
      <c r="D32">
        <v>505378.52</v>
      </c>
      <c r="E32">
        <v>526955.80000000005</v>
      </c>
      <c r="F32">
        <v>180692.02</v>
      </c>
      <c r="G32">
        <v>188386.26</v>
      </c>
      <c r="H32">
        <f>(1/(1-91/360*VLOOKUP($A32,Tbills!$B$4:$C$974,2,1)/100))^((1)/91)-1</f>
        <v>2.739560569375854E-5</v>
      </c>
      <c r="I32">
        <f>I31*(1-IF($A32&lt;=I27,I$1,I$1+IF(AND(WEEKDAY($A32)&lt;&gt;1,WEEKDAY($A32)&lt;&gt;7),J$1,0)))^($A32-$A31)*(1-0.5*(E32/E31-1))</f>
        <v>6.1221390812351197</v>
      </c>
      <c r="K32">
        <f>ROW()</f>
        <v>32</v>
      </c>
      <c r="L32">
        <f>B32/C32</f>
        <v>0.91671263099834543</v>
      </c>
      <c r="M32">
        <f t="shared" si="0"/>
        <v>2.1730880798695522</v>
      </c>
      <c r="P32">
        <f>P31*(1-P$1+H31)^($A32-$A31)*(2-E32/E31)</f>
        <v>1.8244249454265613</v>
      </c>
    </row>
    <row r="33" spans="1:16" x14ac:dyDescent="0.25">
      <c r="A33" s="1">
        <v>38111</v>
      </c>
      <c r="B33" s="10">
        <v>16.55</v>
      </c>
      <c r="C33" s="10">
        <v>18.190000000000001</v>
      </c>
      <c r="D33">
        <v>498787.1</v>
      </c>
      <c r="E33">
        <v>520068.52</v>
      </c>
      <c r="F33">
        <v>179942.86</v>
      </c>
      <c r="G33">
        <v>187600.04</v>
      </c>
      <c r="H33">
        <f>(1/(1-91/360*VLOOKUP($A33,Tbills!$B$4:$C$974,2,1)/100))^((1)/91)-1</f>
        <v>2.739560569375854E-5</v>
      </c>
      <c r="I33">
        <f>I32*(1-IF($A33&lt;=I28,I$1,I$1+IF(AND(WEEKDAY($A33)&lt;&gt;1,WEEKDAY($A33)&lt;&gt;7),J$1,0)))^($A33-$A32)*(1-0.5*(E33/E32-1))</f>
        <v>6.1619866878166301</v>
      </c>
      <c r="K33">
        <f>ROW()</f>
        <v>33</v>
      </c>
      <c r="L33">
        <f>B33/C33</f>
        <v>0.90984057174271571</v>
      </c>
      <c r="M33">
        <f t="shared" si="0"/>
        <v>2.2013876726878978</v>
      </c>
      <c r="P33">
        <f>P32*(1-P$1+H32)^($A33-$A32)*(2-E33/E32)</f>
        <v>1.8482523414177954</v>
      </c>
    </row>
    <row r="34" spans="1:16" x14ac:dyDescent="0.25">
      <c r="A34" s="1">
        <v>38112</v>
      </c>
      <c r="B34" s="10">
        <v>15.77</v>
      </c>
      <c r="C34" s="10">
        <v>17.45</v>
      </c>
      <c r="D34">
        <v>483772.94</v>
      </c>
      <c r="E34">
        <v>504399.52</v>
      </c>
      <c r="F34">
        <v>178342.16</v>
      </c>
      <c r="G34">
        <v>185926.09</v>
      </c>
      <c r="H34">
        <f>(1/(1-91/360*VLOOKUP($A34,Tbills!$B$4:$C$974,2,1)/100))^((1)/91)-1</f>
        <v>2.739560569375854E-5</v>
      </c>
      <c r="I34">
        <f>I33*(1-IF($A34&lt;=I29,I$1,I$1+IF(AND(WEEKDAY($A34)&lt;&gt;1,WEEKDAY($A34)&lt;&gt;7),J$1,0)))^($A34-$A33)*(1-0.5*(E34/E33-1))</f>
        <v>6.2546502840834588</v>
      </c>
      <c r="K34">
        <f>ROW()</f>
        <v>34</v>
      </c>
      <c r="L34">
        <f>B34/C34</f>
        <v>0.90372492836676221</v>
      </c>
      <c r="M34">
        <f t="shared" si="0"/>
        <v>2.2676070509907671</v>
      </c>
      <c r="P34">
        <f>P33*(1-P$1+H33)^($A34-$A33)*(2-E34/E33)</f>
        <v>1.9039195628074048</v>
      </c>
    </row>
    <row r="35" spans="1:16" x14ac:dyDescent="0.25">
      <c r="A35" s="1">
        <v>38113</v>
      </c>
      <c r="B35" s="10">
        <v>17.05</v>
      </c>
      <c r="C35" s="10">
        <v>18.34</v>
      </c>
      <c r="D35">
        <v>503556.97</v>
      </c>
      <c r="E35">
        <v>525013.26</v>
      </c>
      <c r="F35">
        <v>181392.08</v>
      </c>
      <c r="G35">
        <v>189100.61</v>
      </c>
      <c r="H35">
        <f>(1/(1-91/360*VLOOKUP($A35,Tbills!$B$4:$C$974,2,1)/100))^((1)/91)-1</f>
        <v>2.739560569375854E-5</v>
      </c>
      <c r="I35">
        <f>I34*(1-IF($A35&lt;=I30,I$1,I$1+IF(AND(WEEKDAY($A35)&lt;&gt;1,WEEKDAY($A35)&lt;&gt;7),J$1,0)))^($A35-$A34)*(1-0.5*(E35/E34-1))</f>
        <v>6.1266836638209279</v>
      </c>
      <c r="K35">
        <f>ROW()</f>
        <v>35</v>
      </c>
      <c r="L35">
        <f>B35/C35</f>
        <v>0.92966194111232281</v>
      </c>
      <c r="M35">
        <f t="shared" si="0"/>
        <v>2.1748334555662012</v>
      </c>
      <c r="P35">
        <f>P34*(1-P$1+H34)^($A35-$A34)*(2-E35/E34)</f>
        <v>1.8260928893503479</v>
      </c>
    </row>
    <row r="36" spans="1:16" x14ac:dyDescent="0.25">
      <c r="A36" s="1">
        <v>38114</v>
      </c>
      <c r="B36" s="10">
        <v>18.13</v>
      </c>
      <c r="C36" s="10">
        <v>19.32</v>
      </c>
      <c r="D36">
        <v>519997.56</v>
      </c>
      <c r="E36">
        <v>542139.99</v>
      </c>
      <c r="F36">
        <v>184282.15</v>
      </c>
      <c r="G36">
        <v>192108.32</v>
      </c>
      <c r="H36">
        <f>(1/(1-91/360*VLOOKUP($A36,Tbills!$B$4:$C$974,2,1)/100))^((1)/91)-1</f>
        <v>2.739560569375854E-5</v>
      </c>
      <c r="I36">
        <f>I35*(1-IF($A36&lt;=I31,I$1,I$1+IF(AND(WEEKDAY($A36)&lt;&gt;1,WEEKDAY($A36)&lt;&gt;7),J$1,0)))^($A36-$A35)*(1-0.5*(E36/E35-1))</f>
        <v>6.0265959395704911</v>
      </c>
      <c r="K36">
        <f>ROW()</f>
        <v>36</v>
      </c>
      <c r="L36">
        <f>B36/C36</f>
        <v>0.93840579710144922</v>
      </c>
      <c r="M36">
        <f t="shared" si="0"/>
        <v>2.1037890955626719</v>
      </c>
      <c r="P36">
        <f>P35*(1-P$1+H35)^($A36-$A35)*(2-E36/E35)</f>
        <v>1.7665060234068768</v>
      </c>
    </row>
    <row r="37" spans="1:16" x14ac:dyDescent="0.25">
      <c r="A37" s="1">
        <v>38117</v>
      </c>
      <c r="B37" s="10">
        <v>19.77</v>
      </c>
      <c r="C37" s="10">
        <v>20.05</v>
      </c>
      <c r="D37">
        <v>539630.35</v>
      </c>
      <c r="E37">
        <v>562564.22</v>
      </c>
      <c r="F37">
        <v>187523.86</v>
      </c>
      <c r="G37">
        <v>195471.91</v>
      </c>
      <c r="H37">
        <f>(1/(1-91/360*VLOOKUP($A37,Tbills!$B$4:$C$974,2,1)/100))^((1)/91)-1</f>
        <v>2.9484397083834324E-5</v>
      </c>
      <c r="I37">
        <f>I36*(1-IF($A37&lt;=I32,I$1,I$1+IF(AND(WEEKDAY($A37)&lt;&gt;1,WEEKDAY($A37)&lt;&gt;7),J$1,0)))^($A37-$A36)*(1-0.5*(E37/E36-1))</f>
        <v>5.9126132144021337</v>
      </c>
      <c r="K37">
        <f>ROW()</f>
        <v>37</v>
      </c>
      <c r="L37">
        <f>B37/C37</f>
        <v>0.98603491271820443</v>
      </c>
      <c r="M37">
        <f t="shared" si="0"/>
        <v>2.0242494443749952</v>
      </c>
      <c r="P37">
        <f>P36*(1-P$1+H36)^($A37-$A36)*(2-E37/E36)</f>
        <v>1.6999069115736307</v>
      </c>
    </row>
    <row r="38" spans="1:16" x14ac:dyDescent="0.25">
      <c r="A38" s="1">
        <v>38118</v>
      </c>
      <c r="B38" s="10">
        <v>18.57</v>
      </c>
      <c r="C38" s="10">
        <v>19.239999999999998</v>
      </c>
      <c r="D38">
        <v>523193.79</v>
      </c>
      <c r="E38">
        <v>545412.53</v>
      </c>
      <c r="F38">
        <v>184079.22</v>
      </c>
      <c r="G38">
        <v>191875.5</v>
      </c>
      <c r="H38">
        <f>(1/(1-91/360*VLOOKUP($A38,Tbills!$B$4:$C$974,2,1)/100))^((1)/91)-1</f>
        <v>2.9484397083834324E-5</v>
      </c>
      <c r="I38">
        <f>I37*(1-IF($A38&lt;=I33,I$1,I$1+IF(AND(WEEKDAY($A38)&lt;&gt;1,WEEKDAY($A38)&lt;&gt;7),J$1,0)))^($A38-$A37)*(1-0.5*(E38/E37-1))</f>
        <v>6.0025900738713345</v>
      </c>
      <c r="K38">
        <f>ROW()</f>
        <v>38</v>
      </c>
      <c r="L38">
        <f>B38/C38</f>
        <v>0.96517671517671522</v>
      </c>
      <c r="M38">
        <f t="shared" si="0"/>
        <v>2.0858684418864017</v>
      </c>
      <c r="P38">
        <f>P37*(1-P$1+H37)^($A38-$A37)*(2-E38/E37)</f>
        <v>1.7517212333704357</v>
      </c>
    </row>
    <row r="39" spans="1:16" x14ac:dyDescent="0.25">
      <c r="A39" s="1">
        <v>38119</v>
      </c>
      <c r="B39" s="10">
        <v>18.14</v>
      </c>
      <c r="C39" s="10">
        <v>18.850000000000001</v>
      </c>
      <c r="D39">
        <v>514788.93</v>
      </c>
      <c r="E39">
        <v>536634.66</v>
      </c>
      <c r="F39">
        <v>182672.95</v>
      </c>
      <c r="G39">
        <v>190404.01</v>
      </c>
      <c r="H39">
        <f>(1/(1-91/360*VLOOKUP($A39,Tbills!$B$4:$C$974,2,1)/100))^((1)/91)-1</f>
        <v>2.9484397083834324E-5</v>
      </c>
      <c r="I39">
        <f>I38*(1-IF($A39&lt;=I34,I$1,I$1+IF(AND(WEEKDAY($A39)&lt;&gt;1,WEEKDAY($A39)&lt;&gt;7),J$1,0)))^($A39-$A38)*(1-0.5*(E39/E38-1))</f>
        <v>6.0507354312860278</v>
      </c>
      <c r="K39">
        <f>ROW()</f>
        <v>39</v>
      </c>
      <c r="L39">
        <f>B39/C39</f>
        <v>0.96233421750663128</v>
      </c>
      <c r="M39">
        <f t="shared" si="0"/>
        <v>2.1193396978586576</v>
      </c>
      <c r="P39">
        <f>P38*(1-P$1+H38)^($A39-$A38)*(2-E39/E38)</f>
        <v>1.779900084543742</v>
      </c>
    </row>
    <row r="40" spans="1:16" x14ac:dyDescent="0.25">
      <c r="A40" s="1">
        <v>38120</v>
      </c>
      <c r="B40" s="10">
        <v>18.86</v>
      </c>
      <c r="C40" s="10">
        <v>19.239999999999998</v>
      </c>
      <c r="D40">
        <v>515123.72</v>
      </c>
      <c r="E40">
        <v>536967.84</v>
      </c>
      <c r="F40">
        <v>180143.73</v>
      </c>
      <c r="G40">
        <v>187762.14</v>
      </c>
      <c r="H40">
        <f>(1/(1-91/360*VLOOKUP($A40,Tbills!$B$4:$C$974,2,1)/100))^((1)/91)-1</f>
        <v>2.9484397083834324E-5</v>
      </c>
      <c r="I40">
        <f>I39*(1-IF($A40&lt;=I35,I$1,I$1+IF(AND(WEEKDAY($A40)&lt;&gt;1,WEEKDAY($A40)&lt;&gt;7),J$1,0)))^($A40-$A39)*(1-0.5*(E40/E39-1))</f>
        <v>6.0486996372635948</v>
      </c>
      <c r="K40">
        <f>ROW()</f>
        <v>40</v>
      </c>
      <c r="L40">
        <f>B40/C40</f>
        <v>0.98024948024948033</v>
      </c>
      <c r="M40">
        <f t="shared" si="0"/>
        <v>2.1179252171606944</v>
      </c>
      <c r="P40">
        <f>P39*(1-P$1+H39)^($A40-$A39)*(2-E40/E39)</f>
        <v>1.7787816548269562</v>
      </c>
    </row>
    <row r="41" spans="1:16" x14ac:dyDescent="0.25">
      <c r="A41" s="1">
        <v>38121</v>
      </c>
      <c r="B41" s="10">
        <v>18.47</v>
      </c>
      <c r="C41" s="10">
        <v>19.100000000000001</v>
      </c>
      <c r="D41">
        <v>517847.29</v>
      </c>
      <c r="E41">
        <v>539791.06999999995</v>
      </c>
      <c r="F41">
        <v>180765.79</v>
      </c>
      <c r="G41">
        <v>188404.97</v>
      </c>
      <c r="H41">
        <f>(1/(1-91/360*VLOOKUP($A41,Tbills!$B$4:$C$974,2,1)/100))^((1)/91)-1</f>
        <v>2.9484397083834324E-5</v>
      </c>
      <c r="I41">
        <f>I40*(1-IF($A41&lt;=I36,I$1,I$1+IF(AND(WEEKDAY($A41)&lt;&gt;1,WEEKDAY($A41)&lt;&gt;7),J$1,0)))^($A41-$A40)*(1-0.5*(E41/E40-1))</f>
        <v>6.032641415272133</v>
      </c>
      <c r="K41">
        <f>ROW()</f>
        <v>41</v>
      </c>
      <c r="L41">
        <f>B41/C41</f>
        <v>0.96701570680628257</v>
      </c>
      <c r="M41">
        <f t="shared" si="0"/>
        <v>2.106691621333217</v>
      </c>
      <c r="P41">
        <f>P40*(1-P$1+H40)^($A41-$A40)*(2-E41/E40)</f>
        <v>1.769416033432536</v>
      </c>
    </row>
    <row r="42" spans="1:16" x14ac:dyDescent="0.25">
      <c r="A42" s="1">
        <v>38124</v>
      </c>
      <c r="B42" s="10">
        <v>19.96</v>
      </c>
      <c r="C42" s="10">
        <v>20.22</v>
      </c>
      <c r="D42">
        <v>532932.32999999996</v>
      </c>
      <c r="E42">
        <v>555467.59</v>
      </c>
      <c r="F42">
        <v>183187.19</v>
      </c>
      <c r="G42">
        <v>190912.03</v>
      </c>
      <c r="H42">
        <f>(1/(1-91/360*VLOOKUP($A42,Tbills!$B$4:$C$974,2,1)/100))^((1)/91)-1</f>
        <v>2.8927346798379716E-5</v>
      </c>
      <c r="I42">
        <f>I41*(1-IF($A42&lt;=I37,I$1,I$1+IF(AND(WEEKDAY($A42)&lt;&gt;1,WEEKDAY($A42)&lt;&gt;7),J$1,0)))^($A42-$A41)*(1-0.5*(E42/E41-1))</f>
        <v>5.9445777549727206</v>
      </c>
      <c r="K42">
        <f>ROW()</f>
        <v>42</v>
      </c>
      <c r="L42">
        <f>B42/C42</f>
        <v>0.98714144411473803</v>
      </c>
      <c r="M42">
        <f t="shared" si="0"/>
        <v>2.0452236457212045</v>
      </c>
      <c r="P42">
        <f>P41*(1-P$1+H41)^($A42-$A41)*(2-E42/E41)</f>
        <v>1.7179902902217301</v>
      </c>
    </row>
    <row r="43" spans="1:16" x14ac:dyDescent="0.25">
      <c r="A43" s="1">
        <v>38125</v>
      </c>
      <c r="B43" s="10">
        <v>19.329999999999998</v>
      </c>
      <c r="C43" s="10">
        <v>19.68</v>
      </c>
      <c r="D43">
        <v>529274.72</v>
      </c>
      <c r="E43">
        <v>551639.25</v>
      </c>
      <c r="F43">
        <v>182943.33</v>
      </c>
      <c r="G43">
        <v>190652.37</v>
      </c>
      <c r="H43">
        <f>(1/(1-91/360*VLOOKUP($A43,Tbills!$B$4:$C$974,2,1)/100))^((1)/91)-1</f>
        <v>2.8927346798379716E-5</v>
      </c>
      <c r="I43">
        <f>I42*(1-IF($A43&lt;=I38,I$1,I$1+IF(AND(WEEKDAY($A43)&lt;&gt;1,WEEKDAY($A43)&lt;&gt;7),J$1,0)))^($A43-$A42)*(1-0.5*(E43/E42-1))</f>
        <v>5.9649078218334637</v>
      </c>
      <c r="K43">
        <f>ROW()</f>
        <v>43</v>
      </c>
      <c r="L43">
        <f>B43/C43</f>
        <v>0.98221544715447151</v>
      </c>
      <c r="M43">
        <f t="shared" si="0"/>
        <v>2.0592236248092517</v>
      </c>
      <c r="P43">
        <f>P42*(1-P$1+H42)^($A43-$A42)*(2-E43/E42)</f>
        <v>1.7298169161108621</v>
      </c>
    </row>
    <row r="44" spans="1:16" x14ac:dyDescent="0.25">
      <c r="A44" s="1">
        <v>38126</v>
      </c>
      <c r="B44" s="10">
        <v>18.93</v>
      </c>
      <c r="C44" s="10">
        <v>19.61</v>
      </c>
      <c r="D44">
        <v>505555.74</v>
      </c>
      <c r="E44">
        <v>526902.06000000006</v>
      </c>
      <c r="F44">
        <v>181332.92</v>
      </c>
      <c r="G44">
        <v>188968.58</v>
      </c>
      <c r="H44">
        <f>(1/(1-91/360*VLOOKUP($A44,Tbills!$B$4:$C$974,2,1)/100))^((1)/91)-1</f>
        <v>2.8927346798379716E-5</v>
      </c>
      <c r="I44">
        <f>I43*(1-IF($A44&lt;=I39,I$1,I$1+IF(AND(WEEKDAY($A44)&lt;&gt;1,WEEKDAY($A44)&lt;&gt;7),J$1,0)))^($A44-$A43)*(1-0.5*(E44/E43-1))</f>
        <v>6.0984914387792548</v>
      </c>
      <c r="K44">
        <f>ROW()</f>
        <v>44</v>
      </c>
      <c r="L44">
        <f>B44/C44</f>
        <v>0.96532381438041814</v>
      </c>
      <c r="M44">
        <f t="shared" si="0"/>
        <v>2.151465296055747</v>
      </c>
      <c r="P44">
        <f>P43*(1-P$1+H43)^($A44-$A43)*(2-E44/E43)</f>
        <v>1.8073726279897697</v>
      </c>
    </row>
    <row r="45" spans="1:16" x14ac:dyDescent="0.25">
      <c r="A45" s="1">
        <v>38127</v>
      </c>
      <c r="B45" s="10">
        <v>18.670000000000002</v>
      </c>
      <c r="C45" s="10">
        <v>19.420000000000002</v>
      </c>
      <c r="D45">
        <v>509913.29</v>
      </c>
      <c r="E45">
        <v>531428.36</v>
      </c>
      <c r="F45">
        <v>180853.55</v>
      </c>
      <c r="G45">
        <v>188463.56</v>
      </c>
      <c r="H45">
        <f>(1/(1-91/360*VLOOKUP($A45,Tbills!$B$4:$C$974,2,1)/100))^((1)/91)-1</f>
        <v>2.8927346798379716E-5</v>
      </c>
      <c r="I45">
        <f>I44*(1-IF($A45&lt;=I40,I$1,I$1+IF(AND(WEEKDAY($A45)&lt;&gt;1,WEEKDAY($A45)&lt;&gt;7),J$1,0)))^($A45-$A44)*(1-0.5*(E45/E44-1))</f>
        <v>6.0721391491131316</v>
      </c>
      <c r="K45">
        <f>ROW()</f>
        <v>45</v>
      </c>
      <c r="L45">
        <f>B45/C45</f>
        <v>0.9613800205973223</v>
      </c>
      <c r="M45">
        <f t="shared" si="0"/>
        <v>2.1328840019263144</v>
      </c>
      <c r="P45">
        <f>P44*(1-P$1+H44)^($A45-$A44)*(2-E45/E44)</f>
        <v>1.7918321318909083</v>
      </c>
    </row>
    <row r="46" spans="1:16" x14ac:dyDescent="0.25">
      <c r="A46" s="1">
        <v>38128</v>
      </c>
      <c r="B46" s="10">
        <v>18.489999999999998</v>
      </c>
      <c r="C46" s="10">
        <v>19.18</v>
      </c>
      <c r="D46">
        <v>505933.87</v>
      </c>
      <c r="E46">
        <v>527265.66</v>
      </c>
      <c r="F46">
        <v>181505.66</v>
      </c>
      <c r="G46">
        <v>189137.66</v>
      </c>
      <c r="H46">
        <f>(1/(1-91/360*VLOOKUP($A46,Tbills!$B$4:$C$974,2,1)/100))^((1)/91)-1</f>
        <v>2.8927346798379716E-5</v>
      </c>
      <c r="I46">
        <f>I45*(1-IF($A46&lt;=I41,I$1,I$1+IF(AND(WEEKDAY($A46)&lt;&gt;1,WEEKDAY($A46)&lt;&gt;7),J$1,0)))^($A46-$A45)*(1-0.5*(E46/E45-1))</f>
        <v>6.0957621448603545</v>
      </c>
      <c r="K46">
        <f>ROW()</f>
        <v>46</v>
      </c>
      <c r="L46">
        <f>B46/C46</f>
        <v>0.96402502606882157</v>
      </c>
      <c r="M46">
        <f t="shared" si="0"/>
        <v>2.1494908512945359</v>
      </c>
      <c r="P46">
        <f>P45*(1-P$1+H45)^($A46-$A45)*(2-E46/E45)</f>
        <v>1.8058530725934061</v>
      </c>
    </row>
    <row r="47" spans="1:16" x14ac:dyDescent="0.25">
      <c r="A47" s="1">
        <v>38131</v>
      </c>
      <c r="B47" s="10">
        <v>18.079999999999998</v>
      </c>
      <c r="C47" s="10">
        <v>18.88</v>
      </c>
      <c r="D47">
        <v>493404.49</v>
      </c>
      <c r="E47">
        <v>514162.24</v>
      </c>
      <c r="F47">
        <v>180056.86</v>
      </c>
      <c r="G47">
        <v>187611.53</v>
      </c>
      <c r="H47">
        <f>(1/(1-91/360*VLOOKUP($A47,Tbills!$B$4:$C$974,2,1)/100))^((1)/91)-1</f>
        <v>2.9205868372850219E-5</v>
      </c>
      <c r="I47">
        <f>I46*(1-IF($A47&lt;=I42,I$1,I$1+IF(AND(WEEKDAY($A47)&lt;&gt;1,WEEKDAY($A47)&lt;&gt;7),J$1,0)))^($A47-$A46)*(1-0.5*(E47/E46-1))</f>
        <v>6.1710251367859872</v>
      </c>
      <c r="K47">
        <f>ROW()</f>
        <v>47</v>
      </c>
      <c r="L47">
        <f>B47/C47</f>
        <v>0.9576271186440678</v>
      </c>
      <c r="M47">
        <f t="shared" si="0"/>
        <v>2.2026014495052277</v>
      </c>
      <c r="P47">
        <f>P46*(1-P$1+H46)^($A47-$A46)*(2-E47/E46)</f>
        <v>1.8506867509677425</v>
      </c>
    </row>
    <row r="48" spans="1:16" x14ac:dyDescent="0.25">
      <c r="A48" s="1">
        <v>38132</v>
      </c>
      <c r="B48" s="10">
        <v>15.96</v>
      </c>
      <c r="C48" s="10">
        <v>17.34</v>
      </c>
      <c r="D48">
        <v>461480.23</v>
      </c>
      <c r="E48">
        <v>480879.89</v>
      </c>
      <c r="F48">
        <v>175993.47</v>
      </c>
      <c r="G48">
        <v>183372.17</v>
      </c>
      <c r="H48">
        <f>(1/(1-91/360*VLOOKUP($A48,Tbills!$B$4:$C$974,2,1)/100))^((1)/91)-1</f>
        <v>2.9205868372850219E-5</v>
      </c>
      <c r="I48">
        <f>I47*(1-IF($A48&lt;=I43,I$1,I$1+IF(AND(WEEKDAY($A48)&lt;&gt;1,WEEKDAY($A48)&lt;&gt;7),J$1,0)))^($A48-$A47)*(1-0.5*(E48/E47-1))</f>
        <v>6.3705883210768484</v>
      </c>
      <c r="K48">
        <f>ROW()</f>
        <v>48</v>
      </c>
      <c r="L48">
        <f>B48/C48</f>
        <v>0.92041522491349481</v>
      </c>
      <c r="M48">
        <f t="shared" si="0"/>
        <v>2.3450693049827498</v>
      </c>
      <c r="P48">
        <f>P47*(1-P$1+H47)^($A48-$A47)*(2-E48/E47)</f>
        <v>1.9704686343134412</v>
      </c>
    </row>
    <row r="49" spans="1:16" x14ac:dyDescent="0.25">
      <c r="A49" s="1">
        <v>38133</v>
      </c>
      <c r="B49" s="10">
        <v>15.97</v>
      </c>
      <c r="C49" s="10">
        <v>17.34</v>
      </c>
      <c r="D49">
        <v>464226.25</v>
      </c>
      <c r="E49">
        <v>483727.3</v>
      </c>
      <c r="F49">
        <v>176387.09</v>
      </c>
      <c r="G49">
        <v>183776.93</v>
      </c>
      <c r="H49">
        <f>(1/(1-91/360*VLOOKUP($A49,Tbills!$B$4:$C$974,2,1)/100))^((1)/91)-1</f>
        <v>2.9205868372850219E-5</v>
      </c>
      <c r="I49">
        <f>I48*(1-IF($A49&lt;=I44,I$1,I$1+IF(AND(WEEKDAY($A49)&lt;&gt;1,WEEKDAY($A49)&lt;&gt;7),J$1,0)))^($A49-$A48)*(1-0.5*(E49/E48-1))</f>
        <v>6.3515620794188088</v>
      </c>
      <c r="K49">
        <f>ROW()</f>
        <v>49</v>
      </c>
      <c r="L49">
        <f>B49/C49</f>
        <v>0.92099192618223769</v>
      </c>
      <c r="M49">
        <f t="shared" si="0"/>
        <v>2.3310749879251045</v>
      </c>
      <c r="P49">
        <f>P48*(1-P$1+H48)^($A49-$A48)*(2-E49/E48)</f>
        <v>1.9587857567920013</v>
      </c>
    </row>
    <row r="50" spans="1:16" x14ac:dyDescent="0.25">
      <c r="A50" s="1">
        <v>38134</v>
      </c>
      <c r="B50" s="10">
        <v>15.28</v>
      </c>
      <c r="C50" s="10">
        <v>16.95</v>
      </c>
      <c r="D50">
        <v>458057.09</v>
      </c>
      <c r="E50">
        <v>477284.86</v>
      </c>
      <c r="F50">
        <v>176577.96</v>
      </c>
      <c r="G50">
        <v>183970.43</v>
      </c>
      <c r="H50">
        <f>(1/(1-91/360*VLOOKUP($A50,Tbills!$B$4:$C$974,2,1)/100))^((1)/91)-1</f>
        <v>2.9205868372850219E-5</v>
      </c>
      <c r="I50">
        <f>I49*(1-IF($A50&lt;=I45,I$1,I$1+IF(AND(WEEKDAY($A50)&lt;&gt;1,WEEKDAY($A50)&lt;&gt;7),J$1,0)))^($A50-$A49)*(1-0.5*(E50/E49-1))</f>
        <v>6.3936917650646539</v>
      </c>
      <c r="K50">
        <f>ROW()</f>
        <v>50</v>
      </c>
      <c r="L50">
        <f>B50/C50</f>
        <v>0.9014749262536873</v>
      </c>
      <c r="M50">
        <f t="shared" si="0"/>
        <v>2.3620109981826456</v>
      </c>
      <c r="P50">
        <f>P49*(1-P$1+H49)^($A50-$A49)*(2-E50/E49)</f>
        <v>1.9848580694885569</v>
      </c>
    </row>
    <row r="51" spans="1:16" x14ac:dyDescent="0.25">
      <c r="A51" s="1">
        <v>38135</v>
      </c>
      <c r="B51" s="10">
        <v>15.5</v>
      </c>
      <c r="C51" s="10">
        <v>17.079999999999998</v>
      </c>
      <c r="D51">
        <v>463358.81</v>
      </c>
      <c r="E51">
        <v>482795.19</v>
      </c>
      <c r="F51">
        <v>176557.61</v>
      </c>
      <c r="G51">
        <v>183943.86</v>
      </c>
      <c r="H51">
        <f>(1/(1-91/360*VLOOKUP($A51,Tbills!$B$4:$C$974,2,1)/100))^((1)/91)-1</f>
        <v>2.9205868372850219E-5</v>
      </c>
      <c r="I51">
        <f>I50*(1-IF($A51&lt;=I46,I$1,I$1+IF(AND(WEEKDAY($A51)&lt;&gt;1,WEEKDAY($A51)&lt;&gt;7),J$1,0)))^($A51-$A50)*(1-0.5*(E51/E50-1))</f>
        <v>6.356618217819153</v>
      </c>
      <c r="K51">
        <f>ROW()</f>
        <v>51</v>
      </c>
      <c r="L51">
        <f>B51/C51</f>
        <v>0.90749414519906335</v>
      </c>
      <c r="M51">
        <f t="shared" si="0"/>
        <v>2.3346324622833268</v>
      </c>
      <c r="P51">
        <f>P50*(1-P$1+H50)^($A51-$A50)*(2-E51/E50)</f>
        <v>1.9619273010452372</v>
      </c>
    </row>
    <row r="52" spans="1:16" x14ac:dyDescent="0.25">
      <c r="A52" s="1">
        <v>38139</v>
      </c>
      <c r="B52" s="10">
        <v>16.3</v>
      </c>
      <c r="C52" s="10">
        <v>17.440000000000001</v>
      </c>
      <c r="D52">
        <v>464859.67</v>
      </c>
      <c r="E52">
        <v>484302.61</v>
      </c>
      <c r="F52">
        <v>176818.37</v>
      </c>
      <c r="G52">
        <v>184194.04</v>
      </c>
      <c r="H52">
        <f>(1/(1-91/360*VLOOKUP($A52,Tbills!$B$4:$C$974,2,1)/100))^((1)/91)-1</f>
        <v>3.1434297923071952E-5</v>
      </c>
      <c r="I52">
        <f>I51*(1-IF($A52&lt;=I47,I$1,I$1+IF(AND(WEEKDAY($A52)&lt;&gt;1,WEEKDAY($A52)&lt;&gt;7),J$1,0)))^($A52-$A51)*(1-0.5*(E52/E51-1))</f>
        <v>6.346033932502678</v>
      </c>
      <c r="K52">
        <f>ROW()</f>
        <v>52</v>
      </c>
      <c r="L52">
        <f>B52/C52</f>
        <v>0.93463302752293576</v>
      </c>
      <c r="M52">
        <f t="shared" si="0"/>
        <v>2.3269095376620621</v>
      </c>
      <c r="P52">
        <f>P51*(1-P$1+H51)^($A52-$A51)*(2-E52/E51)</f>
        <v>1.9557407546239864</v>
      </c>
    </row>
    <row r="53" spans="1:16" x14ac:dyDescent="0.25">
      <c r="A53" s="1">
        <v>38140</v>
      </c>
      <c r="B53" s="10">
        <v>16.079999999999998</v>
      </c>
      <c r="C53" s="10">
        <v>17.27</v>
      </c>
      <c r="D53">
        <v>464744.29</v>
      </c>
      <c r="E53">
        <v>484167.18</v>
      </c>
      <c r="F53">
        <v>175887.44</v>
      </c>
      <c r="G53">
        <v>183218.49</v>
      </c>
      <c r="H53">
        <f>(1/(1-91/360*VLOOKUP($A53,Tbills!$B$4:$C$974,2,1)/100))^((1)/91)-1</f>
        <v>3.1434297923071952E-5</v>
      </c>
      <c r="I53">
        <f>I52*(1-IF($A53&lt;=I48,I$1,I$1+IF(AND(WEEKDAY($A53)&lt;&gt;1,WEEKDAY($A53)&lt;&gt;7),J$1,0)))^($A53-$A52)*(1-0.5*(E53/E52-1))</f>
        <v>6.3467560386249797</v>
      </c>
      <c r="K53">
        <f>ROW()</f>
        <v>53</v>
      </c>
      <c r="L53">
        <f>B53/C53</f>
        <v>0.93109438332368266</v>
      </c>
      <c r="M53">
        <f t="shared" si="0"/>
        <v>2.3274518258955115</v>
      </c>
      <c r="P53">
        <f>P52*(1-P$1+H52)^($A53-$A52)*(2-E53/E52)</f>
        <v>1.9562767951107458</v>
      </c>
    </row>
    <row r="54" spans="1:16" x14ac:dyDescent="0.25">
      <c r="A54" s="1">
        <v>38141</v>
      </c>
      <c r="B54" s="10">
        <v>17.03</v>
      </c>
      <c r="C54" s="10">
        <v>18.190000000000001</v>
      </c>
      <c r="D54">
        <v>467499.48</v>
      </c>
      <c r="E54">
        <v>487022.29</v>
      </c>
      <c r="F54">
        <v>176859.67</v>
      </c>
      <c r="G54">
        <v>184225.48</v>
      </c>
      <c r="H54">
        <f>(1/(1-91/360*VLOOKUP($A54,Tbills!$B$4:$C$974,2,1)/100))^((1)/91)-1</f>
        <v>3.1434297923071952E-5</v>
      </c>
      <c r="I54">
        <f>I53*(1-IF($A54&lt;=I49,I$1,I$1+IF(AND(WEEKDAY($A54)&lt;&gt;1,WEEKDAY($A54)&lt;&gt;7),J$1,0)))^($A54-$A53)*(1-0.5*(E54/E53-1))</f>
        <v>6.3278780823503187</v>
      </c>
      <c r="K54">
        <f>ROW()</f>
        <v>54</v>
      </c>
      <c r="L54">
        <f>B54/C54</f>
        <v>0.93622869708631118</v>
      </c>
      <c r="M54">
        <f t="shared" si="0"/>
        <v>2.3136191945530005</v>
      </c>
      <c r="P54">
        <f>P53*(1-P$1+H53)^($A54-$A53)*(2-E54/E53)</f>
        <v>1.9447299300509115</v>
      </c>
    </row>
    <row r="55" spans="1:16" x14ac:dyDescent="0.25">
      <c r="A55" s="1">
        <v>38142</v>
      </c>
      <c r="B55" s="10">
        <v>16.78</v>
      </c>
      <c r="C55" s="10">
        <v>18.149999999999999</v>
      </c>
      <c r="D55">
        <v>467139.98</v>
      </c>
      <c r="E55">
        <v>486632.47</v>
      </c>
      <c r="F55">
        <v>177756.24</v>
      </c>
      <c r="G55">
        <v>185153.6</v>
      </c>
      <c r="H55">
        <f>(1/(1-91/360*VLOOKUP($A55,Tbills!$B$4:$C$974,2,1)/100))^((1)/91)-1</f>
        <v>3.1434297923071952E-5</v>
      </c>
      <c r="I55">
        <f>I54*(1-IF($A55&lt;=I50,I$1,I$1+IF(AND(WEEKDAY($A55)&lt;&gt;1,WEEKDAY($A55)&lt;&gt;7),J$1,0)))^($A55-$A54)*(1-0.5*(E55/E54-1))</f>
        <v>6.3302457828570189</v>
      </c>
      <c r="K55">
        <f>ROW()</f>
        <v>55</v>
      </c>
      <c r="L55">
        <f>B55/C55</f>
        <v>0.92451790633608832</v>
      </c>
      <c r="M55">
        <f t="shared" si="0"/>
        <v>2.3153632064588106</v>
      </c>
      <c r="P55">
        <f>P54*(1-P$1+H54)^($A55-$A54)*(2-E55/E54)</f>
        <v>1.9462757154830264</v>
      </c>
    </row>
    <row r="56" spans="1:16" x14ac:dyDescent="0.25">
      <c r="A56" s="1">
        <v>38145</v>
      </c>
      <c r="B56" s="10">
        <v>15.39</v>
      </c>
      <c r="C56" s="10">
        <v>17.27</v>
      </c>
      <c r="D56">
        <v>453591.38</v>
      </c>
      <c r="E56">
        <v>472472.63</v>
      </c>
      <c r="F56">
        <v>175579.13</v>
      </c>
      <c r="G56">
        <v>182868.43</v>
      </c>
      <c r="H56">
        <f>(1/(1-91/360*VLOOKUP($A56,Tbills!$B$4:$C$974,2,1)/100))^((1)/91)-1</f>
        <v>3.4220477457269638E-5</v>
      </c>
      <c r="I56">
        <f>I55*(1-IF($A56&lt;=I51,I$1,I$1+IF(AND(WEEKDAY($A56)&lt;&gt;1,WEEKDAY($A56)&lt;&gt;7),J$1,0)))^($A56-$A55)*(1-0.5*(E56/E55-1))</f>
        <v>6.4218418248932494</v>
      </c>
      <c r="K56">
        <f>ROW()</f>
        <v>56</v>
      </c>
      <c r="L56">
        <f>B56/C56</f>
        <v>0.89114070642733068</v>
      </c>
      <c r="M56">
        <f t="shared" si="0"/>
        <v>2.3824018188110454</v>
      </c>
      <c r="P56">
        <f>P55*(1-P$1+H55)^($A56-$A55)*(2-E56/E55)</f>
        <v>2.0028743196381789</v>
      </c>
    </row>
    <row r="57" spans="1:16" x14ac:dyDescent="0.25">
      <c r="A57" s="1">
        <v>38146</v>
      </c>
      <c r="B57" s="10">
        <v>15.01</v>
      </c>
      <c r="C57" s="10">
        <v>16.98</v>
      </c>
      <c r="D57">
        <v>444444.02</v>
      </c>
      <c r="E57">
        <v>462928.33</v>
      </c>
      <c r="F57">
        <v>174472.09</v>
      </c>
      <c r="G57">
        <v>181709.18</v>
      </c>
      <c r="H57">
        <f>(1/(1-91/360*VLOOKUP($A57,Tbills!$B$4:$C$974,2,1)/100))^((1)/91)-1</f>
        <v>3.4220477457269638E-5</v>
      </c>
      <c r="I57">
        <f>I56*(1-IF($A57&lt;=I52,I$1,I$1+IF(AND(WEEKDAY($A57)&lt;&gt;1,WEEKDAY($A57)&lt;&gt;7),J$1,0)))^($A57-$A56)*(1-0.5*(E57/E56-1))</f>
        <v>6.4865359934106719</v>
      </c>
      <c r="K57">
        <f>ROW()</f>
        <v>57</v>
      </c>
      <c r="L57">
        <f>B57/C57</f>
        <v>0.88398115429917545</v>
      </c>
      <c r="M57">
        <f t="shared" si="0"/>
        <v>2.4304149122079162</v>
      </c>
      <c r="P57">
        <f>P56*(1-P$1+H56)^($A57-$A56)*(2-E57/E56)</f>
        <v>2.0433282252729921</v>
      </c>
    </row>
    <row r="58" spans="1:16" x14ac:dyDescent="0.25">
      <c r="A58" s="1">
        <v>38147</v>
      </c>
      <c r="B58" s="10">
        <v>15.39</v>
      </c>
      <c r="C58" s="10">
        <v>17.420000000000002</v>
      </c>
      <c r="D58">
        <v>447157.65</v>
      </c>
      <c r="E58">
        <v>465738.98</v>
      </c>
      <c r="F58">
        <v>175943.54</v>
      </c>
      <c r="G58">
        <v>183235.44</v>
      </c>
      <c r="H58">
        <f>(1/(1-91/360*VLOOKUP($A58,Tbills!$B$4:$C$974,2,1)/100))^((1)/91)-1</f>
        <v>3.4220477457269638E-5</v>
      </c>
      <c r="I58">
        <f>I57*(1-IF($A58&lt;=I53,I$1,I$1+IF(AND(WEEKDAY($A58)&lt;&gt;1,WEEKDAY($A58)&lt;&gt;7),J$1,0)))^($A58-$A57)*(1-0.5*(E58/E57-1))</f>
        <v>6.4666763122395068</v>
      </c>
      <c r="K58">
        <f>ROW()</f>
        <v>58</v>
      </c>
      <c r="L58">
        <f>B58/C58</f>
        <v>0.88346727898966704</v>
      </c>
      <c r="M58">
        <f t="shared" si="0"/>
        <v>2.4155462395534943</v>
      </c>
      <c r="P58">
        <f>P57*(1-P$1+H57)^($A58-$A57)*(2-E58/E57)</f>
        <v>2.030916626213974</v>
      </c>
    </row>
    <row r="59" spans="1:16" x14ac:dyDescent="0.25">
      <c r="A59" s="1">
        <v>38148</v>
      </c>
      <c r="B59" s="10">
        <v>15.04</v>
      </c>
      <c r="C59" s="10">
        <v>16.899999999999999</v>
      </c>
      <c r="D59">
        <v>438950.34</v>
      </c>
      <c r="E59">
        <v>457174.68</v>
      </c>
      <c r="F59">
        <v>175811.4</v>
      </c>
      <c r="G59">
        <v>183091.55</v>
      </c>
      <c r="H59">
        <f>(1/(1-91/360*VLOOKUP($A59,Tbills!$B$4:$C$974,2,1)/100))^((1)/91)-1</f>
        <v>3.4220477457269638E-5</v>
      </c>
      <c r="I59">
        <f>I58*(1-IF($A59&lt;=I54,I$1,I$1+IF(AND(WEEKDAY($A59)&lt;&gt;1,WEEKDAY($A59)&lt;&gt;7),J$1,0)))^($A59-$A58)*(1-0.5*(E59/E58-1))</f>
        <v>6.5259631006461447</v>
      </c>
      <c r="K59">
        <f>ROW()</f>
        <v>59</v>
      </c>
      <c r="L59">
        <f>B59/C59</f>
        <v>0.88994082840236688</v>
      </c>
      <c r="M59">
        <f t="shared" si="0"/>
        <v>2.4598502426658739</v>
      </c>
      <c r="P59">
        <f>P58*(1-P$1+H58)^($A59-$A58)*(2-E59/E58)</f>
        <v>2.0682566724036446</v>
      </c>
    </row>
    <row r="60" spans="1:16" x14ac:dyDescent="0.25">
      <c r="A60" s="1">
        <v>38152</v>
      </c>
      <c r="B60" s="10">
        <v>16.07</v>
      </c>
      <c r="C60" s="10">
        <v>17.649999999999999</v>
      </c>
      <c r="D60">
        <v>439010.43</v>
      </c>
      <c r="E60">
        <v>457174.68</v>
      </c>
      <c r="F60">
        <v>175835.47</v>
      </c>
      <c r="G60">
        <v>183091.55</v>
      </c>
      <c r="H60">
        <f>(1/(1-91/360*VLOOKUP($A60,Tbills!$B$4:$C$974,2,1)/100))^((1)/91)-1</f>
        <v>3.8679850682399319E-5</v>
      </c>
      <c r="I60">
        <f>I59*(1-IF($A60&lt;=I55,I$1,I$1+IF(AND(WEEKDAY($A60)&lt;&gt;1,WEEKDAY($A60)&lt;&gt;7),J$1,0)))^($A60-$A59)*(1-0.5*(E60/E59-1))</f>
        <v>6.5252837118342972</v>
      </c>
      <c r="K60">
        <f>ROW()</f>
        <v>60</v>
      </c>
      <c r="L60">
        <f>B60/C60</f>
        <v>0.9104815864022664</v>
      </c>
      <c r="M60">
        <f t="shared" si="0"/>
        <v>2.4593920012113788</v>
      </c>
      <c r="P60">
        <f>P59*(1-P$1+H59)^($A60-$A59)*(2-E60/E59)</f>
        <v>2.0682337907635273</v>
      </c>
    </row>
    <row r="61" spans="1:16" x14ac:dyDescent="0.25">
      <c r="A61" s="1">
        <v>38153</v>
      </c>
      <c r="B61" s="10">
        <v>15.05</v>
      </c>
      <c r="C61" s="10">
        <v>17.260000000000002</v>
      </c>
      <c r="D61">
        <v>430007.03</v>
      </c>
      <c r="E61">
        <v>447781.08</v>
      </c>
      <c r="F61">
        <v>176026.84</v>
      </c>
      <c r="G61">
        <v>183283.73</v>
      </c>
      <c r="H61">
        <f>(1/(1-91/360*VLOOKUP($A61,Tbills!$B$4:$C$974,2,1)/100))^((1)/91)-1</f>
        <v>3.8679850682399319E-5</v>
      </c>
      <c r="I61">
        <f>I60*(1-IF($A61&lt;=I56,I$1,I$1+IF(AND(WEEKDAY($A61)&lt;&gt;1,WEEKDAY($A61)&lt;&gt;7),J$1,0)))^($A61-$A60)*(1-0.5*(E61/E60-1))</f>
        <v>6.5921498603776421</v>
      </c>
      <c r="K61">
        <f>ROW()</f>
        <v>61</v>
      </c>
      <c r="L61">
        <f>B61/C61</f>
        <v>0.87195828505214368</v>
      </c>
      <c r="M61">
        <f t="shared" si="0"/>
        <v>2.5098083993685978</v>
      </c>
      <c r="P61">
        <f>P60*(1-P$1+H60)^($A61-$A60)*(2-E61/E60)</f>
        <v>2.1107335091754518</v>
      </c>
    </row>
    <row r="62" spans="1:16" x14ac:dyDescent="0.25">
      <c r="A62" s="1">
        <v>38154</v>
      </c>
      <c r="B62" s="10">
        <v>14.79</v>
      </c>
      <c r="C62" s="10">
        <v>17.05</v>
      </c>
      <c r="D62">
        <v>426779.27</v>
      </c>
      <c r="E62">
        <v>444402.58</v>
      </c>
      <c r="F62">
        <v>171000.09</v>
      </c>
      <c r="G62">
        <v>178042.66</v>
      </c>
      <c r="H62">
        <f>(1/(1-91/360*VLOOKUP($A62,Tbills!$B$4:$C$974,2,1)/100))^((1)/91)-1</f>
        <v>3.8679850682399319E-5</v>
      </c>
      <c r="I62">
        <f>I61*(1-IF($A62&lt;=I57,I$1,I$1+IF(AND(WEEKDAY($A62)&lt;&gt;1,WEEKDAY($A62)&lt;&gt;7),J$1,0)))^($A62-$A61)*(1-0.5*(E62/E61-1))</f>
        <v>6.6168464612347435</v>
      </c>
      <c r="K62">
        <f>ROW()</f>
        <v>62</v>
      </c>
      <c r="L62">
        <f>B62/C62</f>
        <v>0.86744868035190603</v>
      </c>
      <c r="M62">
        <f t="shared" si="0"/>
        <v>2.528627080350768</v>
      </c>
      <c r="P62">
        <f>P61*(1-P$1+H61)^($A62-$A61)*(2-E62/E61)</f>
        <v>2.1266625562220525</v>
      </c>
    </row>
    <row r="63" spans="1:16" x14ac:dyDescent="0.25">
      <c r="A63" s="1">
        <v>38155</v>
      </c>
      <c r="B63" s="10">
        <v>15.15</v>
      </c>
      <c r="C63" s="10">
        <v>17.5</v>
      </c>
      <c r="D63">
        <v>427670.16</v>
      </c>
      <c r="E63">
        <v>445313.07</v>
      </c>
      <c r="F63">
        <v>170840.63</v>
      </c>
      <c r="G63">
        <v>177869.74</v>
      </c>
      <c r="H63">
        <f>(1/(1-91/360*VLOOKUP($A63,Tbills!$B$4:$C$974,2,1)/100))^((1)/91)-1</f>
        <v>3.8679850682399319E-5</v>
      </c>
      <c r="I63">
        <f>I62*(1-IF($A63&lt;=I58,I$1,I$1+IF(AND(WEEKDAY($A63)&lt;&gt;1,WEEKDAY($A63)&lt;&gt;7),J$1,0)))^($A63-$A62)*(1-0.5*(E63/E62-1))</f>
        <v>6.6098961357827113</v>
      </c>
      <c r="K63">
        <f>ROW()</f>
        <v>63</v>
      </c>
      <c r="L63">
        <f>B63/C63</f>
        <v>0.86571428571428577</v>
      </c>
      <c r="M63">
        <f t="shared" si="0"/>
        <v>2.5233289102198677</v>
      </c>
      <c r="P63">
        <f>P62*(1-P$1+H62)^($A63-$A62)*(2-E63/E62)</f>
        <v>2.1223090538049529</v>
      </c>
    </row>
    <row r="64" spans="1:16" x14ac:dyDescent="0.25">
      <c r="A64" s="1">
        <v>38156</v>
      </c>
      <c r="B64" s="10">
        <v>14.99</v>
      </c>
      <c r="C64" s="10">
        <v>17.47</v>
      </c>
      <c r="D64">
        <v>424625.62</v>
      </c>
      <c r="E64">
        <v>442125.7</v>
      </c>
      <c r="F64">
        <v>170844.25</v>
      </c>
      <c r="G64">
        <v>177866.63</v>
      </c>
      <c r="H64">
        <f>(1/(1-91/360*VLOOKUP($A64,Tbills!$B$4:$C$974,2,1)/100))^((1)/91)-1</f>
        <v>3.8679850682399319E-5</v>
      </c>
      <c r="I64">
        <f>I63*(1-IF($A64&lt;=I59,I$1,I$1+IF(AND(WEEKDAY($A64)&lt;&gt;1,WEEKDAY($A64)&lt;&gt;7),J$1,0)))^($A64-$A63)*(1-0.5*(E64/E63-1))</f>
        <v>6.6333789569884614</v>
      </c>
      <c r="K64">
        <f>ROW()</f>
        <v>64</v>
      </c>
      <c r="L64">
        <f>B64/C64</f>
        <v>0.85804235832856335</v>
      </c>
      <c r="M64">
        <f t="shared" si="0"/>
        <v>2.5412715070889704</v>
      </c>
      <c r="P64">
        <f>P63*(1-P$1+H63)^($A64-$A63)*(2-E64/E63)</f>
        <v>2.1375032995629377</v>
      </c>
    </row>
    <row r="65" spans="1:16" x14ac:dyDescent="0.25">
      <c r="A65" s="1">
        <v>38159</v>
      </c>
      <c r="B65" s="10">
        <v>15.26</v>
      </c>
      <c r="C65" s="10">
        <v>17.47</v>
      </c>
      <c r="D65">
        <v>429803.29</v>
      </c>
      <c r="E65">
        <v>447465.45</v>
      </c>
      <c r="F65">
        <v>170063.86</v>
      </c>
      <c r="G65">
        <v>177033.53</v>
      </c>
      <c r="H65">
        <f>(1/(1-91/360*VLOOKUP($A65,Tbills!$B$4:$C$974,2,1)/100))^((1)/91)-1</f>
        <v>3.6589291693589487E-5</v>
      </c>
      <c r="I65">
        <f>I64*(1-IF($A65&lt;=I60,I$1,I$1+IF(AND(WEEKDAY($A65)&lt;&gt;1,WEEKDAY($A65)&lt;&gt;7),J$1,0)))^($A65-$A64)*(1-0.5*(E65/E64-1))</f>
        <v>6.5928070057951835</v>
      </c>
      <c r="K65">
        <f>ROW()</f>
        <v>65</v>
      </c>
      <c r="L65">
        <f>B65/C65</f>
        <v>0.87349742415569553</v>
      </c>
      <c r="M65">
        <f t="shared" si="0"/>
        <v>2.5102286565247338</v>
      </c>
      <c r="P65">
        <f>P64*(1-P$1+H64)^($A65-$A64)*(2-E65/E64)</f>
        <v>2.1116984441037019</v>
      </c>
    </row>
    <row r="66" spans="1:16" x14ac:dyDescent="0.25">
      <c r="A66" s="1">
        <v>38160</v>
      </c>
      <c r="B66" s="10">
        <v>14.31</v>
      </c>
      <c r="C66" s="10">
        <v>16.829999999999998</v>
      </c>
      <c r="D66">
        <v>418144.18</v>
      </c>
      <c r="E66">
        <v>435310.85</v>
      </c>
      <c r="F66">
        <v>167606.31</v>
      </c>
      <c r="G66">
        <v>174468.79</v>
      </c>
      <c r="H66">
        <f>(1/(1-91/360*VLOOKUP($A66,Tbills!$B$4:$C$974,2,1)/100))^((1)/91)-1</f>
        <v>3.6589291693589487E-5</v>
      </c>
      <c r="I66">
        <f>I65*(1-IF($A66&lt;=I61,I$1,I$1+IF(AND(WEEKDAY($A66)&lt;&gt;1,WEEKDAY($A66)&lt;&gt;7),J$1,0)))^($A66-$A65)*(1-0.5*(E66/E65-1))</f>
        <v>6.6821739971012564</v>
      </c>
      <c r="K66">
        <f>ROW()</f>
        <v>66</v>
      </c>
      <c r="L66">
        <f>B66/C66</f>
        <v>0.85026737967914445</v>
      </c>
      <c r="M66">
        <f t="shared" si="0"/>
        <v>2.5782944454276753</v>
      </c>
      <c r="P66">
        <f>P65*(1-P$1+H65)^($A66-$A65)*(2-E66/E65)</f>
        <v>2.1690581007642789</v>
      </c>
    </row>
    <row r="67" spans="1:16" x14ac:dyDescent="0.25">
      <c r="A67" s="1">
        <v>38161</v>
      </c>
      <c r="B67" s="10">
        <v>13.98</v>
      </c>
      <c r="C67" s="10">
        <v>16.21</v>
      </c>
      <c r="D67">
        <v>395518.18</v>
      </c>
      <c r="E67">
        <v>411740.02</v>
      </c>
      <c r="F67">
        <v>162162.79999999999</v>
      </c>
      <c r="G67">
        <v>168796.02</v>
      </c>
      <c r="H67">
        <f>(1/(1-91/360*VLOOKUP($A67,Tbills!$B$4:$C$974,2,1)/100))^((1)/91)-1</f>
        <v>3.6589291693589487E-5</v>
      </c>
      <c r="I67">
        <f>I66*(1-IF($A67&lt;=I62,I$1,I$1+IF(AND(WEEKDAY($A67)&lt;&gt;1,WEEKDAY($A67)&lt;&gt;7),J$1,0)))^($A67-$A66)*(1-0.5*(E67/E66-1))</f>
        <v>6.8629056164848201</v>
      </c>
      <c r="K67">
        <f>ROW()</f>
        <v>67</v>
      </c>
      <c r="L67">
        <f>B67/C67</f>
        <v>0.86243059839605185</v>
      </c>
      <c r="M67">
        <f t="shared" si="0"/>
        <v>2.7177750838748946</v>
      </c>
      <c r="P67">
        <f>P66*(1-P$1+H66)^($A67-$A66)*(2-E67/E66)</f>
        <v>2.286505448086817</v>
      </c>
    </row>
    <row r="68" spans="1:16" x14ac:dyDescent="0.25">
      <c r="A68" s="1">
        <v>38162</v>
      </c>
      <c r="B68" s="10">
        <v>14.81</v>
      </c>
      <c r="C68" s="10">
        <v>16.79</v>
      </c>
      <c r="D68">
        <v>402202.88</v>
      </c>
      <c r="E68">
        <v>418683.83</v>
      </c>
      <c r="F68">
        <v>164346.04999999999</v>
      </c>
      <c r="G68">
        <v>171062.39999999999</v>
      </c>
      <c r="H68">
        <f>(1/(1-91/360*VLOOKUP($A68,Tbills!$B$4:$C$974,2,1)/100))^((1)/91)-1</f>
        <v>3.6589291693589487E-5</v>
      </c>
      <c r="I68">
        <f>I67*(1-IF($A68&lt;=I63,I$1,I$1+IF(AND(WEEKDAY($A68)&lt;&gt;1,WEEKDAY($A68)&lt;&gt;7),J$1,0)))^($A68-$A67)*(1-0.5*(E68/E67-1))</f>
        <v>6.8048585929456378</v>
      </c>
      <c r="K68">
        <f>ROW()</f>
        <v>68</v>
      </c>
      <c r="L68">
        <f>B68/C68</f>
        <v>0.88207266229898762</v>
      </c>
      <c r="M68">
        <f t="shared" si="0"/>
        <v>2.6718165845339903</v>
      </c>
      <c r="P68">
        <f>P67*(1-P$1+H67)^($A68-$A67)*(2-E68/E67)</f>
        <v>2.2479436710333611</v>
      </c>
    </row>
    <row r="69" spans="1:16" x14ac:dyDescent="0.25">
      <c r="A69" s="1">
        <v>38163</v>
      </c>
      <c r="B69" s="10">
        <v>15.19</v>
      </c>
      <c r="C69" s="10">
        <v>17.43</v>
      </c>
      <c r="D69">
        <v>406352.87</v>
      </c>
      <c r="E69">
        <v>422988.56</v>
      </c>
      <c r="F69">
        <v>166215.76</v>
      </c>
      <c r="G69">
        <v>173002.26</v>
      </c>
      <c r="H69">
        <f>(1/(1-91/360*VLOOKUP($A69,Tbills!$B$4:$C$974,2,1)/100))^((1)/91)-1</f>
        <v>3.6589291693589487E-5</v>
      </c>
      <c r="I69">
        <f>I68*(1-IF($A69&lt;=I64,I$1,I$1+IF(AND(WEEKDAY($A69)&lt;&gt;1,WEEKDAY($A69)&lt;&gt;7),J$1,0)))^($A69-$A68)*(1-0.5*(E69/E68-1))</f>
        <v>6.7697000521872734</v>
      </c>
      <c r="K69">
        <f>ROW()</f>
        <v>69</v>
      </c>
      <c r="L69">
        <f>B69/C69</f>
        <v>0.87148594377510036</v>
      </c>
      <c r="M69">
        <f t="shared" si="0"/>
        <v>2.6442229355000069</v>
      </c>
      <c r="P69">
        <f>P68*(1-P$1+H68)^($A69-$A68)*(2-E69/E68)</f>
        <v>2.2248303820060102</v>
      </c>
    </row>
    <row r="70" spans="1:16" x14ac:dyDescent="0.25">
      <c r="A70" s="1">
        <v>38166</v>
      </c>
      <c r="B70" s="10">
        <v>16.07</v>
      </c>
      <c r="C70" s="10">
        <v>17.98</v>
      </c>
      <c r="D70">
        <v>409319.53</v>
      </c>
      <c r="E70">
        <v>426030.24</v>
      </c>
      <c r="F70">
        <v>168086.88</v>
      </c>
      <c r="G70">
        <v>174930.79</v>
      </c>
      <c r="H70">
        <f>(1/(1-91/360*VLOOKUP($A70,Tbills!$B$4:$C$974,2,1)/100))^((1)/91)-1</f>
        <v>3.7704206452549016E-5</v>
      </c>
      <c r="I70">
        <f>I69*(1-IF($A70&lt;=I65,I$1,I$1+IF(AND(WEEKDAY($A70)&lt;&gt;1,WEEKDAY($A70)&lt;&gt;7),J$1,0)))^($A70-$A69)*(1-0.5*(E70/E69-1))</f>
        <v>6.7448331628252607</v>
      </c>
      <c r="K70">
        <f>ROW()</f>
        <v>70</v>
      </c>
      <c r="L70">
        <f>B70/C70</f>
        <v>0.8937708565072302</v>
      </c>
      <c r="M70">
        <f t="shared" si="0"/>
        <v>2.6248417276302605</v>
      </c>
      <c r="P70">
        <f>P69*(1-P$1+H69)^($A70-$A69)*(2-E70/E69)</f>
        <v>2.2088291576066608</v>
      </c>
    </row>
    <row r="71" spans="1:16" x14ac:dyDescent="0.25">
      <c r="A71" s="1">
        <v>38167</v>
      </c>
      <c r="B71" s="10">
        <v>15.47</v>
      </c>
      <c r="C71" s="10">
        <v>17.34</v>
      </c>
      <c r="D71">
        <v>402931.59</v>
      </c>
      <c r="E71">
        <v>419365.44</v>
      </c>
      <c r="F71">
        <v>167780.59</v>
      </c>
      <c r="G71">
        <v>174605.44</v>
      </c>
      <c r="H71">
        <f>(1/(1-91/360*VLOOKUP($A71,Tbills!$B$4:$C$974,2,1)/100))^((1)/91)-1</f>
        <v>3.7704206452549016E-5</v>
      </c>
      <c r="I71">
        <f>I70*(1-IF($A71&lt;=I66,I$1,I$1+IF(AND(WEEKDAY($A71)&lt;&gt;1,WEEKDAY($A71)&lt;&gt;7),J$1,0)))^($A71-$A70)*(1-0.5*(E71/E70-1))</f>
        <v>6.7974141890599142</v>
      </c>
      <c r="K71">
        <f>ROW()</f>
        <v>71</v>
      </c>
      <c r="L71">
        <f>B71/C71</f>
        <v>0.89215686274509809</v>
      </c>
      <c r="M71">
        <f t="shared" si="0"/>
        <v>2.6657804809962737</v>
      </c>
      <c r="P71">
        <f>P70*(1-P$1+H70)^($A71-$A70)*(2-E71/E70)</f>
        <v>2.2433856029589525</v>
      </c>
    </row>
    <row r="72" spans="1:16" x14ac:dyDescent="0.25">
      <c r="A72" s="1">
        <v>38168</v>
      </c>
      <c r="B72" s="10">
        <v>14.34</v>
      </c>
      <c r="C72" s="10">
        <v>16.420000000000002</v>
      </c>
      <c r="D72">
        <v>394075.44</v>
      </c>
      <c r="E72">
        <v>410132.27</v>
      </c>
      <c r="F72">
        <v>166992.15</v>
      </c>
      <c r="G72">
        <v>173778.35</v>
      </c>
      <c r="H72">
        <f>(1/(1-91/360*VLOOKUP($A72,Tbills!$B$4:$C$974,2,1)/100))^((1)/91)-1</f>
        <v>3.7704206452549016E-5</v>
      </c>
      <c r="I72">
        <f>I71*(1-IF($A72&lt;=I67,I$1,I$1+IF(AND(WEEKDAY($A72)&lt;&gt;1,WEEKDAY($A72)&lt;&gt;7),J$1,0)))^($A72-$A71)*(1-0.5*(E72/E71-1))</f>
        <v>6.8720646655234896</v>
      </c>
      <c r="K72">
        <f>ROW()</f>
        <v>72</v>
      </c>
      <c r="L72">
        <f>B72/C72</f>
        <v>0.87332521315468925</v>
      </c>
      <c r="M72">
        <f t="shared" si="0"/>
        <v>2.7243460836246047</v>
      </c>
      <c r="P72">
        <f>P71*(1-P$1+H71)^($A72-$A71)*(2-E72/E71)</f>
        <v>2.2927798757010969</v>
      </c>
    </row>
    <row r="73" spans="1:16" x14ac:dyDescent="0.25">
      <c r="A73" s="1">
        <v>38169</v>
      </c>
      <c r="B73" s="10">
        <v>15.2</v>
      </c>
      <c r="C73" s="10">
        <v>17.11</v>
      </c>
      <c r="D73">
        <v>398805.81</v>
      </c>
      <c r="E73">
        <v>415039.92</v>
      </c>
      <c r="F73">
        <v>169096.23</v>
      </c>
      <c r="G73">
        <v>175961.39</v>
      </c>
      <c r="H73">
        <f>(1/(1-91/360*VLOOKUP($A73,Tbills!$B$4:$C$974,2,1)/100))^((1)/91)-1</f>
        <v>3.7704206452549016E-5</v>
      </c>
      <c r="I73">
        <f>I72*(1-IF($A73&lt;=I68,I$1,I$1+IF(AND(WEEKDAY($A73)&lt;&gt;1,WEEKDAY($A73)&lt;&gt;7),J$1,0)))^($A73-$A72)*(1-0.5*(E73/E72-1))</f>
        <v>6.8307712500056201</v>
      </c>
      <c r="K73">
        <f>ROW()</f>
        <v>73</v>
      </c>
      <c r="L73">
        <f>B73/C73</f>
        <v>0.88836937463471655</v>
      </c>
      <c r="M73">
        <f t="shared" ref="M73:M136" si="1">M72*(1-IF($A73&lt;=N$3,M$1,M$1+IF(AND(WEEKDAY($A73)&lt;&gt;1,WEEKDAY($A73)&lt;&gt;7),N$1,0)))^($A73-$A72)*(2-$E73/$E72)</f>
        <v>2.6916211411658399</v>
      </c>
      <c r="P73">
        <f>P72*(1-P$1+H72)^($A73-$A72)*(2-E73/E72)</f>
        <v>2.2653460574406168</v>
      </c>
    </row>
    <row r="74" spans="1:16" x14ac:dyDescent="0.25">
      <c r="A74" s="1">
        <v>38170</v>
      </c>
      <c r="B74" s="10">
        <v>15.08</v>
      </c>
      <c r="C74" s="10">
        <v>17.07</v>
      </c>
      <c r="D74">
        <v>397742.17</v>
      </c>
      <c r="E74">
        <v>413917.34</v>
      </c>
      <c r="F74">
        <v>169234.71</v>
      </c>
      <c r="G74">
        <v>176098.86</v>
      </c>
      <c r="H74">
        <f>(1/(1-91/360*VLOOKUP($A74,Tbills!$B$4:$C$974,2,1)/100))^((1)/91)-1</f>
        <v>3.7704206452549016E-5</v>
      </c>
      <c r="I74">
        <f>I73*(1-IF($A74&lt;=I69,I$1,I$1+IF(AND(WEEKDAY($A74)&lt;&gt;1,WEEKDAY($A74)&lt;&gt;7),J$1,0)))^($A74-$A73)*(1-0.5*(E74/E73-1))</f>
        <v>6.8398309930316739</v>
      </c>
      <c r="K74">
        <f>ROW()</f>
        <v>74</v>
      </c>
      <c r="L74">
        <f>B74/C74</f>
        <v>0.8834212067955477</v>
      </c>
      <c r="M74">
        <f t="shared" si="1"/>
        <v>2.6987756062296717</v>
      </c>
      <c r="P74">
        <f>P73*(1-P$1+H73)^($A74-$A73)*(2-E74/E73)</f>
        <v>2.271474887129266</v>
      </c>
    </row>
    <row r="75" spans="1:16" x14ac:dyDescent="0.25">
      <c r="A75" s="1">
        <v>38174</v>
      </c>
      <c r="B75" s="10">
        <v>16.25</v>
      </c>
      <c r="C75" s="10">
        <v>17.84</v>
      </c>
      <c r="D75">
        <v>409594.86</v>
      </c>
      <c r="E75">
        <v>426189.62</v>
      </c>
      <c r="F75">
        <v>170650.9</v>
      </c>
      <c r="G75">
        <v>177545.93</v>
      </c>
      <c r="H75">
        <f>(1/(1-91/360*VLOOKUP($A75,Tbills!$B$4:$C$974,2,1)/100))^((1)/91)-1</f>
        <v>3.6728649784878442E-5</v>
      </c>
      <c r="I75">
        <f>I74*(1-IF($A75&lt;=I70,I$1,I$1+IF(AND(WEEKDAY($A75)&lt;&gt;1,WEEKDAY($A75)&lt;&gt;7),J$1,0)))^($A75-$A74)*(1-0.5*(E75/E74-1))</f>
        <v>6.7377320402773542</v>
      </c>
      <c r="K75">
        <f>ROW()</f>
        <v>75</v>
      </c>
      <c r="L75">
        <f>B75/C75</f>
        <v>0.9108744394618834</v>
      </c>
      <c r="M75">
        <f t="shared" si="1"/>
        <v>2.6182714719055311</v>
      </c>
      <c r="P75">
        <f>P74*(1-P$1+H74)^($A75-$A74)*(2-E75/E74)</f>
        <v>2.2041340118492134</v>
      </c>
    </row>
    <row r="76" spans="1:16" x14ac:dyDescent="0.25">
      <c r="A76" s="1">
        <v>38175</v>
      </c>
      <c r="B76" s="10">
        <v>15.81</v>
      </c>
      <c r="C76" s="10">
        <v>17.66</v>
      </c>
      <c r="D76">
        <v>401649.07</v>
      </c>
      <c r="E76">
        <v>417906.26</v>
      </c>
      <c r="F76">
        <v>169387.95</v>
      </c>
      <c r="G76">
        <v>176225.43</v>
      </c>
      <c r="H76">
        <f>(1/(1-91/360*VLOOKUP($A76,Tbills!$B$4:$C$974,2,1)/100))^((1)/91)-1</f>
        <v>3.6728649784878442E-5</v>
      </c>
      <c r="I76">
        <f>I75*(1-IF($A76&lt;=I71,I$1,I$1+IF(AND(WEEKDAY($A76)&lt;&gt;1,WEEKDAY($A76)&lt;&gt;7),J$1,0)))^($A76-$A75)*(1-0.5*(E76/E75-1))</f>
        <v>6.8030317646528831</v>
      </c>
      <c r="K76">
        <f>ROW()</f>
        <v>76</v>
      </c>
      <c r="L76">
        <f>B76/C76</f>
        <v>0.89524348810872034</v>
      </c>
      <c r="M76">
        <f t="shared" si="1"/>
        <v>2.6690355016597476</v>
      </c>
      <c r="P76">
        <f>P75*(1-P$1+H75)^($A76-$A75)*(2-E76/E75)</f>
        <v>2.246972663742671</v>
      </c>
    </row>
    <row r="77" spans="1:16" x14ac:dyDescent="0.25">
      <c r="A77" s="1">
        <v>38176</v>
      </c>
      <c r="B77" s="10">
        <v>16.2</v>
      </c>
      <c r="C77" s="10">
        <v>18.14</v>
      </c>
      <c r="D77">
        <v>409690.17</v>
      </c>
      <c r="E77">
        <v>426257.49</v>
      </c>
      <c r="F77">
        <v>170745.94</v>
      </c>
      <c r="G77">
        <v>177631.77</v>
      </c>
      <c r="H77">
        <f>(1/(1-91/360*VLOOKUP($A77,Tbills!$B$4:$C$974,2,1)/100))^((1)/91)-1</f>
        <v>3.6728649784878442E-5</v>
      </c>
      <c r="I77">
        <f>I76*(1-IF($A77&lt;=I72,I$1,I$1+IF(AND(WEEKDAY($A77)&lt;&gt;1,WEEKDAY($A77)&lt;&gt;7),J$1,0)))^($A77-$A76)*(1-0.5*(E77/E76-1))</f>
        <v>6.7348822739378331</v>
      </c>
      <c r="K77">
        <f>ROW()</f>
        <v>77</v>
      </c>
      <c r="L77">
        <f>B77/C77</f>
        <v>0.89305402425578828</v>
      </c>
      <c r="M77">
        <f t="shared" si="1"/>
        <v>2.6155770020258942</v>
      </c>
      <c r="P77">
        <f>P76*(1-P$1+H76)^($A77-$A76)*(2-E77/E76)</f>
        <v>2.2020697167879963</v>
      </c>
    </row>
    <row r="78" spans="1:16" x14ac:dyDescent="0.25">
      <c r="A78" s="1">
        <v>38177</v>
      </c>
      <c r="B78" s="10">
        <v>15.78</v>
      </c>
      <c r="C78" s="10">
        <v>18.05</v>
      </c>
      <c r="D78">
        <v>412945.73</v>
      </c>
      <c r="E78">
        <v>429629.05</v>
      </c>
      <c r="F78">
        <v>171570.37</v>
      </c>
      <c r="G78">
        <v>178482.92</v>
      </c>
      <c r="H78">
        <f>(1/(1-91/360*VLOOKUP($A78,Tbills!$B$4:$C$974,2,1)/100))^((1)/91)-1</f>
        <v>3.6728649784878442E-5</v>
      </c>
      <c r="I78">
        <f>I77*(1-IF($A78&lt;=I73,I$1,I$1+IF(AND(WEEKDAY($A78)&lt;&gt;1,WEEKDAY($A78)&lt;&gt;7),J$1,0)))^($A78-$A77)*(1-0.5*(E78/E77-1))</f>
        <v>6.7080722966324018</v>
      </c>
      <c r="K78">
        <f>ROW()</f>
        <v>78</v>
      </c>
      <c r="L78">
        <f>B78/C78</f>
        <v>0.87423822714681432</v>
      </c>
      <c r="M78">
        <f t="shared" si="1"/>
        <v>2.5947677692058302</v>
      </c>
      <c r="P78">
        <f>P77*(1-P$1+H77)^($A78-$A77)*(2-E78/E77)</f>
        <v>2.1846514888860056</v>
      </c>
    </row>
    <row r="79" spans="1:16" x14ac:dyDescent="0.25">
      <c r="A79" s="1">
        <v>38180</v>
      </c>
      <c r="B79" s="10">
        <v>14.96</v>
      </c>
      <c r="C79" s="10">
        <v>18.329999999999998</v>
      </c>
      <c r="D79">
        <v>411478.99</v>
      </c>
      <c r="E79">
        <v>428055.72</v>
      </c>
      <c r="F79">
        <v>172338.45</v>
      </c>
      <c r="G79">
        <v>179262.28</v>
      </c>
      <c r="H79">
        <f>(1/(1-91/360*VLOOKUP($A79,Tbills!$B$4:$C$974,2,1)/100))^((1)/91)-1</f>
        <v>3.6589291693589487E-5</v>
      </c>
      <c r="I79">
        <f>I78*(1-IF($A79&lt;=I74,I$1,I$1+IF(AND(WEEKDAY($A79)&lt;&gt;1,WEEKDAY($A79)&lt;&gt;7),J$1,0)))^($A79-$A78)*(1-0.5*(E79/E78-1))</f>
        <v>6.7198302724783812</v>
      </c>
      <c r="K79">
        <f>ROW()</f>
        <v>79</v>
      </c>
      <c r="L79">
        <f>B79/C79</f>
        <v>0.81614839061647582</v>
      </c>
      <c r="M79">
        <f t="shared" si="1"/>
        <v>2.6039061130632781</v>
      </c>
      <c r="P79">
        <f>P78*(1-P$1+H78)^($A79-$A78)*(2-E79/E78)</f>
        <v>2.192650132327385</v>
      </c>
    </row>
    <row r="80" spans="1:16" x14ac:dyDescent="0.25">
      <c r="A80" s="1">
        <v>38181</v>
      </c>
      <c r="B80" s="10">
        <v>14.46</v>
      </c>
      <c r="C80" s="10">
        <v>17.96</v>
      </c>
      <c r="D80">
        <v>405626.13</v>
      </c>
      <c r="E80">
        <v>421951.41</v>
      </c>
      <c r="F80">
        <v>171858.11</v>
      </c>
      <c r="G80">
        <v>178756.08</v>
      </c>
      <c r="H80">
        <f>(1/(1-91/360*VLOOKUP($A80,Tbills!$B$4:$C$974,2,1)/100))^((1)/91)-1</f>
        <v>3.6589291693589487E-5</v>
      </c>
      <c r="I80">
        <f>I79*(1-IF($A80&lt;=I75,I$1,I$1+IF(AND(WEEKDAY($A80)&lt;&gt;1,WEEKDAY($A80)&lt;&gt;7),J$1,0)))^($A80-$A79)*(1-0.5*(E80/E79-1))</f>
        <v>6.7675683635164585</v>
      </c>
      <c r="K80">
        <f>ROW()</f>
        <v>80</v>
      </c>
      <c r="L80">
        <f>B80/C80</f>
        <v>0.80512249443207129</v>
      </c>
      <c r="M80">
        <f t="shared" si="1"/>
        <v>2.6409162390896586</v>
      </c>
      <c r="P80">
        <f>P79*(1-P$1+H79)^($A80-$A79)*(2-E80/E79)</f>
        <v>2.2239176462658041</v>
      </c>
    </row>
    <row r="81" spans="1:16" x14ac:dyDescent="0.25">
      <c r="A81" s="1">
        <v>38182</v>
      </c>
      <c r="B81" s="10">
        <v>13.76</v>
      </c>
      <c r="C81" s="10">
        <v>18.09</v>
      </c>
      <c r="D81">
        <v>404561.6</v>
      </c>
      <c r="E81">
        <v>420828.6</v>
      </c>
      <c r="F81">
        <v>172469.22</v>
      </c>
      <c r="G81">
        <v>179385.17</v>
      </c>
      <c r="H81">
        <f>(1/(1-91/360*VLOOKUP($A81,Tbills!$B$4:$C$974,2,1)/100))^((1)/91)-1</f>
        <v>3.6589291693589487E-5</v>
      </c>
      <c r="I81">
        <f>I80*(1-IF($A81&lt;=I76,I$1,I$1+IF(AND(WEEKDAY($A81)&lt;&gt;1,WEEKDAY($A81)&lt;&gt;7),J$1,0)))^($A81-$A80)*(1-0.5*(E81/E80-1))</f>
        <v>6.7763962150087984</v>
      </c>
      <c r="K81">
        <f>ROW()</f>
        <v>81</v>
      </c>
      <c r="L81">
        <f>B81/C81</f>
        <v>0.76064123825317853</v>
      </c>
      <c r="M81">
        <f t="shared" si="1"/>
        <v>2.6478203714058219</v>
      </c>
      <c r="P81">
        <f>P80*(1-P$1+H80)^($A81-$A80)*(2-E81/E80)</f>
        <v>2.2298345916151678</v>
      </c>
    </row>
    <row r="82" spans="1:16" x14ac:dyDescent="0.25">
      <c r="A82" s="1">
        <v>38183</v>
      </c>
      <c r="B82" s="10">
        <v>14.71</v>
      </c>
      <c r="C82" s="10">
        <v>19.36</v>
      </c>
      <c r="D82">
        <v>406433.56</v>
      </c>
      <c r="E82">
        <v>422760.43</v>
      </c>
      <c r="F82">
        <v>171334.01</v>
      </c>
      <c r="G82">
        <v>178197.87</v>
      </c>
      <c r="H82">
        <f>(1/(1-91/360*VLOOKUP($A82,Tbills!$B$4:$C$974,2,1)/100))^((1)/91)-1</f>
        <v>3.6589291693589487E-5</v>
      </c>
      <c r="I82">
        <f>I81*(1-IF($A82&lt;=I77,I$1,I$1+IF(AND(WEEKDAY($A82)&lt;&gt;1,WEEKDAY($A82)&lt;&gt;7),J$1,0)))^($A82-$A81)*(1-0.5*(E82/E81-1))</f>
        <v>6.7606665931315222</v>
      </c>
      <c r="K82">
        <f>ROW()</f>
        <v>82</v>
      </c>
      <c r="L82">
        <f>B82/C82</f>
        <v>0.7598140495867769</v>
      </c>
      <c r="M82">
        <f t="shared" si="1"/>
        <v>2.6355426923380239</v>
      </c>
      <c r="P82">
        <f>P81*(1-P$1+H81)^($A82-$A81)*(2-E82/E81)</f>
        <v>2.2195975682898754</v>
      </c>
    </row>
    <row r="83" spans="1:16" x14ac:dyDescent="0.25">
      <c r="A83" s="1">
        <v>38184</v>
      </c>
      <c r="B83" s="10">
        <v>14.34</v>
      </c>
      <c r="C83" s="10">
        <v>18.04</v>
      </c>
      <c r="D83">
        <v>409082.3</v>
      </c>
      <c r="E83">
        <v>425500.11</v>
      </c>
      <c r="F83">
        <v>172755.54</v>
      </c>
      <c r="G83">
        <v>179669.83</v>
      </c>
      <c r="H83">
        <f>(1/(1-91/360*VLOOKUP($A83,Tbills!$B$4:$C$974,2,1)/100))^((1)/91)-1</f>
        <v>3.6589291693589487E-5</v>
      </c>
      <c r="I83">
        <f>I82*(1-IF($A83&lt;=I78,I$1,I$1+IF(AND(WEEKDAY($A83)&lt;&gt;1,WEEKDAY($A83)&lt;&gt;7),J$1,0)))^($A83-$A82)*(1-0.5*(E83/E82-1))</f>
        <v>6.7385851024610881</v>
      </c>
      <c r="K83">
        <f>ROW()</f>
        <v>83</v>
      </c>
      <c r="L83">
        <f>B83/C83</f>
        <v>0.79490022172949004</v>
      </c>
      <c r="M83">
        <f t="shared" si="1"/>
        <v>2.6183412203414722</v>
      </c>
      <c r="P83">
        <f>P82*(1-P$1+H82)^($A83-$A82)*(2-E83/E82)</f>
        <v>2.2052126903369027</v>
      </c>
    </row>
    <row r="84" spans="1:16" x14ac:dyDescent="0.25">
      <c r="A84" s="1">
        <v>38187</v>
      </c>
      <c r="B84" s="10">
        <v>15.17</v>
      </c>
      <c r="C84" s="10">
        <v>18.72</v>
      </c>
      <c r="D84">
        <v>411041.44</v>
      </c>
      <c r="E84">
        <v>427491.17</v>
      </c>
      <c r="F84">
        <v>174261.6</v>
      </c>
      <c r="G84">
        <v>181216.45</v>
      </c>
      <c r="H84">
        <f>(1/(1-91/360*VLOOKUP($A84,Tbills!$B$4:$C$974,2,1)/100))^((1)/91)-1</f>
        <v>3.700737132739107E-5</v>
      </c>
      <c r="I84">
        <f>I83*(1-IF($A84&lt;=I79,I$1,I$1+IF(AND(WEEKDAY($A84)&lt;&gt;1,WEEKDAY($A84)&lt;&gt;7),J$1,0)))^($A84-$A83)*(1-0.5*(E84/E83-1))</f>
        <v>6.7222941157752905</v>
      </c>
      <c r="K84">
        <f>ROW()</f>
        <v>84</v>
      </c>
      <c r="L84">
        <f>B84/C84</f>
        <v>0.81036324786324787</v>
      </c>
      <c r="M84">
        <f t="shared" si="1"/>
        <v>2.6057249880767142</v>
      </c>
      <c r="P84">
        <f>P83*(1-P$1+H83)^($A84-$A83)*(2-E84/E83)</f>
        <v>2.1948911345714266</v>
      </c>
    </row>
    <row r="85" spans="1:16" x14ac:dyDescent="0.25">
      <c r="A85" s="1">
        <v>38188</v>
      </c>
      <c r="B85" s="10">
        <v>14.17</v>
      </c>
      <c r="C85" s="10">
        <v>17.579999999999998</v>
      </c>
      <c r="D85">
        <v>400639.22</v>
      </c>
      <c r="E85">
        <v>416656.84</v>
      </c>
      <c r="F85">
        <v>172464.34</v>
      </c>
      <c r="G85">
        <v>179340.76</v>
      </c>
      <c r="H85">
        <f>(1/(1-91/360*VLOOKUP($A85,Tbills!$B$4:$C$974,2,1)/100))^((1)/91)-1</f>
        <v>3.700737132739107E-5</v>
      </c>
      <c r="I85">
        <f>I84*(1-IF($A85&lt;=I80,I$1,I$1+IF(AND(WEEKDAY($A85)&lt;&gt;1,WEEKDAY($A85)&lt;&gt;7),J$1,0)))^($A85-$A84)*(1-0.5*(E85/E84-1))</f>
        <v>6.8073017970051017</v>
      </c>
      <c r="K85">
        <f>ROW()</f>
        <v>85</v>
      </c>
      <c r="L85">
        <f>B85/C85</f>
        <v>0.8060295790671218</v>
      </c>
      <c r="M85">
        <f t="shared" si="1"/>
        <v>2.6716400059630665</v>
      </c>
      <c r="P85">
        <f>P84*(1-P$1+H84)^($A85-$A84)*(2-E85/E84)</f>
        <v>2.250518471007259</v>
      </c>
    </row>
    <row r="86" spans="1:16" x14ac:dyDescent="0.25">
      <c r="A86" s="1">
        <v>38189</v>
      </c>
      <c r="B86" s="10">
        <v>16.41</v>
      </c>
      <c r="C86" s="10">
        <v>19.3</v>
      </c>
      <c r="D86">
        <v>416473.83</v>
      </c>
      <c r="E86">
        <v>433109.1</v>
      </c>
      <c r="F86">
        <v>175616.76</v>
      </c>
      <c r="G86">
        <v>182612.24</v>
      </c>
      <c r="H86">
        <f>(1/(1-91/360*VLOOKUP($A86,Tbills!$B$4:$C$974,2,1)/100))^((1)/91)-1</f>
        <v>3.700737132739107E-5</v>
      </c>
      <c r="I86">
        <f>I85*(1-IF($A86&lt;=I81,I$1,I$1+IF(AND(WEEKDAY($A86)&lt;&gt;1,WEEKDAY($A86)&lt;&gt;7),J$1,0)))^($A86-$A85)*(1-0.5*(E86/E85-1))</f>
        <v>6.672730350168746</v>
      </c>
      <c r="K86">
        <f>ROW()</f>
        <v>86</v>
      </c>
      <c r="L86">
        <f>B86/C86</f>
        <v>0.85025906735751289</v>
      </c>
      <c r="M86">
        <f t="shared" si="1"/>
        <v>2.566027160437224</v>
      </c>
      <c r="P86">
        <f>P85*(1-P$1+H85)^($A86-$A85)*(2-E86/E85)</f>
        <v>2.1616537447188788</v>
      </c>
    </row>
    <row r="87" spans="1:16" x14ac:dyDescent="0.25">
      <c r="A87" s="1">
        <v>38190</v>
      </c>
      <c r="B87" s="10">
        <v>15.75</v>
      </c>
      <c r="C87" s="10">
        <v>18.71</v>
      </c>
      <c r="D87">
        <v>403049.64</v>
      </c>
      <c r="E87">
        <v>419132.68</v>
      </c>
      <c r="F87">
        <v>174249.29</v>
      </c>
      <c r="G87">
        <v>181183.55</v>
      </c>
      <c r="H87">
        <f>(1/(1-91/360*VLOOKUP($A87,Tbills!$B$4:$C$974,2,1)/100))^((1)/91)-1</f>
        <v>3.700737132739107E-5</v>
      </c>
      <c r="I87">
        <f>I86*(1-IF($A87&lt;=I82,I$1,I$1+IF(AND(WEEKDAY($A87)&lt;&gt;1,WEEKDAY($A87)&lt;&gt;7),J$1,0)))^($A87-$A86)*(1-0.5*(E87/E86-1))</f>
        <v>6.7802182962464341</v>
      </c>
      <c r="K87">
        <f>ROW()</f>
        <v>87</v>
      </c>
      <c r="L87">
        <f>B87/C87</f>
        <v>0.84179583110636025</v>
      </c>
      <c r="M87">
        <f t="shared" si="1"/>
        <v>2.6487094234708537</v>
      </c>
      <c r="P87">
        <f>P86*(1-P$1+H86)^($A87-$A86)*(2-E87/E86)</f>
        <v>2.2314103048874365</v>
      </c>
    </row>
    <row r="88" spans="1:16" x14ac:dyDescent="0.25">
      <c r="A88" s="1">
        <v>38191</v>
      </c>
      <c r="B88" s="10">
        <v>16.5</v>
      </c>
      <c r="C88" s="10">
        <v>19.13</v>
      </c>
      <c r="D88">
        <v>404691.27</v>
      </c>
      <c r="E88">
        <v>420824.3</v>
      </c>
      <c r="F88">
        <v>177229.36</v>
      </c>
      <c r="G88">
        <v>184275.51</v>
      </c>
      <c r="H88">
        <f>(1/(1-91/360*VLOOKUP($A88,Tbills!$B$4:$C$974,2,1)/100))^((1)/91)-1</f>
        <v>3.700737132739107E-5</v>
      </c>
      <c r="I88">
        <f>I87*(1-IF($A88&lt;=I83,I$1,I$1+IF(AND(WEEKDAY($A88)&lt;&gt;1,WEEKDAY($A88)&lt;&gt;7),J$1,0)))^($A88-$A87)*(1-0.5*(E88/E87-1))</f>
        <v>6.7663596963362957</v>
      </c>
      <c r="K88">
        <f>ROW()</f>
        <v>88</v>
      </c>
      <c r="L88">
        <f>B88/C88</f>
        <v>0.86251960271824368</v>
      </c>
      <c r="M88">
        <f t="shared" si="1"/>
        <v>2.637896362406706</v>
      </c>
      <c r="P88">
        <f>P87*(1-P$1+H87)^($A88-$A87)*(2-E88/E87)</f>
        <v>2.222404377042198</v>
      </c>
    </row>
    <row r="89" spans="1:16" x14ac:dyDescent="0.25">
      <c r="A89" s="1">
        <v>38194</v>
      </c>
      <c r="B89" s="10">
        <v>17.3</v>
      </c>
      <c r="C89" s="10">
        <v>19.27</v>
      </c>
      <c r="D89">
        <v>407516.94</v>
      </c>
      <c r="E89">
        <v>423715.9</v>
      </c>
      <c r="F89">
        <v>179001.75</v>
      </c>
      <c r="G89">
        <v>186097.9</v>
      </c>
      <c r="H89">
        <f>(1/(1-91/360*VLOOKUP($A89,Tbills!$B$4:$C$974,2,1)/100))^((1)/91)-1</f>
        <v>3.9655582489528385E-5</v>
      </c>
      <c r="I89">
        <f>I88*(1-IF($A89&lt;=I84,I$1,I$1+IF(AND(WEEKDAY($A89)&lt;&gt;1,WEEKDAY($A89)&lt;&gt;7),J$1,0)))^($A89-$A88)*(1-0.5*(E89/E88-1))</f>
        <v>6.7425864298074156</v>
      </c>
      <c r="K89">
        <f>ROW()</f>
        <v>89</v>
      </c>
      <c r="L89">
        <f>B89/C89</f>
        <v>0.89776855215360674</v>
      </c>
      <c r="M89">
        <f t="shared" si="1"/>
        <v>2.6194046147979755</v>
      </c>
      <c r="P89">
        <f>P88*(1-P$1+H88)^($A89-$A88)*(2-E89/E88)</f>
        <v>2.2071337622360976</v>
      </c>
    </row>
    <row r="90" spans="1:16" x14ac:dyDescent="0.25">
      <c r="A90" s="1">
        <v>38195</v>
      </c>
      <c r="B90" s="10">
        <v>16.55</v>
      </c>
      <c r="C90" s="10">
        <v>18.5</v>
      </c>
      <c r="D90">
        <v>395368.54</v>
      </c>
      <c r="E90">
        <v>411067.8</v>
      </c>
      <c r="F90">
        <v>176899.65</v>
      </c>
      <c r="G90">
        <v>183905.09</v>
      </c>
      <c r="H90">
        <f>(1/(1-91/360*VLOOKUP($A90,Tbills!$B$4:$C$974,2,1)/100))^((1)/91)-1</f>
        <v>3.9655582489528385E-5</v>
      </c>
      <c r="I90">
        <f>I89*(1-IF($A90&lt;=I85,I$1,I$1+IF(AND(WEEKDAY($A90)&lt;&gt;1,WEEKDAY($A90)&lt;&gt;7),J$1,0)))^($A90-$A89)*(1-0.5*(E90/E89-1))</f>
        <v>6.8430428562738843</v>
      </c>
      <c r="K90">
        <f>ROW()</f>
        <v>90</v>
      </c>
      <c r="L90">
        <f>B90/C90</f>
        <v>0.89459459459459467</v>
      </c>
      <c r="M90">
        <f t="shared" si="1"/>
        <v>2.6974693162777634</v>
      </c>
      <c r="P90">
        <f>P89*(1-P$1+H89)^($A90-$A89)*(2-E90/E89)</f>
        <v>2.2730237119863892</v>
      </c>
    </row>
    <row r="91" spans="1:16" x14ac:dyDescent="0.25">
      <c r="A91" s="1">
        <v>38196</v>
      </c>
      <c r="B91" s="10">
        <v>16.149999999999999</v>
      </c>
      <c r="C91" s="10">
        <v>18.14</v>
      </c>
      <c r="D91">
        <v>388916.54</v>
      </c>
      <c r="E91">
        <v>404343.3</v>
      </c>
      <c r="F91">
        <v>177215.61</v>
      </c>
      <c r="G91">
        <v>184226.27</v>
      </c>
      <c r="H91">
        <f>(1/(1-91/360*VLOOKUP($A91,Tbills!$B$4:$C$974,2,1)/100))^((1)/91)-1</f>
        <v>3.9655582489528385E-5</v>
      </c>
      <c r="I91">
        <f>I90*(1-IF($A91&lt;=I86,I$1,I$1+IF(AND(WEEKDAY($A91)&lt;&gt;1,WEEKDAY($A91)&lt;&gt;7),J$1,0)))^($A91-$A90)*(1-0.5*(E91/E90-1))</f>
        <v>6.8988346456538396</v>
      </c>
      <c r="K91">
        <f>ROW()</f>
        <v>91</v>
      </c>
      <c r="L91">
        <f>B91/C91</f>
        <v>0.89029768467475179</v>
      </c>
      <c r="M91">
        <f t="shared" si="1"/>
        <v>2.7414684883094993</v>
      </c>
      <c r="P91">
        <f>P90*(1-P$1+H90)^($A91-$A90)*(2-E91/E90)</f>
        <v>2.310213399037734</v>
      </c>
    </row>
    <row r="92" spans="1:16" x14ac:dyDescent="0.25">
      <c r="A92" s="1">
        <v>38197</v>
      </c>
      <c r="B92" s="10">
        <v>15.68</v>
      </c>
      <c r="C92" s="10">
        <v>17.670000000000002</v>
      </c>
      <c r="D92">
        <v>381538.75</v>
      </c>
      <c r="E92">
        <v>396656.83</v>
      </c>
      <c r="F92">
        <v>178113.54</v>
      </c>
      <c r="G92">
        <v>185152.42</v>
      </c>
      <c r="H92">
        <f>(1/(1-91/360*VLOOKUP($A92,Tbills!$B$4:$C$974,2,1)/100))^((1)/91)-1</f>
        <v>3.9655582489528385E-5</v>
      </c>
      <c r="I92">
        <f>I91*(1-IF($A92&lt;=I87,I$1,I$1+IF(AND(WEEKDAY($A92)&lt;&gt;1,WEEKDAY($A92)&lt;&gt;7),J$1,0)))^($A92-$A91)*(1-0.5*(E92/E91-1))</f>
        <v>6.9642259834644165</v>
      </c>
      <c r="K92">
        <f>ROW()</f>
        <v>92</v>
      </c>
      <c r="L92">
        <f>B92/C92</f>
        <v>0.88737973967175998</v>
      </c>
      <c r="M92">
        <f t="shared" si="1"/>
        <v>2.7934530403935165</v>
      </c>
      <c r="P92">
        <f>P91*(1-P$1+H91)^($A92-$A91)*(2-E92/E91)</f>
        <v>2.3541362903328116</v>
      </c>
    </row>
    <row r="93" spans="1:16" x14ac:dyDescent="0.25">
      <c r="A93" s="1">
        <v>38198</v>
      </c>
      <c r="B93" s="10">
        <v>15.32</v>
      </c>
      <c r="C93" s="10">
        <v>17.46</v>
      </c>
      <c r="D93">
        <v>379612.59</v>
      </c>
      <c r="E93">
        <v>394638.62</v>
      </c>
      <c r="F93">
        <v>177451.88</v>
      </c>
      <c r="G93">
        <v>184457.27</v>
      </c>
      <c r="H93">
        <f>(1/(1-91/360*VLOOKUP($A93,Tbills!$B$4:$C$974,2,1)/100))^((1)/91)-1</f>
        <v>3.9655582489528385E-5</v>
      </c>
      <c r="I93">
        <f>I92*(1-IF($A93&lt;=I88,I$1,I$1+IF(AND(WEEKDAY($A93)&lt;&gt;1,WEEKDAY($A93)&lt;&gt;7),J$1,0)))^($A93-$A92)*(1-0.5*(E93/E92-1))</f>
        <v>6.9817614285612049</v>
      </c>
      <c r="K93">
        <f>ROW()</f>
        <v>93</v>
      </c>
      <c r="L93">
        <f>B93/C93</f>
        <v>0.87743413516609392</v>
      </c>
      <c r="M93">
        <f t="shared" si="1"/>
        <v>2.8075355026396185</v>
      </c>
      <c r="P93">
        <f>P92*(1-P$1+H92)^($A93-$A92)*(2-E93/E92)</f>
        <v>2.366120570591598</v>
      </c>
    </row>
    <row r="94" spans="1:16" x14ac:dyDescent="0.25">
      <c r="A94" s="1">
        <v>38201</v>
      </c>
      <c r="B94" s="10">
        <v>15.37</v>
      </c>
      <c r="C94" s="10">
        <v>17.32</v>
      </c>
      <c r="D94">
        <v>373991.65</v>
      </c>
      <c r="E94">
        <v>388748.24</v>
      </c>
      <c r="F94">
        <v>176373.04</v>
      </c>
      <c r="G94">
        <v>183313.89</v>
      </c>
      <c r="H94">
        <f>(1/(1-91/360*VLOOKUP($A94,Tbills!$B$4:$C$974,2,1)/100))^((1)/91)-1</f>
        <v>4.0770811813084507E-5</v>
      </c>
      <c r="I94">
        <f>I93*(1-IF($A94&lt;=I89,I$1,I$1+IF(AND(WEEKDAY($A94)&lt;&gt;1,WEEKDAY($A94)&lt;&gt;7),J$1,0)))^($A94-$A93)*(1-0.5*(E94/E93-1))</f>
        <v>7.033317143706439</v>
      </c>
      <c r="K94">
        <f>ROW()</f>
        <v>94</v>
      </c>
      <c r="L94">
        <f>B94/C94</f>
        <v>0.88741339491916849</v>
      </c>
      <c r="M94">
        <f t="shared" si="1"/>
        <v>2.849042683208324</v>
      </c>
      <c r="P94">
        <f>P93*(1-P$1+H93)^($A94-$A93)*(2-E94/E93)</f>
        <v>2.4014565403435126</v>
      </c>
    </row>
    <row r="95" spans="1:16" x14ac:dyDescent="0.25">
      <c r="A95" s="1">
        <v>38202</v>
      </c>
      <c r="B95" s="10">
        <v>16.03</v>
      </c>
      <c r="C95" s="10">
        <v>17.75</v>
      </c>
      <c r="D95">
        <v>374849.02</v>
      </c>
      <c r="E95">
        <v>389623.59</v>
      </c>
      <c r="F95">
        <v>177607.85</v>
      </c>
      <c r="G95">
        <v>184589.82</v>
      </c>
      <c r="H95">
        <f>(1/(1-91/360*VLOOKUP($A95,Tbills!$B$4:$C$974,2,1)/100))^((1)/91)-1</f>
        <v>4.0770811813084507E-5</v>
      </c>
      <c r="I95">
        <f>I94*(1-IF($A95&lt;=I90,I$1,I$1+IF(AND(WEEKDAY($A95)&lt;&gt;1,WEEKDAY($A95)&lt;&gt;7),J$1,0)))^($A95-$A94)*(1-0.5*(E95/E94-1))</f>
        <v>7.025215780209483</v>
      </c>
      <c r="K95">
        <f>ROW()</f>
        <v>95</v>
      </c>
      <c r="L95">
        <f>B95/C95</f>
        <v>0.90309859154929584</v>
      </c>
      <c r="M95">
        <f t="shared" si="1"/>
        <v>2.8424950564983709</v>
      </c>
      <c r="P95">
        <f>P94*(1-P$1+H94)^($A95-$A94)*(2-E95/E94)</f>
        <v>2.3960582140053299</v>
      </c>
    </row>
    <row r="96" spans="1:16" x14ac:dyDescent="0.25">
      <c r="A96" s="1">
        <v>38203</v>
      </c>
      <c r="B96" s="10">
        <v>16.21</v>
      </c>
      <c r="C96" s="10">
        <v>17.920000000000002</v>
      </c>
      <c r="D96">
        <v>373158.97</v>
      </c>
      <c r="E96">
        <v>387851.04</v>
      </c>
      <c r="F96">
        <v>178107.86</v>
      </c>
      <c r="G96">
        <v>185101.96</v>
      </c>
      <c r="H96">
        <f>(1/(1-91/360*VLOOKUP($A96,Tbills!$B$4:$C$974,2,1)/100))^((1)/91)-1</f>
        <v>4.0770811813084507E-5</v>
      </c>
      <c r="I96">
        <f>I95*(1-IF($A96&lt;=I91,I$1,I$1+IF(AND(WEEKDAY($A96)&lt;&gt;1,WEEKDAY($A96)&lt;&gt;7),J$1,0)))^($A96-$A95)*(1-0.5*(E96/E95-1))</f>
        <v>7.0410127424411773</v>
      </c>
      <c r="K96">
        <f>ROW()</f>
        <v>96</v>
      </c>
      <c r="L96">
        <f>B96/C96</f>
        <v>0.90457589285714279</v>
      </c>
      <c r="M96">
        <f t="shared" si="1"/>
        <v>2.8552936850585438</v>
      </c>
      <c r="P96">
        <f>P95*(1-P$1+H95)^($A96-$A95)*(2-E96/E95)</f>
        <v>2.4069679285099457</v>
      </c>
    </row>
    <row r="97" spans="1:16" x14ac:dyDescent="0.25">
      <c r="A97" s="1">
        <v>38204</v>
      </c>
      <c r="B97" s="10">
        <v>18.32</v>
      </c>
      <c r="C97" s="10">
        <v>18.93</v>
      </c>
      <c r="D97">
        <v>385121.73</v>
      </c>
      <c r="E97">
        <v>400268.99</v>
      </c>
      <c r="F97">
        <v>180347.47</v>
      </c>
      <c r="G97">
        <v>187421.97</v>
      </c>
      <c r="H97">
        <f>(1/(1-91/360*VLOOKUP($A97,Tbills!$B$4:$C$974,2,1)/100))^((1)/91)-1</f>
        <v>4.0770811813084507E-5</v>
      </c>
      <c r="I97">
        <f>I96*(1-IF($A97&lt;=I92,I$1,I$1+IF(AND(WEEKDAY($A97)&lt;&gt;1,WEEKDAY($A97)&lt;&gt;7),J$1,0)))^($A97-$A96)*(1-0.5*(E97/E96-1))</f>
        <v>6.9281152456968975</v>
      </c>
      <c r="K97">
        <f>ROW()</f>
        <v>97</v>
      </c>
      <c r="L97">
        <f>B97/C97</f>
        <v>0.96777601690438464</v>
      </c>
      <c r="M97">
        <f t="shared" si="1"/>
        <v>2.7637461113641186</v>
      </c>
      <c r="P97">
        <f>P96*(1-P$1+H96)^($A97-$A96)*(2-E97/E96)</f>
        <v>2.3299120889935288</v>
      </c>
    </row>
    <row r="98" spans="1:16" x14ac:dyDescent="0.25">
      <c r="A98" s="1">
        <v>38205</v>
      </c>
      <c r="B98" s="10">
        <v>19.34</v>
      </c>
      <c r="C98" s="10">
        <v>19.47</v>
      </c>
      <c r="D98">
        <v>395895.29</v>
      </c>
      <c r="E98">
        <v>411449.97</v>
      </c>
      <c r="F98">
        <v>182607.86</v>
      </c>
      <c r="G98">
        <v>189763.39</v>
      </c>
      <c r="H98">
        <f>(1/(1-91/360*VLOOKUP($A98,Tbills!$B$4:$C$974,2,1)/100))^((1)/91)-1</f>
        <v>4.0770811813084507E-5</v>
      </c>
      <c r="I98">
        <f>I97*(1-IF($A98&lt;=I93,I$1,I$1+IF(AND(WEEKDAY($A98)&lt;&gt;1,WEEKDAY($A98)&lt;&gt;7),J$1,0)))^($A98-$A97)*(1-0.5*(E98/E97-1))</f>
        <v>6.8311736171539437</v>
      </c>
      <c r="K98">
        <f>ROW()</f>
        <v>98</v>
      </c>
      <c r="L98">
        <f>B98/C98</f>
        <v>0.99332306111967139</v>
      </c>
      <c r="M98">
        <f t="shared" si="1"/>
        <v>2.6864194257592393</v>
      </c>
      <c r="P98">
        <f>P97*(1-P$1+H97)^($A98-$A97)*(2-E98/E97)</f>
        <v>2.2648376757709361</v>
      </c>
    </row>
    <row r="99" spans="1:16" x14ac:dyDescent="0.25">
      <c r="A99" s="1">
        <v>38208</v>
      </c>
      <c r="B99" s="10">
        <v>18.89</v>
      </c>
      <c r="C99" s="10">
        <v>19.09</v>
      </c>
      <c r="D99">
        <v>387677.06</v>
      </c>
      <c r="E99">
        <v>402858.52</v>
      </c>
      <c r="F99">
        <v>180934.26</v>
      </c>
      <c r="G99">
        <v>188000.99</v>
      </c>
      <c r="H99">
        <f>(1/(1-91/360*VLOOKUP($A99,Tbills!$B$4:$C$974,2,1)/100))^((1)/91)-1</f>
        <v>4.0910223523926703E-5</v>
      </c>
      <c r="I99">
        <f>I98*(1-IF($A99&lt;=I94,I$1,I$1+IF(AND(WEEKDAY($A99)&lt;&gt;1,WEEKDAY($A99)&lt;&gt;7),J$1,0)))^($A99-$A98)*(1-0.5*(E99/E98-1))</f>
        <v>6.9019552317721535</v>
      </c>
      <c r="K99">
        <f>ROW()</f>
        <v>99</v>
      </c>
      <c r="L99">
        <f>B99/C99</f>
        <v>0.98952331063383969</v>
      </c>
      <c r="M99">
        <f t="shared" si="1"/>
        <v>2.7421311265797255</v>
      </c>
      <c r="P99">
        <f>P98*(1-P$1+H98)^($A99-$A98)*(2-E99/E98)</f>
        <v>2.3121557995169697</v>
      </c>
    </row>
    <row r="100" spans="1:16" x14ac:dyDescent="0.25">
      <c r="A100" s="1">
        <v>38209</v>
      </c>
      <c r="B100" s="10">
        <v>17.47</v>
      </c>
      <c r="C100" s="10">
        <v>18.28</v>
      </c>
      <c r="D100">
        <v>373757.62</v>
      </c>
      <c r="E100">
        <v>388377.52</v>
      </c>
      <c r="F100">
        <v>178117.81</v>
      </c>
      <c r="G100">
        <v>185066.85</v>
      </c>
      <c r="H100">
        <f>(1/(1-91/360*VLOOKUP($A100,Tbills!$B$4:$C$974,2,1)/100))^((1)/91)-1</f>
        <v>4.0910223523926703E-5</v>
      </c>
      <c r="I100">
        <f>I99*(1-IF($A100&lt;=I95,I$1,I$1+IF(AND(WEEKDAY($A100)&lt;&gt;1,WEEKDAY($A100)&lt;&gt;7),J$1,0)))^($A100-$A99)*(1-0.5*(E100/E99-1))</f>
        <v>7.0258198994379075</v>
      </c>
      <c r="K100">
        <f>ROW()</f>
        <v>100</v>
      </c>
      <c r="L100">
        <f>B100/C100</f>
        <v>0.95568927789934344</v>
      </c>
      <c r="M100">
        <f t="shared" si="1"/>
        <v>2.8405664284733234</v>
      </c>
      <c r="P100">
        <f>P99*(1-P$1+H99)^($A100-$A99)*(2-E100/E99)</f>
        <v>2.395277076279716</v>
      </c>
    </row>
    <row r="101" spans="1:16" x14ac:dyDescent="0.25">
      <c r="A101" s="1">
        <v>38210</v>
      </c>
      <c r="B101" s="10">
        <v>18.04</v>
      </c>
      <c r="C101" s="10">
        <v>18.579999999999998</v>
      </c>
      <c r="D101">
        <v>376870.68</v>
      </c>
      <c r="E101">
        <v>391596.46</v>
      </c>
      <c r="F101">
        <v>178144.66</v>
      </c>
      <c r="G101">
        <v>185087.17</v>
      </c>
      <c r="H101">
        <f>(1/(1-91/360*VLOOKUP($A101,Tbills!$B$4:$C$974,2,1)/100))^((1)/91)-1</f>
        <v>4.0910223523926703E-5</v>
      </c>
      <c r="I101">
        <f>I100*(1-IF($A101&lt;=I96,I$1,I$1+IF(AND(WEEKDAY($A101)&lt;&gt;1,WEEKDAY($A101)&lt;&gt;7),J$1,0)))^($A101-$A100)*(1-0.5*(E101/E100-1))</f>
        <v>6.996522188718048</v>
      </c>
      <c r="K101">
        <f>ROW()</f>
        <v>101</v>
      </c>
      <c r="L101">
        <f>B101/C101</f>
        <v>0.97093649085037681</v>
      </c>
      <c r="M101">
        <f t="shared" si="1"/>
        <v>2.8168921192192036</v>
      </c>
      <c r="P101">
        <f>P100*(1-P$1+H100)^($A101-$A100)*(2-E101/E100)</f>
        <v>2.3754339269328044</v>
      </c>
    </row>
    <row r="102" spans="1:16" x14ac:dyDescent="0.25">
      <c r="A102" s="1">
        <v>38211</v>
      </c>
      <c r="B102" s="10">
        <v>19.079999999999998</v>
      </c>
      <c r="C102" s="10">
        <v>18.809999999999999</v>
      </c>
      <c r="D102">
        <v>378381.52</v>
      </c>
      <c r="E102">
        <v>393150.32</v>
      </c>
      <c r="F102">
        <v>179228.34</v>
      </c>
      <c r="G102">
        <v>186205.51</v>
      </c>
      <c r="H102">
        <f>(1/(1-91/360*VLOOKUP($A102,Tbills!$B$4:$C$974,2,1)/100))^((1)/91)-1</f>
        <v>4.0910223523926703E-5</v>
      </c>
      <c r="I102">
        <f>I101*(1-IF($A102&lt;=I97,I$1,I$1+IF(AND(WEEKDAY($A102)&lt;&gt;1,WEEKDAY($A102)&lt;&gt;7),J$1,0)))^($A102-$A101)*(1-0.5*(E102/E101-1))</f>
        <v>6.9824593018526198</v>
      </c>
      <c r="K102">
        <f>ROW()</f>
        <v>102</v>
      </c>
      <c r="L102">
        <f>B102/C102</f>
        <v>1.0143540669856459</v>
      </c>
      <c r="M102">
        <f t="shared" si="1"/>
        <v>2.8055839764277755</v>
      </c>
      <c r="P102">
        <f>P101*(1-P$1+H101)^($A102-$A101)*(2-E102/E101)</f>
        <v>2.3660174573158881</v>
      </c>
    </row>
    <row r="103" spans="1:16" x14ac:dyDescent="0.25">
      <c r="A103" s="1">
        <v>38212</v>
      </c>
      <c r="B103" s="10">
        <v>17.98</v>
      </c>
      <c r="C103" s="10">
        <v>18.5</v>
      </c>
      <c r="D103">
        <v>372595.78</v>
      </c>
      <c r="E103">
        <v>387122.67</v>
      </c>
      <c r="F103">
        <v>179276.43</v>
      </c>
      <c r="G103">
        <v>186247.85</v>
      </c>
      <c r="H103">
        <f>(1/(1-91/360*VLOOKUP($A103,Tbills!$B$4:$C$974,2,1)/100))^((1)/91)-1</f>
        <v>4.0910223523926703E-5</v>
      </c>
      <c r="I103">
        <f>I102*(1-IF($A103&lt;=I98,I$1,I$1+IF(AND(WEEKDAY($A103)&lt;&gt;1,WEEKDAY($A103)&lt;&gt;7),J$1,0)))^($A103-$A102)*(1-0.5*(E103/E102-1))</f>
        <v>7.035802545776729</v>
      </c>
      <c r="K103">
        <f>ROW()</f>
        <v>103</v>
      </c>
      <c r="L103">
        <f>B103/C103</f>
        <v>0.97189189189189196</v>
      </c>
      <c r="M103">
        <f t="shared" si="1"/>
        <v>2.8484655827742178</v>
      </c>
      <c r="P103">
        <f>P102*(1-P$1+H102)^($A103-$A102)*(2-E103/E102)</f>
        <v>2.4023018767769595</v>
      </c>
    </row>
    <row r="104" spans="1:16" x14ac:dyDescent="0.25">
      <c r="A104" s="1">
        <v>38215</v>
      </c>
      <c r="B104" s="10">
        <v>17.57</v>
      </c>
      <c r="C104" s="10">
        <v>18.170000000000002</v>
      </c>
      <c r="D104">
        <v>362169.14</v>
      </c>
      <c r="E104">
        <v>376242</v>
      </c>
      <c r="F104">
        <v>177988.75</v>
      </c>
      <c r="G104">
        <v>184887.24</v>
      </c>
      <c r="H104">
        <f>(1/(1-91/360*VLOOKUP($A104,Tbills!$B$4:$C$974,2,1)/100))^((1)/91)-1</f>
        <v>4.0910223523926703E-5</v>
      </c>
      <c r="I104">
        <f>I103*(1-IF($A104&lt;=I99,I$1,I$1+IF(AND(WEEKDAY($A104)&lt;&gt;1,WEEKDAY($A104)&lt;&gt;7),J$1,0)))^($A104-$A103)*(1-0.5*(E104/E103-1))</f>
        <v>7.1341214217314706</v>
      </c>
      <c r="K104">
        <f>ROW()</f>
        <v>104</v>
      </c>
      <c r="L104">
        <f>B104/C104</f>
        <v>0.96697853604843143</v>
      </c>
      <c r="M104">
        <f t="shared" si="1"/>
        <v>2.9281168575458065</v>
      </c>
      <c r="P104">
        <f>P103*(1-P$1+H103)^($A104-$A103)*(2-E104/E103)</f>
        <v>2.4698512901869298</v>
      </c>
    </row>
    <row r="105" spans="1:16" x14ac:dyDescent="0.25">
      <c r="A105" s="1">
        <v>38216</v>
      </c>
      <c r="B105" s="10">
        <v>17.02</v>
      </c>
      <c r="C105" s="10">
        <v>17.93</v>
      </c>
      <c r="D105">
        <v>355870.34</v>
      </c>
      <c r="E105">
        <v>369683.05</v>
      </c>
      <c r="F105">
        <v>177511.88</v>
      </c>
      <c r="G105">
        <v>184384.32</v>
      </c>
      <c r="H105">
        <f>(1/(1-91/360*VLOOKUP($A105,Tbills!$B$4:$C$974,2,1)/100))^((1)/91)-1</f>
        <v>4.0910223523926703E-5</v>
      </c>
      <c r="I105">
        <f>I104*(1-IF($A105&lt;=I100,I$1,I$1+IF(AND(WEEKDAY($A105)&lt;&gt;1,WEEKDAY($A105)&lt;&gt;7),J$1,0)))^($A105-$A104)*(1-0.5*(E105/E104-1))</f>
        <v>7.1961179620183415</v>
      </c>
      <c r="K105">
        <f>ROW()</f>
        <v>105</v>
      </c>
      <c r="L105">
        <f>B105/C105</f>
        <v>0.94924707194645841</v>
      </c>
      <c r="M105">
        <f t="shared" si="1"/>
        <v>2.9790233656375511</v>
      </c>
      <c r="P105">
        <f>P104*(1-P$1+H104)^($A105-$A104)*(2-E105/E104)</f>
        <v>2.5129175641190908</v>
      </c>
    </row>
    <row r="106" spans="1:16" x14ac:dyDescent="0.25">
      <c r="A106" s="1">
        <v>38217</v>
      </c>
      <c r="B106" s="10">
        <v>16.23</v>
      </c>
      <c r="C106" s="10">
        <v>17.510000000000002</v>
      </c>
      <c r="D106">
        <v>348450.55</v>
      </c>
      <c r="E106">
        <v>361960.15</v>
      </c>
      <c r="F106">
        <v>175582.27</v>
      </c>
      <c r="G106">
        <v>182372.47</v>
      </c>
      <c r="H106">
        <f>(1/(1-91/360*VLOOKUP($A106,Tbills!$B$4:$C$974,2,1)/100))^((1)/91)-1</f>
        <v>4.0910223523926703E-5</v>
      </c>
      <c r="I106">
        <f>I105*(1-IF($A106&lt;=I101,I$1,I$1+IF(AND(WEEKDAY($A106)&lt;&gt;1,WEEKDAY($A106)&lt;&gt;7),J$1,0)))^($A106-$A105)*(1-0.5*(E106/E105-1))</f>
        <v>7.2710943133312735</v>
      </c>
      <c r="K106">
        <f>ROW()</f>
        <v>106</v>
      </c>
      <c r="L106">
        <f>B106/C106</f>
        <v>0.92689891490576803</v>
      </c>
      <c r="M106">
        <f t="shared" si="1"/>
        <v>3.0411152977391027</v>
      </c>
      <c r="P106">
        <f>P105*(1-P$1+H105)^($A106-$A105)*(2-E106/E105)</f>
        <v>2.5654239813449444</v>
      </c>
    </row>
    <row r="107" spans="1:16" x14ac:dyDescent="0.25">
      <c r="A107" s="1">
        <v>38218</v>
      </c>
      <c r="B107" s="10">
        <v>16.96</v>
      </c>
      <c r="C107" s="10">
        <v>17.850000000000001</v>
      </c>
      <c r="D107">
        <v>350034.18</v>
      </c>
      <c r="E107">
        <v>363590.38</v>
      </c>
      <c r="F107">
        <v>176066.19</v>
      </c>
      <c r="G107">
        <v>182867.65</v>
      </c>
      <c r="H107">
        <f>(1/(1-91/360*VLOOKUP($A107,Tbills!$B$4:$C$974,2,1)/100))^((1)/91)-1</f>
        <v>4.0910223523926703E-5</v>
      </c>
      <c r="I107">
        <f>I106*(1-IF($A107&lt;=I102,I$1,I$1+IF(AND(WEEKDAY($A107)&lt;&gt;1,WEEKDAY($A107)&lt;&gt;7),J$1,0)))^($A107-$A106)*(1-0.5*(E107/E106-1))</f>
        <v>7.2545313743058557</v>
      </c>
      <c r="K107">
        <f>ROW()</f>
        <v>107</v>
      </c>
      <c r="L107">
        <f>B107/C107</f>
        <v>0.95014005602240892</v>
      </c>
      <c r="M107">
        <f t="shared" si="1"/>
        <v>3.0272774349877567</v>
      </c>
      <c r="P107">
        <f>P106*(1-P$1+H106)^($A107-$A106)*(2-E107/E106)</f>
        <v>2.5538796059010673</v>
      </c>
    </row>
    <row r="108" spans="1:16" x14ac:dyDescent="0.25">
      <c r="A108" s="1">
        <v>38219</v>
      </c>
      <c r="B108" s="10">
        <v>16</v>
      </c>
      <c r="C108" s="10">
        <v>17.5</v>
      </c>
      <c r="D108">
        <v>345423.91</v>
      </c>
      <c r="E108">
        <v>358786.69</v>
      </c>
      <c r="F108">
        <v>175316.6</v>
      </c>
      <c r="G108">
        <v>182081.63</v>
      </c>
      <c r="H108">
        <f>(1/(1-91/360*VLOOKUP($A108,Tbills!$B$4:$C$974,2,1)/100))^((1)/91)-1</f>
        <v>4.0910223523926703E-5</v>
      </c>
      <c r="I108">
        <f>I107*(1-IF($A108&lt;=I103,I$1,I$1+IF(AND(WEEKDAY($A108)&lt;&gt;1,WEEKDAY($A108)&lt;&gt;7),J$1,0)))^($A108-$A107)*(1-0.5*(E108/E107-1))</f>
        <v>7.30226408525421</v>
      </c>
      <c r="K108">
        <f>ROW()</f>
        <v>108</v>
      </c>
      <c r="L108">
        <f>B108/C108</f>
        <v>0.91428571428571426</v>
      </c>
      <c r="M108">
        <f t="shared" si="1"/>
        <v>3.0671304147980245</v>
      </c>
      <c r="P108">
        <f>P107*(1-P$1+H107)^($A108-$A107)*(2-E108/E107)</f>
        <v>2.5876311525834859</v>
      </c>
    </row>
    <row r="109" spans="1:16" x14ac:dyDescent="0.25">
      <c r="A109" s="1">
        <v>38222</v>
      </c>
      <c r="B109" s="10">
        <v>15.88</v>
      </c>
      <c r="C109" s="10">
        <v>17.28</v>
      </c>
      <c r="D109">
        <v>342517.09</v>
      </c>
      <c r="E109">
        <v>355723.38</v>
      </c>
      <c r="F109">
        <v>176151.87</v>
      </c>
      <c r="G109">
        <v>182926.78</v>
      </c>
      <c r="H109">
        <f>(1/(1-91/360*VLOOKUP($A109,Tbills!$B$4:$C$974,2,1)/100))^((1)/91)-1</f>
        <v>4.2165009388250851E-5</v>
      </c>
      <c r="I109">
        <f>I108*(1-IF($A109&lt;=I104,I$1,I$1+IF(AND(WEEKDAY($A109)&lt;&gt;1,WEEKDAY($A109)&lt;&gt;7),J$1,0)))^($A109-$A108)*(1-0.5*(E109/E108-1))</f>
        <v>7.3328647451873339</v>
      </c>
      <c r="K109">
        <f>ROW()</f>
        <v>109</v>
      </c>
      <c r="L109">
        <f>B109/C109</f>
        <v>0.91898148148148151</v>
      </c>
      <c r="M109">
        <f t="shared" si="1"/>
        <v>3.0928852854701661</v>
      </c>
      <c r="P109">
        <f>P108*(1-P$1+H108)^($A109-$A108)*(2-E109/E108)</f>
        <v>2.6097549909520854</v>
      </c>
    </row>
    <row r="110" spans="1:16" x14ac:dyDescent="0.25">
      <c r="A110" s="1">
        <v>38223</v>
      </c>
      <c r="B110" s="10">
        <v>15.33</v>
      </c>
      <c r="C110" s="10">
        <v>16.82</v>
      </c>
      <c r="D110">
        <v>335470.48</v>
      </c>
      <c r="E110">
        <v>348390.07</v>
      </c>
      <c r="F110">
        <v>175025.46</v>
      </c>
      <c r="G110">
        <v>181749.34</v>
      </c>
      <c r="H110">
        <f>(1/(1-91/360*VLOOKUP($A110,Tbills!$B$4:$C$974,2,1)/100))^((1)/91)-1</f>
        <v>4.2165009388250851E-5</v>
      </c>
      <c r="I110">
        <f>I109*(1-IF($A110&lt;=I105,I$1,I$1+IF(AND(WEEKDAY($A110)&lt;&gt;1,WEEKDAY($A110)&lt;&gt;7),J$1,0)))^($A110-$A109)*(1-0.5*(E110/E109-1))</f>
        <v>7.4082561733785557</v>
      </c>
      <c r="K110">
        <f>ROW()</f>
        <v>110</v>
      </c>
      <c r="L110">
        <f>B110/C110</f>
        <v>0.91141498216409034</v>
      </c>
      <c r="M110">
        <f t="shared" si="1"/>
        <v>3.1564987243197637</v>
      </c>
      <c r="P110">
        <f>P109*(1-P$1+H109)^($A110-$A109)*(2-E110/E109)</f>
        <v>2.6635694159179835</v>
      </c>
    </row>
    <row r="111" spans="1:16" x14ac:dyDescent="0.25">
      <c r="A111" s="1">
        <v>38224</v>
      </c>
      <c r="B111" s="10">
        <v>14.98</v>
      </c>
      <c r="C111" s="10">
        <v>16.91</v>
      </c>
      <c r="D111">
        <v>322784.31</v>
      </c>
      <c r="E111">
        <v>335200.64000000001</v>
      </c>
      <c r="F111">
        <v>166726.49</v>
      </c>
      <c r="G111">
        <v>173123.89</v>
      </c>
      <c r="H111">
        <f>(1/(1-91/360*VLOOKUP($A111,Tbills!$B$4:$C$974,2,1)/100))^((1)/91)-1</f>
        <v>4.2165009388250851E-5</v>
      </c>
      <c r="I111">
        <f>I110*(1-IF($A111&lt;=I106,I$1,I$1+IF(AND(WEEKDAY($A111)&lt;&gt;1,WEEKDAY($A111)&lt;&gt;7),J$1,0)))^($A111-$A110)*(1-0.5*(E111/E110-1))</f>
        <v>7.5482914240582302</v>
      </c>
      <c r="K111">
        <f>ROW()</f>
        <v>111</v>
      </c>
      <c r="L111">
        <f>B111/C111</f>
        <v>0.88586635127143709</v>
      </c>
      <c r="M111">
        <f t="shared" si="1"/>
        <v>3.275845585600941</v>
      </c>
      <c r="P111">
        <f>P110*(1-P$1+H110)^($A111-$A110)*(2-E111/E110)</f>
        <v>2.7644217448438897</v>
      </c>
    </row>
    <row r="112" spans="1:16" x14ac:dyDescent="0.25">
      <c r="A112" s="1">
        <v>38225</v>
      </c>
      <c r="B112" s="10">
        <v>14.91</v>
      </c>
      <c r="C112" s="10">
        <v>16.72</v>
      </c>
      <c r="D112">
        <v>321617.89</v>
      </c>
      <c r="E112">
        <v>333975.21999999997</v>
      </c>
      <c r="F112">
        <v>166029.85999999999</v>
      </c>
      <c r="G112">
        <v>172393.23</v>
      </c>
      <c r="H112">
        <f>(1/(1-91/360*VLOOKUP($A112,Tbills!$B$4:$C$974,2,1)/100))^((1)/91)-1</f>
        <v>4.2165009388250851E-5</v>
      </c>
      <c r="I112">
        <f>I111*(1-IF($A112&lt;=I107,I$1,I$1+IF(AND(WEEKDAY($A112)&lt;&gt;1,WEEKDAY($A112)&lt;&gt;7),J$1,0)))^($A112-$A111)*(1-0.5*(E112/E111-1))</f>
        <v>7.5618920512784404</v>
      </c>
      <c r="K112">
        <f>ROW()</f>
        <v>112</v>
      </c>
      <c r="L112">
        <f>B112/C112</f>
        <v>0.89174641148325362</v>
      </c>
      <c r="M112">
        <f t="shared" si="1"/>
        <v>3.2876682269667263</v>
      </c>
      <c r="P112">
        <f>P111*(1-P$1+H111)^($A112-$A111)*(2-E112/E111)</f>
        <v>2.7745422327248361</v>
      </c>
    </row>
    <row r="113" spans="1:16" x14ac:dyDescent="0.25">
      <c r="A113" s="1">
        <v>38226</v>
      </c>
      <c r="B113" s="10">
        <v>14.71</v>
      </c>
      <c r="C113" s="10">
        <v>16.55</v>
      </c>
      <c r="D113">
        <v>317652.05</v>
      </c>
      <c r="E113">
        <v>329842.92</v>
      </c>
      <c r="F113">
        <v>164239.14000000001</v>
      </c>
      <c r="G113">
        <v>170526.6</v>
      </c>
      <c r="H113">
        <f>(1/(1-91/360*VLOOKUP($A113,Tbills!$B$4:$C$974,2,1)/100))^((1)/91)-1</f>
        <v>4.2165009388250851E-5</v>
      </c>
      <c r="I113">
        <f>I112*(1-IF($A113&lt;=I108,I$1,I$1+IF(AND(WEEKDAY($A113)&lt;&gt;1,WEEKDAY($A113)&lt;&gt;7),J$1,0)))^($A113-$A112)*(1-0.5*(E113/E112-1))</f>
        <v>7.608475941004313</v>
      </c>
      <c r="K113">
        <f>ROW()</f>
        <v>113</v>
      </c>
      <c r="L113">
        <f>B113/C113</f>
        <v>0.88882175226586102</v>
      </c>
      <c r="M113">
        <f t="shared" si="1"/>
        <v>3.3281917692400156</v>
      </c>
      <c r="P113">
        <f>P112*(1-P$1+H112)^($A113-$A112)*(2-E113/E112)</f>
        <v>2.8088863944896016</v>
      </c>
    </row>
    <row r="114" spans="1:16" x14ac:dyDescent="0.25">
      <c r="A114" s="1">
        <v>38229</v>
      </c>
      <c r="B114" s="10">
        <v>15.44</v>
      </c>
      <c r="C114" s="10">
        <v>16.98</v>
      </c>
      <c r="D114">
        <v>321765.34000000003</v>
      </c>
      <c r="E114">
        <v>334072.34000000003</v>
      </c>
      <c r="F114">
        <v>165530.82</v>
      </c>
      <c r="G114">
        <v>171846.15</v>
      </c>
      <c r="H114">
        <f>(1/(1-91/360*VLOOKUP($A114,Tbills!$B$4:$C$974,2,1)/100))^((1)/91)-1</f>
        <v>4.3977733614530834E-5</v>
      </c>
      <c r="I114">
        <f>I113*(1-IF($A114&lt;=I109,I$1,I$1+IF(AND(WEEKDAY($A114)&lt;&gt;1,WEEKDAY($A114)&lt;&gt;7),J$1,0)))^($A114-$A113)*(1-0.5*(E114/E113-1))</f>
        <v>7.5591057317312913</v>
      </c>
      <c r="K114">
        <f>ROW()</f>
        <v>114</v>
      </c>
      <c r="L114">
        <f>B114/C114</f>
        <v>0.90930506478209649</v>
      </c>
      <c r="M114">
        <f t="shared" si="1"/>
        <v>3.2850568871607169</v>
      </c>
      <c r="P114">
        <f>P113*(1-P$1+H113)^($A114-$A113)*(2-E114/E113)</f>
        <v>2.7729124505713574</v>
      </c>
    </row>
    <row r="115" spans="1:16" x14ac:dyDescent="0.25">
      <c r="A115" s="1">
        <v>38230</v>
      </c>
      <c r="B115" s="10">
        <v>15.29</v>
      </c>
      <c r="C115" s="10">
        <v>16.87</v>
      </c>
      <c r="D115">
        <v>319086.64</v>
      </c>
      <c r="E115">
        <v>331276.5</v>
      </c>
      <c r="F115">
        <v>163868.46</v>
      </c>
      <c r="G115">
        <v>170112.81</v>
      </c>
      <c r="H115">
        <f>(1/(1-91/360*VLOOKUP($A115,Tbills!$B$4:$C$974,2,1)/100))^((1)/91)-1</f>
        <v>4.3977733614530834E-5</v>
      </c>
      <c r="I115">
        <f>I114*(1-IF($A115&lt;=I110,I$1,I$1+IF(AND(WEEKDAY($A115)&lt;&gt;1,WEEKDAY($A115)&lt;&gt;7),J$1,0)))^($A115-$A114)*(1-0.5*(E115/E114-1))</f>
        <v>7.590539113419589</v>
      </c>
      <c r="K115">
        <f>ROW()</f>
        <v>115</v>
      </c>
      <c r="L115">
        <f>B115/C115</f>
        <v>0.90634262003556598</v>
      </c>
      <c r="M115">
        <f t="shared" si="1"/>
        <v>3.3123951328931054</v>
      </c>
      <c r="P115">
        <f>P114*(1-P$1+H114)^($A115-$A114)*(2-E115/E114)</f>
        <v>2.7961384090102022</v>
      </c>
    </row>
    <row r="116" spans="1:16" x14ac:dyDescent="0.25">
      <c r="A116" s="1">
        <v>38231</v>
      </c>
      <c r="B116" s="10">
        <v>14.91</v>
      </c>
      <c r="C116" s="10">
        <v>16.46</v>
      </c>
      <c r="D116">
        <v>315277.55</v>
      </c>
      <c r="E116">
        <v>327307.33</v>
      </c>
      <c r="F116">
        <v>163125.79</v>
      </c>
      <c r="G116">
        <v>169334.36</v>
      </c>
      <c r="H116">
        <f>(1/(1-91/360*VLOOKUP($A116,Tbills!$B$4:$C$974,2,1)/100))^((1)/91)-1</f>
        <v>4.3977733614530834E-5</v>
      </c>
      <c r="I116">
        <f>I115*(1-IF($A116&lt;=I111,I$1,I$1+IF(AND(WEEKDAY($A116)&lt;&gt;1,WEEKDAY($A116)&lt;&gt;7),J$1,0)))^($A116-$A115)*(1-0.5*(E116/E115-1))</f>
        <v>7.6358131680163419</v>
      </c>
      <c r="K116">
        <f>ROW()</f>
        <v>116</v>
      </c>
      <c r="L116">
        <f>B116/C116</f>
        <v>0.90583232077764275</v>
      </c>
      <c r="M116">
        <f t="shared" si="1"/>
        <v>3.3519262769661906</v>
      </c>
      <c r="P116">
        <f>P115*(1-P$1+H115)^($A116-$A115)*(2-E116/E115)</f>
        <v>2.8296599609784074</v>
      </c>
    </row>
    <row r="117" spans="1:16" x14ac:dyDescent="0.25">
      <c r="A117" s="1">
        <v>38232</v>
      </c>
      <c r="B117" s="10">
        <v>14.28</v>
      </c>
      <c r="C117" s="10">
        <v>15.97</v>
      </c>
      <c r="D117">
        <v>302365.42</v>
      </c>
      <c r="E117">
        <v>313888.13</v>
      </c>
      <c r="F117">
        <v>159246.76</v>
      </c>
      <c r="G117">
        <v>165300.24</v>
      </c>
      <c r="H117">
        <f>(1/(1-91/360*VLOOKUP($A117,Tbills!$B$4:$C$974,2,1)/100))^((1)/91)-1</f>
        <v>4.3977733614530834E-5</v>
      </c>
      <c r="I117">
        <f>I116*(1-IF($A117&lt;=I112,I$1,I$1+IF(AND(WEEKDAY($A117)&lt;&gt;1,WEEKDAY($A117)&lt;&gt;7),J$1,0)))^($A117-$A116)*(1-0.5*(E117/E116-1))</f>
        <v>7.7921398515433413</v>
      </c>
      <c r="K117">
        <f>ROW()</f>
        <v>117</v>
      </c>
      <c r="L117">
        <f>B117/C117</f>
        <v>0.89417658108954279</v>
      </c>
      <c r="M117">
        <f t="shared" si="1"/>
        <v>3.4891886348035359</v>
      </c>
      <c r="P117">
        <f>P116*(1-P$1+H116)^($A117-$A116)*(2-E117/E116)</f>
        <v>2.945693151158967</v>
      </c>
    </row>
    <row r="118" spans="1:16" x14ac:dyDescent="0.25">
      <c r="A118" s="1">
        <v>38233</v>
      </c>
      <c r="B118" s="10">
        <v>13.91</v>
      </c>
      <c r="C118" s="10">
        <v>15.88</v>
      </c>
      <c r="D118">
        <v>300300.09999999998</v>
      </c>
      <c r="E118">
        <v>311730.3</v>
      </c>
      <c r="F118">
        <v>157531.18</v>
      </c>
      <c r="G118">
        <v>163512.18</v>
      </c>
      <c r="H118">
        <f>(1/(1-91/360*VLOOKUP($A118,Tbills!$B$4:$C$974,2,1)/100))^((1)/91)-1</f>
        <v>4.3977733614530834E-5</v>
      </c>
      <c r="I118">
        <f>I117*(1-IF($A118&lt;=I113,I$1,I$1+IF(AND(WEEKDAY($A118)&lt;&gt;1,WEEKDAY($A118)&lt;&gt;7),J$1,0)))^($A118-$A117)*(1-0.5*(E118/E117-1))</f>
        <v>7.8187199531192881</v>
      </c>
      <c r="K118">
        <f>ROW()</f>
        <v>118</v>
      </c>
      <c r="L118">
        <f>B118/C118</f>
        <v>0.87594458438287148</v>
      </c>
      <c r="M118">
        <f t="shared" si="1"/>
        <v>3.5130115019941615</v>
      </c>
      <c r="P118">
        <f>P117*(1-P$1+H117)^($A118-$A117)*(2-E118/E117)</f>
        <v>2.9659641116981348</v>
      </c>
    </row>
    <row r="119" spans="1:16" x14ac:dyDescent="0.25">
      <c r="A119" s="1">
        <v>38237</v>
      </c>
      <c r="B119" s="10">
        <v>14.07</v>
      </c>
      <c r="C119" s="10">
        <v>16</v>
      </c>
      <c r="D119">
        <v>293710.34000000003</v>
      </c>
      <c r="E119">
        <v>304834.87</v>
      </c>
      <c r="F119">
        <v>155135.26</v>
      </c>
      <c r="G119">
        <v>160996.53</v>
      </c>
      <c r="H119">
        <f>(1/(1-91/360*VLOOKUP($A119,Tbills!$B$4:$C$974,2,1)/100))^((1)/91)-1</f>
        <v>4.5511813338672269E-5</v>
      </c>
      <c r="I119">
        <f>I118*(1-IF($A119&lt;=I114,I$1,I$1+IF(AND(WEEKDAY($A119)&lt;&gt;1,WEEKDAY($A119)&lt;&gt;7),J$1,0)))^($A119-$A118)*(1-0.5*(E119/E118-1))</f>
        <v>7.9043714666301375</v>
      </c>
      <c r="K119">
        <f>ROW()</f>
        <v>119</v>
      </c>
      <c r="L119">
        <f>B119/C119</f>
        <v>0.87937500000000002</v>
      </c>
      <c r="M119">
        <f t="shared" si="1"/>
        <v>3.5900499088046192</v>
      </c>
      <c r="P119">
        <f>P118*(1-P$1+H118)^($A119-$A118)*(2-E119/E118)</f>
        <v>3.0316555979415525</v>
      </c>
    </row>
    <row r="120" spans="1:16" x14ac:dyDescent="0.25">
      <c r="A120" s="1">
        <v>38238</v>
      </c>
      <c r="B120" s="10">
        <v>14.06</v>
      </c>
      <c r="C120" s="10">
        <v>15.97</v>
      </c>
      <c r="D120">
        <v>292531.46999999997</v>
      </c>
      <c r="E120">
        <v>303597.48</v>
      </c>
      <c r="F120">
        <v>155386.31</v>
      </c>
      <c r="G120">
        <v>161249.74</v>
      </c>
      <c r="H120">
        <f>(1/(1-91/360*VLOOKUP($A120,Tbills!$B$4:$C$974,2,1)/100))^((1)/91)-1</f>
        <v>4.5511813338672269E-5</v>
      </c>
      <c r="I120">
        <f>I119*(1-IF($A120&lt;=I115,I$1,I$1+IF(AND(WEEKDAY($A120)&lt;&gt;1,WEEKDAY($A120)&lt;&gt;7),J$1,0)))^($A120-$A119)*(1-0.5*(E120/E119-1))</f>
        <v>7.9202080868847808</v>
      </c>
      <c r="K120">
        <f>ROW()</f>
        <v>120</v>
      </c>
      <c r="L120">
        <f>B120/C120</f>
        <v>0.88040075140889162</v>
      </c>
      <c r="M120">
        <f t="shared" si="1"/>
        <v>3.6044548034487409</v>
      </c>
      <c r="P120">
        <f>P119*(1-P$1+H119)^($A120-$A119)*(2-E120/E119)</f>
        <v>3.0439876883986616</v>
      </c>
    </row>
    <row r="121" spans="1:16" x14ac:dyDescent="0.25">
      <c r="A121" s="1">
        <v>38239</v>
      </c>
      <c r="B121" s="10">
        <v>14.01</v>
      </c>
      <c r="C121" s="10">
        <v>15.82</v>
      </c>
      <c r="D121">
        <v>290143.56</v>
      </c>
      <c r="E121">
        <v>301105.42</v>
      </c>
      <c r="F121">
        <v>153337.82999999999</v>
      </c>
      <c r="G121">
        <v>159116.63</v>
      </c>
      <c r="H121">
        <f>(1/(1-91/360*VLOOKUP($A121,Tbills!$B$4:$C$974,2,1)/100))^((1)/91)-1</f>
        <v>4.5511813338672269E-5</v>
      </c>
      <c r="I121">
        <f>I120*(1-IF($A121&lt;=I116,I$1,I$1+IF(AND(WEEKDAY($A121)&lt;&gt;1,WEEKDAY($A121)&lt;&gt;7),J$1,0)))^($A121-$A120)*(1-0.5*(E121/E120-1))</f>
        <v>7.9525073527055499</v>
      </c>
      <c r="K121">
        <f>ROW()</f>
        <v>121</v>
      </c>
      <c r="L121">
        <f>B121/C121</f>
        <v>0.88558786346396967</v>
      </c>
      <c r="M121">
        <f t="shared" si="1"/>
        <v>3.6338724775291027</v>
      </c>
      <c r="P121">
        <f>P120*(1-P$1+H120)^($A121-$A120)*(2-E121/E120)</f>
        <v>3.0690002262425691</v>
      </c>
    </row>
    <row r="122" spans="1:16" x14ac:dyDescent="0.25">
      <c r="A122" s="1">
        <v>38240</v>
      </c>
      <c r="B122" s="10">
        <v>13.76</v>
      </c>
      <c r="C122" s="10">
        <v>15.74</v>
      </c>
      <c r="D122">
        <v>286723.63</v>
      </c>
      <c r="E122">
        <v>297542.58</v>
      </c>
      <c r="F122">
        <v>152715.35</v>
      </c>
      <c r="G122">
        <v>158463.44</v>
      </c>
      <c r="H122">
        <f>(1/(1-91/360*VLOOKUP($A122,Tbills!$B$4:$C$974,2,1)/100))^((1)/91)-1</f>
        <v>4.5511813338672269E-5</v>
      </c>
      <c r="I122">
        <f>I121*(1-IF($A122&lt;=I117,I$1,I$1+IF(AND(WEEKDAY($A122)&lt;&gt;1,WEEKDAY($A122)&lt;&gt;7),J$1,0)))^($A122-$A121)*(1-0.5*(E122/E121-1))</f>
        <v>7.9993483003073269</v>
      </c>
      <c r="K122">
        <f>ROW()</f>
        <v>122</v>
      </c>
      <c r="L122">
        <f>B122/C122</f>
        <v>0.87420584498094023</v>
      </c>
      <c r="M122">
        <f t="shared" si="1"/>
        <v>3.6766991442282402</v>
      </c>
      <c r="P122">
        <f>P121*(1-P$1+H121)^($A122-$A121)*(2-E122/E121)</f>
        <v>3.1053407489392209</v>
      </c>
    </row>
    <row r="123" spans="1:16" x14ac:dyDescent="0.25">
      <c r="A123" s="1">
        <v>38243</v>
      </c>
      <c r="B123" s="10">
        <v>13.17</v>
      </c>
      <c r="C123" s="10">
        <v>15.45</v>
      </c>
      <c r="D123">
        <v>281596.5</v>
      </c>
      <c r="E123">
        <v>292181.36</v>
      </c>
      <c r="F123">
        <v>147245.93</v>
      </c>
      <c r="G123">
        <v>152766.51999999999</v>
      </c>
      <c r="H123">
        <f>(1/(1-91/360*VLOOKUP($A123,Tbills!$B$4:$C$974,2,1)/100))^((1)/91)-1</f>
        <v>4.5651285867975844E-5</v>
      </c>
      <c r="I123">
        <f>I122*(1-IF($A123&lt;=I118,I$1,I$1+IF(AND(WEEKDAY($A123)&lt;&gt;1,WEEKDAY($A123)&lt;&gt;7),J$1,0)))^($A123-$A122)*(1-0.5*(E123/E122-1))</f>
        <v>8.070785526292088</v>
      </c>
      <c r="K123">
        <f>ROW()</f>
        <v>123</v>
      </c>
      <c r="L123">
        <f>B123/C123</f>
        <v>0.85242718446601951</v>
      </c>
      <c r="M123">
        <f t="shared" si="1"/>
        <v>3.7424241550590152</v>
      </c>
      <c r="P123">
        <f>P122*(1-P$1+H122)^($A123-$A122)*(2-E123/E122)</f>
        <v>3.1613746548221568</v>
      </c>
    </row>
    <row r="124" spans="1:16" x14ac:dyDescent="0.25">
      <c r="A124" s="1">
        <v>38244</v>
      </c>
      <c r="B124" s="10">
        <v>13.56</v>
      </c>
      <c r="C124" s="10">
        <v>15.4</v>
      </c>
      <c r="D124">
        <v>274505.62</v>
      </c>
      <c r="E124">
        <v>284810.61</v>
      </c>
      <c r="F124">
        <v>147151.38</v>
      </c>
      <c r="G124">
        <v>152661.45000000001</v>
      </c>
      <c r="H124">
        <f>(1/(1-91/360*VLOOKUP($A124,Tbills!$B$4:$C$974,2,1)/100))^((1)/91)-1</f>
        <v>4.5651285867975844E-5</v>
      </c>
      <c r="I124">
        <f>I123*(1-IF($A124&lt;=I119,I$1,I$1+IF(AND(WEEKDAY($A124)&lt;&gt;1,WEEKDAY($A124)&lt;&gt;7),J$1,0)))^($A124-$A123)*(1-0.5*(E124/E123-1))</f>
        <v>8.1723721606572841</v>
      </c>
      <c r="K124">
        <f>ROW()</f>
        <v>124</v>
      </c>
      <c r="L124">
        <f>B124/C124</f>
        <v>0.88051948051948048</v>
      </c>
      <c r="M124">
        <f t="shared" si="1"/>
        <v>3.8366541891180836</v>
      </c>
      <c r="P124">
        <f>P123*(1-P$1+H123)^($A124-$A123)*(2-E124/E123)</f>
        <v>3.2411535563461111</v>
      </c>
    </row>
    <row r="125" spans="1:16" x14ac:dyDescent="0.25">
      <c r="A125" s="1">
        <v>38245</v>
      </c>
      <c r="B125" s="10">
        <v>14.64</v>
      </c>
      <c r="C125" s="10">
        <v>16.02</v>
      </c>
      <c r="D125">
        <v>279574.83</v>
      </c>
      <c r="E125">
        <v>290057.12</v>
      </c>
      <c r="F125">
        <v>148567.91</v>
      </c>
      <c r="G125">
        <v>154124.04999999999</v>
      </c>
      <c r="H125">
        <f>(1/(1-91/360*VLOOKUP($A125,Tbills!$B$4:$C$974,2,1)/100))^((1)/91)-1</f>
        <v>4.5651285867975844E-5</v>
      </c>
      <c r="I125">
        <f>I124*(1-IF($A125&lt;=I120,I$1,I$1+IF(AND(WEEKDAY($A125)&lt;&gt;1,WEEKDAY($A125)&lt;&gt;7),J$1,0)))^($A125-$A124)*(1-0.5*(E125/E124-1))</f>
        <v>8.0968895831072007</v>
      </c>
      <c r="K125">
        <f>ROW()</f>
        <v>125</v>
      </c>
      <c r="L125">
        <f>B125/C125</f>
        <v>0.91385767790262173</v>
      </c>
      <c r="M125">
        <f t="shared" si="1"/>
        <v>3.7658035952710378</v>
      </c>
      <c r="P125">
        <f>P124*(1-P$1+H124)^($A125-$A124)*(2-E125/E124)</f>
        <v>3.1814756773714881</v>
      </c>
    </row>
    <row r="126" spans="1:16" x14ac:dyDescent="0.25">
      <c r="A126" s="1">
        <v>38246</v>
      </c>
      <c r="B126" s="10">
        <v>14.39</v>
      </c>
      <c r="C126" s="10">
        <v>16.29</v>
      </c>
      <c r="D126">
        <v>280145.25</v>
      </c>
      <c r="E126">
        <v>290635.69</v>
      </c>
      <c r="F126">
        <v>148901.57</v>
      </c>
      <c r="G126">
        <v>154463.15</v>
      </c>
      <c r="H126">
        <f>(1/(1-91/360*VLOOKUP($A126,Tbills!$B$4:$C$974,2,1)/100))^((1)/91)-1</f>
        <v>4.5651285867975844E-5</v>
      </c>
      <c r="I126">
        <f>I125*(1-IF($A126&lt;=I121,I$1,I$1+IF(AND(WEEKDAY($A126)&lt;&gt;1,WEEKDAY($A126)&lt;&gt;7),J$1,0)))^($A126-$A125)*(1-0.5*(E126/E125-1))</f>
        <v>8.0886037163259186</v>
      </c>
      <c r="K126">
        <f>ROW()</f>
        <v>126</v>
      </c>
      <c r="L126">
        <f>B126/C126</f>
        <v>0.88336402701043593</v>
      </c>
      <c r="M126">
        <f t="shared" si="1"/>
        <v>3.7581169931671523</v>
      </c>
      <c r="P126">
        <f>P125*(1-P$1+H125)^($A126-$A125)*(2-E126/E125)</f>
        <v>3.1751571763781539</v>
      </c>
    </row>
    <row r="127" spans="1:16" x14ac:dyDescent="0.25">
      <c r="A127" s="1">
        <v>38247</v>
      </c>
      <c r="B127" s="10">
        <v>14.03</v>
      </c>
      <c r="C127" s="10">
        <v>15.81</v>
      </c>
      <c r="D127">
        <v>280605.98</v>
      </c>
      <c r="E127">
        <v>291100.40999999997</v>
      </c>
      <c r="F127">
        <v>145813.01999999999</v>
      </c>
      <c r="G127">
        <v>151252.19</v>
      </c>
      <c r="H127">
        <f>(1/(1-91/360*VLOOKUP($A127,Tbills!$B$4:$C$974,2,1)/100))^((1)/91)-1</f>
        <v>4.5651285867975844E-5</v>
      </c>
      <c r="I127">
        <f>I126*(1-IF($A127&lt;=I122,I$1,I$1+IF(AND(WEEKDAY($A127)&lt;&gt;1,WEEKDAY($A127)&lt;&gt;7),J$1,0)))^($A127-$A126)*(1-0.5*(E127/E126-1))</f>
        <v>8.0819266106740439</v>
      </c>
      <c r="K127">
        <f>ROW()</f>
        <v>127</v>
      </c>
      <c r="L127">
        <f>B127/C127</f>
        <v>0.88741302972802016</v>
      </c>
      <c r="M127">
        <f t="shared" si="1"/>
        <v>3.751933092026746</v>
      </c>
      <c r="P127">
        <f>P126*(1-P$1+H126)^($A127-$A126)*(2-E127/E126)</f>
        <v>3.1701076394141094</v>
      </c>
    </row>
    <row r="128" spans="1:16" x14ac:dyDescent="0.25">
      <c r="A128" s="1">
        <v>38250</v>
      </c>
      <c r="B128" s="10">
        <v>14.43</v>
      </c>
      <c r="C128" s="10">
        <v>16.07</v>
      </c>
      <c r="D128">
        <v>282893.53999999998</v>
      </c>
      <c r="E128">
        <v>293433.65999999997</v>
      </c>
      <c r="F128">
        <v>147301.10999999999</v>
      </c>
      <c r="G128">
        <v>152775.07</v>
      </c>
      <c r="H128">
        <f>(1/(1-91/360*VLOOKUP($A128,Tbills!$B$4:$C$974,2,1)/100))^((1)/91)-1</f>
        <v>4.690661916906258E-5</v>
      </c>
      <c r="I128">
        <f>I127*(1-IF($A128&lt;=I123,I$1,I$1+IF(AND(WEEKDAY($A128)&lt;&gt;1,WEEKDAY($A128)&lt;&gt;7),J$1,0)))^($A128-$A127)*(1-0.5*(E128/E127-1))</f>
        <v>8.0489086671318084</v>
      </c>
      <c r="K128">
        <f>ROW()</f>
        <v>128</v>
      </c>
      <c r="L128">
        <f>B128/C128</f>
        <v>0.8979464841319228</v>
      </c>
      <c r="M128">
        <f t="shared" si="1"/>
        <v>3.721340297898835</v>
      </c>
      <c r="P128">
        <f>P127*(1-P$1+H127)^($A128-$A127)*(2-E128/E127)</f>
        <v>3.1447801001444939</v>
      </c>
    </row>
    <row r="129" spans="1:16" x14ac:dyDescent="0.25">
      <c r="A129" s="1">
        <v>38251</v>
      </c>
      <c r="B129" s="10">
        <v>13.66</v>
      </c>
      <c r="C129" s="10">
        <v>15.53</v>
      </c>
      <c r="D129">
        <v>277216.21999999997</v>
      </c>
      <c r="E129">
        <v>287531.05</v>
      </c>
      <c r="F129">
        <v>143844.28</v>
      </c>
      <c r="G129">
        <v>149182.60999999999</v>
      </c>
      <c r="H129">
        <f>(1/(1-91/360*VLOOKUP($A129,Tbills!$B$4:$C$974,2,1)/100))^((1)/91)-1</f>
        <v>4.690661916906258E-5</v>
      </c>
      <c r="I129">
        <f>I128*(1-IF($A129&lt;=I124,I$1,I$1+IF(AND(WEEKDAY($A129)&lt;&gt;1,WEEKDAY($A129)&lt;&gt;7),J$1,0)))^($A129-$A128)*(1-0.5*(E129/E128-1))</f>
        <v>8.1296515991876017</v>
      </c>
      <c r="K129">
        <f>ROW()</f>
        <v>129</v>
      </c>
      <c r="L129">
        <f>B129/C129</f>
        <v>0.8795878943979395</v>
      </c>
      <c r="M129">
        <f t="shared" si="1"/>
        <v>3.7960206828472201</v>
      </c>
      <c r="P129">
        <f>P128*(1-P$1+H128)^($A129-$A128)*(2-E129/E128)</f>
        <v>3.2080712335672406</v>
      </c>
    </row>
    <row r="130" spans="1:16" x14ac:dyDescent="0.25">
      <c r="A130" s="1">
        <v>38252</v>
      </c>
      <c r="B130" s="10">
        <v>14.74</v>
      </c>
      <c r="C130" s="10">
        <v>16.329999999999998</v>
      </c>
      <c r="D130">
        <v>282011.87</v>
      </c>
      <c r="E130">
        <v>292491.65000000002</v>
      </c>
      <c r="F130">
        <v>146773.21</v>
      </c>
      <c r="G130">
        <v>152213.24</v>
      </c>
      <c r="H130">
        <f>(1/(1-91/360*VLOOKUP($A130,Tbills!$B$4:$C$974,2,1)/100))^((1)/91)-1</f>
        <v>4.690661916906258E-5</v>
      </c>
      <c r="I130">
        <f>I129*(1-IF($A130&lt;=I125,I$1,I$1+IF(AND(WEEKDAY($A130)&lt;&gt;1,WEEKDAY($A130)&lt;&gt;7),J$1,0)))^($A130-$A129)*(1-0.5*(E130/E129-1))</f>
        <v>8.0593138398524076</v>
      </c>
      <c r="K130">
        <f>ROW()</f>
        <v>130</v>
      </c>
      <c r="L130">
        <f>B130/C130</f>
        <v>0.90263319044703016</v>
      </c>
      <c r="M130">
        <f t="shared" si="1"/>
        <v>3.7303564739657959</v>
      </c>
      <c r="P130">
        <f>P129*(1-P$1+H129)^($A130-$A129)*(2-E130/E129)</f>
        <v>3.1527555891096548</v>
      </c>
    </row>
    <row r="131" spans="1:16" x14ac:dyDescent="0.25">
      <c r="A131" s="1">
        <v>38253</v>
      </c>
      <c r="B131" s="10">
        <v>14.8</v>
      </c>
      <c r="C131" s="10">
        <v>16.54</v>
      </c>
      <c r="D131">
        <v>282360.32000000001</v>
      </c>
      <c r="E131">
        <v>292839.33</v>
      </c>
      <c r="F131">
        <v>147845.91</v>
      </c>
      <c r="G131">
        <v>153318.56</v>
      </c>
      <c r="H131">
        <f>(1/(1-91/360*VLOOKUP($A131,Tbills!$B$4:$C$974,2,1)/100))^((1)/91)-1</f>
        <v>4.690661916906258E-5</v>
      </c>
      <c r="I131">
        <f>I130*(1-IF($A131&lt;=I126,I$1,I$1+IF(AND(WEEKDAY($A131)&lt;&gt;1,WEEKDAY($A131)&lt;&gt;7),J$1,0)))^($A131-$A130)*(1-0.5*(E131/E130-1))</f>
        <v>8.0543142148447533</v>
      </c>
      <c r="K131">
        <f>ROW()</f>
        <v>131</v>
      </c>
      <c r="L131">
        <f>B131/C131</f>
        <v>0.89480048367593723</v>
      </c>
      <c r="M131">
        <f t="shared" si="1"/>
        <v>3.7257487246483683</v>
      </c>
      <c r="P131">
        <f>P130*(1-P$1+H130)^($A131-$A130)*(2-E131/E130)</f>
        <v>3.149039199702127</v>
      </c>
    </row>
    <row r="132" spans="1:16" x14ac:dyDescent="0.25">
      <c r="A132" s="1">
        <v>38254</v>
      </c>
      <c r="B132" s="10">
        <v>14.28</v>
      </c>
      <c r="C132" s="10">
        <v>16.13</v>
      </c>
      <c r="D132">
        <v>278481.3</v>
      </c>
      <c r="E132">
        <v>288802.62</v>
      </c>
      <c r="F132">
        <v>147209.5</v>
      </c>
      <c r="G132">
        <v>152651.41</v>
      </c>
      <c r="H132">
        <f>(1/(1-91/360*VLOOKUP($A132,Tbills!$B$4:$C$974,2,1)/100))^((1)/91)-1</f>
        <v>4.690661916906258E-5</v>
      </c>
      <c r="I132">
        <f>I131*(1-IF($A132&lt;=I127,I$1,I$1+IF(AND(WEEKDAY($A132)&lt;&gt;1,WEEKDAY($A132)&lt;&gt;7),J$1,0)))^($A132-$A131)*(1-0.5*(E132/E131-1))</f>
        <v>8.1096163954448102</v>
      </c>
      <c r="K132">
        <f>ROW()</f>
        <v>132</v>
      </c>
      <c r="L132">
        <f>B132/C132</f>
        <v>0.8853068815871048</v>
      </c>
      <c r="M132">
        <f t="shared" si="1"/>
        <v>3.7769312308439669</v>
      </c>
      <c r="P132">
        <f>P131*(1-P$1+H131)^($A132-$A131)*(2-E132/E131)</f>
        <v>3.1924795131254062</v>
      </c>
    </row>
    <row r="133" spans="1:16" x14ac:dyDescent="0.25">
      <c r="A133" s="1">
        <v>38257</v>
      </c>
      <c r="B133" s="10">
        <v>14.62</v>
      </c>
      <c r="C133" s="10">
        <v>16.39</v>
      </c>
      <c r="D133">
        <v>281424.62</v>
      </c>
      <c r="E133">
        <v>291814.38</v>
      </c>
      <c r="F133">
        <v>148521.31</v>
      </c>
      <c r="G133">
        <v>153990.23000000001</v>
      </c>
      <c r="H133">
        <f>(1/(1-91/360*VLOOKUP($A133,Tbills!$B$4:$C$974,2,1)/100))^((1)/91)-1</f>
        <v>4.7604089206121358E-5</v>
      </c>
      <c r="I133">
        <f>I132*(1-IF($A133&lt;=I128,I$1,I$1+IF(AND(WEEKDAY($A133)&lt;&gt;1,WEEKDAY($A133)&lt;&gt;7),J$1,0)))^($A133-$A132)*(1-0.5*(E133/E132-1))</f>
        <v>8.0667011841005181</v>
      </c>
      <c r="K133">
        <f>ROW()</f>
        <v>133</v>
      </c>
      <c r="L133">
        <f>B133/C133</f>
        <v>0.89200732153752282</v>
      </c>
      <c r="M133">
        <f t="shared" si="1"/>
        <v>3.7370215326932206</v>
      </c>
      <c r="P133">
        <f>P132*(1-P$1+H132)^($A133-$A132)*(2-E133/E132)</f>
        <v>3.1592809622022822</v>
      </c>
    </row>
    <row r="134" spans="1:16" x14ac:dyDescent="0.25">
      <c r="A134" s="1">
        <v>38258</v>
      </c>
      <c r="B134" s="10">
        <v>13.83</v>
      </c>
      <c r="C134" s="10">
        <v>15.82</v>
      </c>
      <c r="D134">
        <v>273076.02</v>
      </c>
      <c r="E134">
        <v>283143.67999999999</v>
      </c>
      <c r="F134">
        <v>145159.81</v>
      </c>
      <c r="G134">
        <v>150497.62</v>
      </c>
      <c r="H134">
        <f>(1/(1-91/360*VLOOKUP($A134,Tbills!$B$4:$C$974,2,1)/100))^((1)/91)-1</f>
        <v>4.7604089206121358E-5</v>
      </c>
      <c r="I134">
        <f>I133*(1-IF($A134&lt;=I129,I$1,I$1+IF(AND(WEEKDAY($A134)&lt;&gt;1,WEEKDAY($A134)&lt;&gt;7),J$1,0)))^($A134-$A133)*(1-0.5*(E134/E133-1))</f>
        <v>8.1863313229303749</v>
      </c>
      <c r="K134">
        <f>ROW()</f>
        <v>134</v>
      </c>
      <c r="L134">
        <f>B134/C134</f>
        <v>0.87420986093552466</v>
      </c>
      <c r="M134">
        <f t="shared" si="1"/>
        <v>3.8478806762918323</v>
      </c>
      <c r="P134">
        <f>P133*(1-P$1+H133)^($A134-$A133)*(2-E134/E133)</f>
        <v>3.2531874279606225</v>
      </c>
    </row>
    <row r="135" spans="1:16" x14ac:dyDescent="0.25">
      <c r="A135" s="1">
        <v>38259</v>
      </c>
      <c r="B135" s="10">
        <v>13.21</v>
      </c>
      <c r="C135" s="10">
        <v>15.26</v>
      </c>
      <c r="D135">
        <v>265289.32</v>
      </c>
      <c r="E135">
        <v>275056.43</v>
      </c>
      <c r="F135">
        <v>143766.63</v>
      </c>
      <c r="G135">
        <v>149046.04999999999</v>
      </c>
      <c r="H135">
        <f>(1/(1-91/360*VLOOKUP($A135,Tbills!$B$4:$C$974,2,1)/100))^((1)/91)-1</f>
        <v>4.7604089206121358E-5</v>
      </c>
      <c r="I135">
        <f>I134*(1-IF($A135&lt;=I130,I$1,I$1+IF(AND(WEEKDAY($A135)&lt;&gt;1,WEEKDAY($A135)&lt;&gt;7),J$1,0)))^($A135-$A134)*(1-0.5*(E135/E134-1))</f>
        <v>8.3030256574578054</v>
      </c>
      <c r="K135">
        <f>ROW()</f>
        <v>135</v>
      </c>
      <c r="L135">
        <f>B135/C135</f>
        <v>0.86566186107470522</v>
      </c>
      <c r="M135">
        <f t="shared" si="1"/>
        <v>3.9576008708307664</v>
      </c>
      <c r="P135">
        <f>P134*(1-P$1+H134)^($A135-$A134)*(2-E135/E134)</f>
        <v>3.3461416469096879</v>
      </c>
    </row>
    <row r="136" spans="1:16" x14ac:dyDescent="0.25">
      <c r="A136" s="1">
        <v>38260</v>
      </c>
      <c r="B136" s="10">
        <v>13.34</v>
      </c>
      <c r="C136" s="10">
        <v>15.32</v>
      </c>
      <c r="D136">
        <v>262382.14</v>
      </c>
      <c r="E136">
        <v>272029.12</v>
      </c>
      <c r="F136">
        <v>142366.93</v>
      </c>
      <c r="G136">
        <v>147587.85</v>
      </c>
      <c r="H136">
        <f>(1/(1-91/360*VLOOKUP($A136,Tbills!$B$4:$C$974,2,1)/100))^((1)/91)-1</f>
        <v>4.7604089206121358E-5</v>
      </c>
      <c r="I136">
        <f>I135*(1-IF($A136&lt;=I131,I$1,I$1+IF(AND(WEEKDAY($A136)&lt;&gt;1,WEEKDAY($A136)&lt;&gt;7),J$1,0)))^($A136-$A135)*(1-0.5*(E136/E135-1))</f>
        <v>8.3485004998602363</v>
      </c>
      <c r="K136">
        <f>ROW()</f>
        <v>136</v>
      </c>
      <c r="L136">
        <f>B136/C136</f>
        <v>0.87075718015665793</v>
      </c>
      <c r="M136">
        <f t="shared" si="1"/>
        <v>4.0009724308322649</v>
      </c>
      <c r="P136">
        <f>P135*(1-P$1+H135)^($A136-$A135)*(2-E136/E135)</f>
        <v>3.3830056751427686</v>
      </c>
    </row>
    <row r="137" spans="1:16" x14ac:dyDescent="0.25">
      <c r="A137" s="1">
        <v>38261</v>
      </c>
      <c r="B137" s="10">
        <v>12.75</v>
      </c>
      <c r="C137" s="10">
        <v>14.85</v>
      </c>
      <c r="D137">
        <v>251195.18</v>
      </c>
      <c r="E137">
        <v>260417.9</v>
      </c>
      <c r="F137">
        <v>138407.82</v>
      </c>
      <c r="G137">
        <v>143476.53</v>
      </c>
      <c r="H137">
        <f>(1/(1-91/360*VLOOKUP($A137,Tbills!$B$4:$C$974,2,1)/100))^((1)/91)-1</f>
        <v>4.7604089206121358E-5</v>
      </c>
      <c r="I137">
        <f>I136*(1-IF($A137&lt;=I132,I$1,I$1+IF(AND(WEEKDAY($A137)&lt;&gt;1,WEEKDAY($A137)&lt;&gt;7),J$1,0)))^($A137-$A136)*(1-0.5*(E137/E136-1))</f>
        <v>8.5264511815777535</v>
      </c>
      <c r="K137">
        <f>ROW()</f>
        <v>137</v>
      </c>
      <c r="L137">
        <f>B137/C137</f>
        <v>0.85858585858585856</v>
      </c>
      <c r="M137">
        <f t="shared" ref="M137:M200" si="2">M136*(1-IF($A137&lt;=N$3,M$1,M$1+IF(AND(WEEKDAY($A137)&lt;&gt;1,WEEKDAY($A137)&lt;&gt;7),N$1,0)))^($A137-$A136)*(2-$E137/$E136)</f>
        <v>4.1715545937933411</v>
      </c>
      <c r="P137">
        <f>P136*(1-P$1+H136)^($A137-$A136)*(2-E137/E136)</f>
        <v>3.5274424601704117</v>
      </c>
    </row>
    <row r="138" spans="1:16" x14ac:dyDescent="0.25">
      <c r="A138" s="1">
        <v>38264</v>
      </c>
      <c r="B138" s="10">
        <v>13.41</v>
      </c>
      <c r="C138" s="10">
        <v>14.96</v>
      </c>
      <c r="D138">
        <v>253826.49</v>
      </c>
      <c r="E138">
        <v>263108.62</v>
      </c>
      <c r="F138">
        <v>137492.46</v>
      </c>
      <c r="G138">
        <v>142507.15</v>
      </c>
      <c r="H138">
        <f>(1/(1-91/360*VLOOKUP($A138,Tbills!$B$4:$C$974,2,1)/100))^((1)/91)-1</f>
        <v>4.690661916906258E-5</v>
      </c>
      <c r="I138">
        <f>I137*(1-IF($A138&lt;=I133,I$1,I$1+IF(AND(WEEKDAY($A138)&lt;&gt;1,WEEKDAY($A138)&lt;&gt;7),J$1,0)))^($A138-$A137)*(1-0.5*(E138/E137-1))</f>
        <v>8.4817398808490747</v>
      </c>
      <c r="K138">
        <f>ROW()</f>
        <v>138</v>
      </c>
      <c r="L138">
        <f>B138/C138</f>
        <v>0.89639037433155078</v>
      </c>
      <c r="M138">
        <f t="shared" si="2"/>
        <v>4.1278759486386276</v>
      </c>
      <c r="P138">
        <f>P137*(1-P$1+H137)^($A138-$A137)*(2-E138/E137)</f>
        <v>3.4911070116115148</v>
      </c>
    </row>
    <row r="139" spans="1:16" x14ac:dyDescent="0.25">
      <c r="A139" s="1">
        <v>38265</v>
      </c>
      <c r="B139" s="10">
        <v>13.95</v>
      </c>
      <c r="C139" s="10">
        <v>15.18</v>
      </c>
      <c r="D139">
        <v>254092.29</v>
      </c>
      <c r="E139">
        <v>263371.8</v>
      </c>
      <c r="F139">
        <v>136893.28</v>
      </c>
      <c r="G139">
        <v>141879.43</v>
      </c>
      <c r="H139">
        <f>(1/(1-91/360*VLOOKUP($A139,Tbills!$B$4:$C$974,2,1)/100))^((1)/91)-1</f>
        <v>4.690661916906258E-5</v>
      </c>
      <c r="I139">
        <f>I138*(1-IF($A139&lt;=I134,I$1,I$1+IF(AND(WEEKDAY($A139)&lt;&gt;1,WEEKDAY($A139)&lt;&gt;7),J$1,0)))^($A139-$A138)*(1-0.5*(E139/E138-1))</f>
        <v>8.4772772131781089</v>
      </c>
      <c r="K139">
        <f>ROW()</f>
        <v>139</v>
      </c>
      <c r="L139">
        <f>B139/C139</f>
        <v>0.9189723320158103</v>
      </c>
      <c r="M139">
        <f t="shared" si="2"/>
        <v>4.123554887892146</v>
      </c>
      <c r="P139">
        <f>P138*(1-P$1+H138)^($A139-$A138)*(2-E139/E138)</f>
        <v>3.4876495557294702</v>
      </c>
    </row>
    <row r="140" spans="1:16" x14ac:dyDescent="0.25">
      <c r="A140" s="1">
        <v>38266</v>
      </c>
      <c r="B140" s="10">
        <v>13.28</v>
      </c>
      <c r="C140" s="10">
        <v>14.66</v>
      </c>
      <c r="D140">
        <v>248969.33</v>
      </c>
      <c r="E140">
        <v>258049.39</v>
      </c>
      <c r="F140">
        <v>133600.82</v>
      </c>
      <c r="G140">
        <v>138460.39000000001</v>
      </c>
      <c r="H140">
        <f>(1/(1-91/360*VLOOKUP($A140,Tbills!$B$4:$C$974,2,1)/100))^((1)/91)-1</f>
        <v>4.690661916906258E-5</v>
      </c>
      <c r="I140">
        <f>I139*(1-IF($A140&lt;=I135,I$1,I$1+IF(AND(WEEKDAY($A140)&lt;&gt;1,WEEKDAY($A140)&lt;&gt;7),J$1,0)))^($A140-$A139)*(1-0.5*(E140/E139-1))</f>
        <v>8.5627118519473644</v>
      </c>
      <c r="K140">
        <f>ROW()</f>
        <v>140</v>
      </c>
      <c r="L140">
        <f>B140/C140</f>
        <v>0.90586630286493852</v>
      </c>
      <c r="M140">
        <f t="shared" si="2"/>
        <v>4.2066907644011486</v>
      </c>
      <c r="P140">
        <f>P139*(1-P$1+H139)^($A140-$A139)*(2-E140/E139)</f>
        <v>3.5581658270738026</v>
      </c>
    </row>
    <row r="141" spans="1:16" x14ac:dyDescent="0.25">
      <c r="A141" s="1">
        <v>38267</v>
      </c>
      <c r="B141" s="10">
        <v>14.5</v>
      </c>
      <c r="C141" s="10">
        <v>15.61</v>
      </c>
      <c r="D141">
        <v>254070.9</v>
      </c>
      <c r="E141">
        <v>263324.90999999997</v>
      </c>
      <c r="F141">
        <v>135687.28</v>
      </c>
      <c r="G141">
        <v>140616.25</v>
      </c>
      <c r="H141">
        <f>(1/(1-91/360*VLOOKUP($A141,Tbills!$B$4:$C$974,2,1)/100))^((1)/91)-1</f>
        <v>4.690661916906258E-5</v>
      </c>
      <c r="I141">
        <f>I140*(1-IF($A141&lt;=I136,I$1,I$1+IF(AND(WEEKDAY($A141)&lt;&gt;1,WEEKDAY($A141)&lt;&gt;7),J$1,0)))^($A141-$A140)*(1-0.5*(E141/E140-1))</f>
        <v>8.4749639167407782</v>
      </c>
      <c r="K141">
        <f>ROW()</f>
        <v>141</v>
      </c>
      <c r="L141">
        <f>B141/C141</f>
        <v>0.92889173606662401</v>
      </c>
      <c r="M141">
        <f t="shared" si="2"/>
        <v>4.1204979361362204</v>
      </c>
      <c r="P141">
        <f>P140*(1-P$1+H140)^($A141-$A140)*(2-E141/E140)</f>
        <v>3.4854578368024143</v>
      </c>
    </row>
    <row r="142" spans="1:16" x14ac:dyDescent="0.25">
      <c r="A142" s="1">
        <v>38268</v>
      </c>
      <c r="B142" s="10">
        <v>15.05</v>
      </c>
      <c r="C142" s="10">
        <v>16.11</v>
      </c>
      <c r="D142">
        <v>258651.36</v>
      </c>
      <c r="E142">
        <v>268059.84999999998</v>
      </c>
      <c r="F142">
        <v>137338.26</v>
      </c>
      <c r="G142">
        <v>142320.6</v>
      </c>
      <c r="H142">
        <f>(1/(1-91/360*VLOOKUP($A142,Tbills!$B$4:$C$974,2,1)/100))^((1)/91)-1</f>
        <v>4.690661916906258E-5</v>
      </c>
      <c r="I142">
        <f>I141*(1-IF($A142&lt;=I137,I$1,I$1+IF(AND(WEEKDAY($A142)&lt;&gt;1,WEEKDAY($A142)&lt;&gt;7),J$1,0)))^($A142-$A141)*(1-0.5*(E142/E141-1))</f>
        <v>8.3985496301358236</v>
      </c>
      <c r="K142">
        <f>ROW()</f>
        <v>142</v>
      </c>
      <c r="L142">
        <f>B142/C142</f>
        <v>0.93420235878336444</v>
      </c>
      <c r="M142">
        <f t="shared" si="2"/>
        <v>4.0462173166899129</v>
      </c>
      <c r="P142">
        <f>P141*(1-P$1+H141)^($A142-$A141)*(2-E142/E141)</f>
        <v>3.4228185198333674</v>
      </c>
    </row>
    <row r="143" spans="1:16" x14ac:dyDescent="0.25">
      <c r="A143" s="1">
        <v>38271</v>
      </c>
      <c r="B143" s="10">
        <v>14.71</v>
      </c>
      <c r="C143" s="10">
        <v>15.97</v>
      </c>
      <c r="D143">
        <v>258671.13</v>
      </c>
      <c r="E143">
        <v>268042.62</v>
      </c>
      <c r="F143">
        <v>137320.51</v>
      </c>
      <c r="G143">
        <v>142282.17000000001</v>
      </c>
      <c r="H143">
        <f>(1/(1-91/360*VLOOKUP($A143,Tbills!$B$4:$C$974,2,1)/100))^((1)/91)-1</f>
        <v>4.690661916906258E-5</v>
      </c>
      <c r="I143">
        <f>I142*(1-IF($A143&lt;=I138,I$1,I$1+IF(AND(WEEKDAY($A143)&lt;&gt;1,WEEKDAY($A143)&lt;&gt;7),J$1,0)))^($A143-$A142)*(1-0.5*(E143/E142-1))</f>
        <v>8.3981637644532956</v>
      </c>
      <c r="K143">
        <f>ROW()</f>
        <v>143</v>
      </c>
      <c r="L143">
        <f>B143/C143</f>
        <v>0.92110206637445213</v>
      </c>
      <c r="M143">
        <f t="shared" si="2"/>
        <v>4.0459120222698317</v>
      </c>
      <c r="P143">
        <f>P142*(1-P$1+H142)^($A143-$A142)*(2-E143/E142)</f>
        <v>3.4231404011805293</v>
      </c>
    </row>
    <row r="144" spans="1:16" x14ac:dyDescent="0.25">
      <c r="A144" s="1">
        <v>38272</v>
      </c>
      <c r="B144" s="10">
        <v>15.05</v>
      </c>
      <c r="C144" s="10">
        <v>16.03</v>
      </c>
      <c r="D144">
        <v>264056.18</v>
      </c>
      <c r="E144">
        <v>273610.19</v>
      </c>
      <c r="F144">
        <v>137174.20000000001</v>
      </c>
      <c r="G144">
        <v>142123.9</v>
      </c>
      <c r="H144">
        <f>(1/(1-91/360*VLOOKUP($A144,Tbills!$B$4:$C$974,2,1)/100))^((1)/91)-1</f>
        <v>4.676713053197723E-5</v>
      </c>
      <c r="I144">
        <f>I143*(1-IF($A144&lt;=I139,I$1,I$1+IF(AND(WEEKDAY($A144)&lt;&gt;1,WEEKDAY($A144)&lt;&gt;7),J$1,0)))^($A144-$A143)*(1-0.5*(E144/E143-1))</f>
        <v>8.3107274335701806</v>
      </c>
      <c r="K144">
        <f>ROW()</f>
        <v>144</v>
      </c>
      <c r="L144">
        <f>B144/C144</f>
        <v>0.93886462882096067</v>
      </c>
      <c r="M144">
        <f t="shared" si="2"/>
        <v>3.9616890015894319</v>
      </c>
      <c r="P144">
        <f>P143*(1-P$1+H143)^($A144-$A143)*(2-E144/E143)</f>
        <v>3.3520708805666137</v>
      </c>
    </row>
    <row r="145" spans="1:16" x14ac:dyDescent="0.25">
      <c r="A145" s="1">
        <v>38273</v>
      </c>
      <c r="B145" s="10">
        <v>15.42</v>
      </c>
      <c r="C145" s="10">
        <v>16.45</v>
      </c>
      <c r="D145">
        <v>264399.21999999997</v>
      </c>
      <c r="E145">
        <v>273952.84999999998</v>
      </c>
      <c r="F145">
        <v>138459.84</v>
      </c>
      <c r="G145">
        <v>143449.28</v>
      </c>
      <c r="H145">
        <f>(1/(1-91/360*VLOOKUP($A145,Tbills!$B$4:$C$974,2,1)/100))^((1)/91)-1</f>
        <v>4.676713053197723E-5</v>
      </c>
      <c r="I145">
        <f>I144*(1-IF($A145&lt;=I140,I$1,I$1+IF(AND(WEEKDAY($A145)&lt;&gt;1,WEEKDAY($A145)&lt;&gt;7),J$1,0)))^($A145-$A144)*(1-0.5*(E145/E144-1))</f>
        <v>8.3053072276834001</v>
      </c>
      <c r="K145">
        <f>ROW()</f>
        <v>145</v>
      </c>
      <c r="L145">
        <f>B145/C145</f>
        <v>0.93738601823708212</v>
      </c>
      <c r="M145">
        <f t="shared" si="2"/>
        <v>3.9565432324785399</v>
      </c>
      <c r="P145">
        <f>P144*(1-P$1+H144)^($A145-$A144)*(2-E145/E144)</f>
        <v>3.347905607154166</v>
      </c>
    </row>
    <row r="146" spans="1:16" x14ac:dyDescent="0.25">
      <c r="A146" s="1">
        <v>38274</v>
      </c>
      <c r="B146" s="10">
        <v>16.43</v>
      </c>
      <c r="C146" s="10">
        <v>17.04</v>
      </c>
      <c r="D146">
        <v>269538.38</v>
      </c>
      <c r="E146">
        <v>279264.89</v>
      </c>
      <c r="F146">
        <v>140528.70000000001</v>
      </c>
      <c r="G146">
        <v>145585.98000000001</v>
      </c>
      <c r="H146">
        <f>(1/(1-91/360*VLOOKUP($A146,Tbills!$B$4:$C$974,2,1)/100))^((1)/91)-1</f>
        <v>4.676713053197723E-5</v>
      </c>
      <c r="I146">
        <f>I145*(1-IF($A146&lt;=I141,I$1,I$1+IF(AND(WEEKDAY($A146)&lt;&gt;1,WEEKDAY($A146)&lt;&gt;7),J$1,0)))^($A146-$A145)*(1-0.5*(E146/E145-1))</f>
        <v>8.2245717758489896</v>
      </c>
      <c r="K146">
        <f>ROW()</f>
        <v>146</v>
      </c>
      <c r="L146">
        <f>B146/C146</f>
        <v>0.96420187793427237</v>
      </c>
      <c r="M146">
        <f t="shared" si="2"/>
        <v>3.8796437940136919</v>
      </c>
      <c r="P146">
        <f>P145*(1-P$1+H145)^($A146-$A145)*(2-E146/E145)</f>
        <v>3.2830206761178684</v>
      </c>
    </row>
    <row r="147" spans="1:16" x14ac:dyDescent="0.25">
      <c r="A147" s="1">
        <v>38275</v>
      </c>
      <c r="B147" s="10">
        <v>15.04</v>
      </c>
      <c r="C147" s="10">
        <v>16.21</v>
      </c>
      <c r="D147">
        <v>264491.78999999998</v>
      </c>
      <c r="E147">
        <v>274023.13</v>
      </c>
      <c r="F147">
        <v>139278.09</v>
      </c>
      <c r="G147">
        <v>144283.54999999999</v>
      </c>
      <c r="H147">
        <f>(1/(1-91/360*VLOOKUP($A147,Tbills!$B$4:$C$974,2,1)/100))^((1)/91)-1</f>
        <v>4.676713053197723E-5</v>
      </c>
      <c r="I147">
        <f>I146*(1-IF($A147&lt;=I142,I$1,I$1+IF(AND(WEEKDAY($A147)&lt;&gt;1,WEEKDAY($A147)&lt;&gt;7),J$1,0)))^($A147-$A146)*(1-0.5*(E147/E146-1))</f>
        <v>8.3015426905418934</v>
      </c>
      <c r="K147">
        <f>ROW()</f>
        <v>147</v>
      </c>
      <c r="L147">
        <f>B147/C147</f>
        <v>0.92782233189389252</v>
      </c>
      <c r="M147">
        <f t="shared" si="2"/>
        <v>3.9522800373829239</v>
      </c>
      <c r="P147">
        <f>P146*(1-P$1+H146)^($A147-$A146)*(2-E147/E146)</f>
        <v>3.3446751940087376</v>
      </c>
    </row>
    <row r="148" spans="1:16" x14ac:dyDescent="0.25">
      <c r="A148" s="1">
        <v>38278</v>
      </c>
      <c r="B148" s="10">
        <v>14.71</v>
      </c>
      <c r="C148" s="10">
        <v>15.74</v>
      </c>
      <c r="D148">
        <v>256210.43</v>
      </c>
      <c r="E148">
        <v>265404.89</v>
      </c>
      <c r="F148">
        <v>137691.74</v>
      </c>
      <c r="G148">
        <v>142619.94</v>
      </c>
      <c r="H148">
        <f>(1/(1-91/360*VLOOKUP($A148,Tbills!$B$4:$C$974,2,1)/100))^((1)/91)-1</f>
        <v>4.9278199908187048E-5</v>
      </c>
      <c r="I148">
        <f>I147*(1-IF($A148&lt;=I143,I$1,I$1+IF(AND(WEEKDAY($A148)&lt;&gt;1,WEEKDAY($A148)&lt;&gt;7),J$1,0)))^($A148-$A147)*(1-0.5*(E148/E147-1))</f>
        <v>8.4314292903803167</v>
      </c>
      <c r="K148">
        <f>ROW()</f>
        <v>148</v>
      </c>
      <c r="L148">
        <f>B148/C148</f>
        <v>0.93456162642947904</v>
      </c>
      <c r="M148">
        <f t="shared" si="2"/>
        <v>4.0760127322451334</v>
      </c>
      <c r="P148">
        <f>P147*(1-P$1+H147)^($A148-$A147)*(2-E148/E147)</f>
        <v>3.4499690520398496</v>
      </c>
    </row>
    <row r="149" spans="1:16" x14ac:dyDescent="0.25">
      <c r="A149" s="1">
        <v>38279</v>
      </c>
      <c r="B149" s="10">
        <v>15.13</v>
      </c>
      <c r="C149" s="10">
        <v>15.92</v>
      </c>
      <c r="D149">
        <v>258514.61</v>
      </c>
      <c r="E149">
        <v>267778.68</v>
      </c>
      <c r="F149">
        <v>139459.17000000001</v>
      </c>
      <c r="G149">
        <v>144443.6</v>
      </c>
      <c r="H149">
        <f>(1/(1-91/360*VLOOKUP($A149,Tbills!$B$4:$C$974,2,1)/100))^((1)/91)-1</f>
        <v>4.9278199908187048E-5</v>
      </c>
      <c r="I149">
        <f>I148*(1-IF($A149&lt;=I144,I$1,I$1+IF(AND(WEEKDAY($A149)&lt;&gt;1,WEEKDAY($A149)&lt;&gt;7),J$1,0)))^($A149-$A148)*(1-0.5*(E149/E148-1))</f>
        <v>8.3935053341926764</v>
      </c>
      <c r="K149">
        <f>ROW()</f>
        <v>149</v>
      </c>
      <c r="L149">
        <f>B149/C149</f>
        <v>0.95037688442211066</v>
      </c>
      <c r="M149">
        <f t="shared" si="2"/>
        <v>4.0393685975725093</v>
      </c>
      <c r="P149">
        <f>P148*(1-P$1+H148)^($A149-$A148)*(2-E149/E148)</f>
        <v>3.4191544436010108</v>
      </c>
    </row>
    <row r="150" spans="1:16" x14ac:dyDescent="0.25">
      <c r="A150" s="1">
        <v>38280</v>
      </c>
      <c r="B150" s="10">
        <v>14.85</v>
      </c>
      <c r="C150" s="10">
        <v>15.94</v>
      </c>
      <c r="D150">
        <v>265685.56</v>
      </c>
      <c r="E150">
        <v>275193.40999999997</v>
      </c>
      <c r="F150">
        <v>141310.70000000001</v>
      </c>
      <c r="G150">
        <v>146354.19</v>
      </c>
      <c r="H150">
        <f>(1/(1-91/360*VLOOKUP($A150,Tbills!$B$4:$C$974,2,1)/100))^((1)/91)-1</f>
        <v>4.9278199908187048E-5</v>
      </c>
      <c r="I150">
        <f>I149*(1-IF($A150&lt;=I145,I$1,I$1+IF(AND(WEEKDAY($A150)&lt;&gt;1,WEEKDAY($A150)&lt;&gt;7),J$1,0)))^($A150-$A149)*(1-0.5*(E150/E149-1))</f>
        <v>8.2770827825068753</v>
      </c>
      <c r="K150">
        <f>ROW()</f>
        <v>150</v>
      </c>
      <c r="L150">
        <f>B150/C150</f>
        <v>0.93161856963613554</v>
      </c>
      <c r="M150">
        <f t="shared" si="2"/>
        <v>3.9273364855055393</v>
      </c>
      <c r="P150">
        <f>P149*(1-P$1+H149)^($A150-$A149)*(2-E150/E149)</f>
        <v>3.3245197083873053</v>
      </c>
    </row>
    <row r="151" spans="1:16" x14ac:dyDescent="0.25">
      <c r="A151" s="1">
        <v>38281</v>
      </c>
      <c r="B151" s="10">
        <v>14.54</v>
      </c>
      <c r="C151" s="10">
        <v>15.48</v>
      </c>
      <c r="D151">
        <v>254857.43</v>
      </c>
      <c r="E151">
        <v>263964.21999999997</v>
      </c>
      <c r="F151">
        <v>140405.4</v>
      </c>
      <c r="G151">
        <v>145409.35999999999</v>
      </c>
      <c r="H151">
        <f>(1/(1-91/360*VLOOKUP($A151,Tbills!$B$4:$C$974,2,1)/100))^((1)/91)-1</f>
        <v>4.9278199908187048E-5</v>
      </c>
      <c r="I151">
        <f>I150*(1-IF($A151&lt;=I146,I$1,I$1+IF(AND(WEEKDAY($A151)&lt;&gt;1,WEEKDAY($A151)&lt;&gt;7),J$1,0)))^($A151-$A150)*(1-0.5*(E151/E150-1))</f>
        <v>8.4457349783494315</v>
      </c>
      <c r="K151">
        <f>ROW()</f>
        <v>151</v>
      </c>
      <c r="L151">
        <f>B151/C151</f>
        <v>0.93927648578811362</v>
      </c>
      <c r="M151">
        <f t="shared" si="2"/>
        <v>4.0873999696383168</v>
      </c>
      <c r="P151">
        <f>P150*(1-P$1+H150)^($A151-$A150)*(2-E151/E150)</f>
        <v>3.4602183358583933</v>
      </c>
    </row>
    <row r="152" spans="1:16" x14ac:dyDescent="0.25">
      <c r="A152" s="1">
        <v>38282</v>
      </c>
      <c r="B152" s="10">
        <v>15.28</v>
      </c>
      <c r="C152" s="10">
        <v>16</v>
      </c>
      <c r="D152">
        <v>260037.03</v>
      </c>
      <c r="E152">
        <v>269315.90000000002</v>
      </c>
      <c r="F152">
        <v>141629.65</v>
      </c>
      <c r="G152">
        <v>146670.07999999999</v>
      </c>
      <c r="H152">
        <f>(1/(1-91/360*VLOOKUP($A152,Tbills!$B$4:$C$974,2,1)/100))^((1)/91)-1</f>
        <v>4.9278199908187048E-5</v>
      </c>
      <c r="I152">
        <f>I151*(1-IF($A152&lt;=I147,I$1,I$1+IF(AND(WEEKDAY($A152)&lt;&gt;1,WEEKDAY($A152)&lt;&gt;7),J$1,0)))^($A152-$A151)*(1-0.5*(E152/E151-1))</f>
        <v>8.3599018604114956</v>
      </c>
      <c r="K152">
        <f>ROW()</f>
        <v>152</v>
      </c>
      <c r="L152">
        <f>B152/C152</f>
        <v>0.95499999999999996</v>
      </c>
      <c r="M152">
        <f t="shared" si="2"/>
        <v>4.0043444355595543</v>
      </c>
      <c r="P152">
        <f>P151*(1-P$1+H151)^($A152-$A151)*(2-E152/E151)</f>
        <v>3.3901066298616569</v>
      </c>
    </row>
    <row r="153" spans="1:16" x14ac:dyDescent="0.25">
      <c r="A153" s="1">
        <v>38285</v>
      </c>
      <c r="B153" s="10">
        <v>16.579999999999998</v>
      </c>
      <c r="C153" s="10">
        <v>16.59</v>
      </c>
      <c r="D153">
        <v>266953.94</v>
      </c>
      <c r="E153">
        <v>276439.81</v>
      </c>
      <c r="F153">
        <v>145145.60999999999</v>
      </c>
      <c r="G153">
        <v>150289.49</v>
      </c>
      <c r="H153">
        <f>(1/(1-91/360*VLOOKUP($A153,Tbills!$B$4:$C$974,2,1)/100))^((1)/91)-1</f>
        <v>5.1650298179106713E-5</v>
      </c>
      <c r="I153">
        <f>I152*(1-IF($A153&lt;=I148,I$1,I$1+IF(AND(WEEKDAY($A153)&lt;&gt;1,WEEKDAY($A153)&lt;&gt;7),J$1,0)))^($A153-$A152)*(1-0.5*(E153/E152-1))</f>
        <v>8.2486902196658143</v>
      </c>
      <c r="K153">
        <f>ROW()</f>
        <v>153</v>
      </c>
      <c r="L153">
        <f>B153/C153</f>
        <v>0.99939722724532842</v>
      </c>
      <c r="M153">
        <f t="shared" si="2"/>
        <v>3.8978773392062886</v>
      </c>
      <c r="P153">
        <f>P152*(1-P$1+H152)^($A153-$A152)*(2-E153/E152)</f>
        <v>3.3005536668470152</v>
      </c>
    </row>
    <row r="154" spans="1:16" x14ac:dyDescent="0.25">
      <c r="A154" s="1">
        <v>38286</v>
      </c>
      <c r="B154" s="10">
        <v>16.39</v>
      </c>
      <c r="C154" s="10">
        <v>16.670000000000002</v>
      </c>
      <c r="D154">
        <v>261283.3</v>
      </c>
      <c r="E154">
        <v>270553.39</v>
      </c>
      <c r="F154">
        <v>142791.51</v>
      </c>
      <c r="G154">
        <v>147844.20000000001</v>
      </c>
      <c r="H154">
        <f>(1/(1-91/360*VLOOKUP($A154,Tbills!$B$4:$C$974,2,1)/100))^((1)/91)-1</f>
        <v>5.1650298179106713E-5</v>
      </c>
      <c r="I154">
        <f>I153*(1-IF($A154&lt;=I149,I$1,I$1+IF(AND(WEEKDAY($A154)&lt;&gt;1,WEEKDAY($A154)&lt;&gt;7),J$1,0)))^($A154-$A153)*(1-0.5*(E154/E153-1))</f>
        <v>8.3362957141842458</v>
      </c>
      <c r="K154">
        <f>ROW()</f>
        <v>154</v>
      </c>
      <c r="L154">
        <f>B154/C154</f>
        <v>0.9832033593281343</v>
      </c>
      <c r="M154">
        <f t="shared" si="2"/>
        <v>3.980692069181472</v>
      </c>
      <c r="P154">
        <f>P153*(1-P$1+H153)^($A154-$A153)*(2-E154/E153)</f>
        <v>3.3708840201701782</v>
      </c>
    </row>
    <row r="155" spans="1:16" x14ac:dyDescent="0.25">
      <c r="A155" s="1">
        <v>38287</v>
      </c>
      <c r="B155" s="10">
        <v>15.72</v>
      </c>
      <c r="C155" s="10">
        <v>15.98</v>
      </c>
      <c r="D155">
        <v>261577.45</v>
      </c>
      <c r="E155">
        <v>270844</v>
      </c>
      <c r="F155">
        <v>142057.28</v>
      </c>
      <c r="G155">
        <v>147076.35</v>
      </c>
      <c r="H155">
        <f>(1/(1-91/360*VLOOKUP($A155,Tbills!$B$4:$C$974,2,1)/100))^((1)/91)-1</f>
        <v>5.1650298179106713E-5</v>
      </c>
      <c r="I155">
        <f>I154*(1-IF($A155&lt;=I150,I$1,I$1+IF(AND(WEEKDAY($A155)&lt;&gt;1,WEEKDAY($A155)&lt;&gt;7),J$1,0)))^($A155-$A154)*(1-0.5*(E155/E154-1))</f>
        <v>8.3316017184687841</v>
      </c>
      <c r="K155">
        <f>ROW()</f>
        <v>155</v>
      </c>
      <c r="L155">
        <f>B155/C155</f>
        <v>0.98372966207759704</v>
      </c>
      <c r="M155">
        <f t="shared" si="2"/>
        <v>3.9762310782908816</v>
      </c>
      <c r="P155">
        <f>P154*(1-P$1+H154)^($A155-$A154)*(2-E155/E154)</f>
        <v>3.3673126239849718</v>
      </c>
    </row>
    <row r="156" spans="1:16" x14ac:dyDescent="0.25">
      <c r="A156" s="1">
        <v>38288</v>
      </c>
      <c r="B156" s="10">
        <v>15.39</v>
      </c>
      <c r="C156" s="10">
        <v>15.6</v>
      </c>
      <c r="D156">
        <v>258105</v>
      </c>
      <c r="E156">
        <v>267234.55</v>
      </c>
      <c r="F156">
        <v>140697.99</v>
      </c>
      <c r="G156">
        <v>145661.44</v>
      </c>
      <c r="H156">
        <f>(1/(1-91/360*VLOOKUP($A156,Tbills!$B$4:$C$974,2,1)/100))^((1)/91)-1</f>
        <v>5.1650298179106713E-5</v>
      </c>
      <c r="I156">
        <f>I155*(1-IF($A156&lt;=I151,I$1,I$1+IF(AND(WEEKDAY($A156)&lt;&gt;1,WEEKDAY($A156)&lt;&gt;7),J$1,0)))^($A156-$A155)*(1-0.5*(E156/E155-1))</f>
        <v>8.3868996983409669</v>
      </c>
      <c r="K156">
        <f>ROW()</f>
        <v>156</v>
      </c>
      <c r="L156">
        <f>B156/C156</f>
        <v>0.98653846153846159</v>
      </c>
      <c r="M156">
        <f t="shared" si="2"/>
        <v>4.0290333557802906</v>
      </c>
      <c r="P156">
        <f>P155*(1-P$1+H155)^($A156-$A155)*(2-E156/E155)</f>
        <v>3.4122377417091472</v>
      </c>
    </row>
    <row r="157" spans="1:16" x14ac:dyDescent="0.25">
      <c r="A157" s="1">
        <v>38289</v>
      </c>
      <c r="B157" s="10">
        <v>16.27</v>
      </c>
      <c r="C157" s="10">
        <v>16.05</v>
      </c>
      <c r="D157">
        <v>258214.65</v>
      </c>
      <c r="E157">
        <v>267334.28000000003</v>
      </c>
      <c r="F157">
        <v>140342.91</v>
      </c>
      <c r="G157">
        <v>145286.31</v>
      </c>
      <c r="H157">
        <f>(1/(1-91/360*VLOOKUP($A157,Tbills!$B$4:$C$974,2,1)/100))^((1)/91)-1</f>
        <v>5.1650298179106713E-5</v>
      </c>
      <c r="I157">
        <f>I156*(1-IF($A157&lt;=I152,I$1,I$1+IF(AND(WEEKDAY($A157)&lt;&gt;1,WEEKDAY($A157)&lt;&gt;7),J$1,0)))^($A157-$A156)*(1-0.5*(E157/E156-1))</f>
        <v>8.385116484768302</v>
      </c>
      <c r="K157">
        <f>ROW()</f>
        <v>157</v>
      </c>
      <c r="L157">
        <f>B157/C157</f>
        <v>1.0137071651090341</v>
      </c>
      <c r="M157">
        <f t="shared" si="2"/>
        <v>4.0273421661139031</v>
      </c>
      <c r="P157">
        <f>P156*(1-P$1+H156)^($A157-$A156)*(2-E157/E156)</f>
        <v>3.4110143376492661</v>
      </c>
    </row>
    <row r="158" spans="1:16" x14ac:dyDescent="0.25">
      <c r="A158" s="1">
        <v>38292</v>
      </c>
      <c r="B158" s="10">
        <v>16.27</v>
      </c>
      <c r="C158" s="10">
        <v>16.010000000000002</v>
      </c>
      <c r="D158">
        <v>259908.75</v>
      </c>
      <c r="E158">
        <v>269046.78000000003</v>
      </c>
      <c r="F158">
        <v>140724.63</v>
      </c>
      <c r="G158">
        <v>145658.96</v>
      </c>
      <c r="H158">
        <f>(1/(1-91/360*VLOOKUP($A158,Tbills!$B$4:$C$974,2,1)/100))^((1)/91)-1</f>
        <v>5.4302079553369964E-5</v>
      </c>
      <c r="I158">
        <f>I157*(1-IF($A158&lt;=I153,I$1,I$1+IF(AND(WEEKDAY($A158)&lt;&gt;1,WEEKDAY($A158)&lt;&gt;7),J$1,0)))^($A158-$A157)*(1-0.5*(E158/E157-1))</f>
        <v>8.3576070230202486</v>
      </c>
      <c r="K158">
        <f>ROW()</f>
        <v>158</v>
      </c>
      <c r="L158">
        <f>B158/C158</f>
        <v>1.0162398500936913</v>
      </c>
      <c r="M158">
        <f t="shared" si="2"/>
        <v>4.0009845722168</v>
      </c>
      <c r="P158">
        <f>P157*(1-P$1+H157)^($A158-$A157)*(2-E158/E157)</f>
        <v>3.3893130317825872</v>
      </c>
    </row>
    <row r="159" spans="1:16" x14ac:dyDescent="0.25">
      <c r="A159" s="1">
        <v>38293</v>
      </c>
      <c r="B159" s="10">
        <v>16.18</v>
      </c>
      <c r="C159" s="10">
        <v>15.93</v>
      </c>
      <c r="D159">
        <v>252607.89</v>
      </c>
      <c r="E159">
        <v>261474.62</v>
      </c>
      <c r="F159">
        <v>138765.29</v>
      </c>
      <c r="G159">
        <v>143623</v>
      </c>
      <c r="H159">
        <f>(1/(1-91/360*VLOOKUP($A159,Tbills!$B$4:$C$974,2,1)/100))^((1)/91)-1</f>
        <v>5.4302079553369964E-5</v>
      </c>
      <c r="I159">
        <f>I158*(1-IF($A159&lt;=I154,I$1,I$1+IF(AND(WEEKDAY($A159)&lt;&gt;1,WEEKDAY($A159)&lt;&gt;7),J$1,0)))^($A159-$A158)*(1-0.5*(E159/E158-1))</f>
        <v>8.4749963497022804</v>
      </c>
      <c r="K159">
        <f>ROW()</f>
        <v>159</v>
      </c>
      <c r="L159">
        <f>B159/C159</f>
        <v>1.0156936597614563</v>
      </c>
      <c r="M159">
        <f t="shared" si="2"/>
        <v>4.1133982876533839</v>
      </c>
      <c r="P159">
        <f>P158*(1-P$1+H158)^($A159-$A158)*(2-E159/E158)</f>
        <v>3.4847635513652144</v>
      </c>
    </row>
    <row r="160" spans="1:16" x14ac:dyDescent="0.25">
      <c r="A160" s="1">
        <v>38294</v>
      </c>
      <c r="B160" s="10">
        <v>14.04</v>
      </c>
      <c r="C160" s="10">
        <v>14.69</v>
      </c>
      <c r="D160">
        <v>240088.77</v>
      </c>
      <c r="E160">
        <v>248501.87</v>
      </c>
      <c r="F160">
        <v>134491.42000000001</v>
      </c>
      <c r="G160">
        <v>139191.72</v>
      </c>
      <c r="H160">
        <f>(1/(1-91/360*VLOOKUP($A160,Tbills!$B$4:$C$974,2,1)/100))^((1)/91)-1</f>
        <v>5.4302079553369964E-5</v>
      </c>
      <c r="I160">
        <f>I159*(1-IF($A160&lt;=I155,I$1,I$1+IF(AND(WEEKDAY($A160)&lt;&gt;1,WEEKDAY($A160)&lt;&gt;7),J$1,0)))^($A160-$A159)*(1-0.5*(E160/E159-1))</f>
        <v>8.6850086906693296</v>
      </c>
      <c r="K160">
        <f>ROW()</f>
        <v>160</v>
      </c>
      <c r="L160">
        <f>B160/C160</f>
        <v>0.95575221238938046</v>
      </c>
      <c r="M160">
        <f t="shared" si="2"/>
        <v>4.3172785273638272</v>
      </c>
      <c r="P160">
        <f>P159*(1-P$1+H159)^($A160-$A159)*(2-E160/E159)</f>
        <v>3.6577192550487903</v>
      </c>
    </row>
    <row r="161" spans="1:16" x14ac:dyDescent="0.25">
      <c r="A161" s="1">
        <v>38295</v>
      </c>
      <c r="B161" s="10">
        <v>13.97</v>
      </c>
      <c r="C161" s="10">
        <v>15.33</v>
      </c>
      <c r="D161">
        <v>231331.21</v>
      </c>
      <c r="E161">
        <v>239423.94</v>
      </c>
      <c r="F161">
        <v>130898.48</v>
      </c>
      <c r="G161">
        <v>135465.65</v>
      </c>
      <c r="H161">
        <f>(1/(1-91/360*VLOOKUP($A161,Tbills!$B$4:$C$974,2,1)/100))^((1)/91)-1</f>
        <v>5.4302079553369964E-5</v>
      </c>
      <c r="I161">
        <f>I160*(1-IF($A161&lt;=I156,I$1,I$1+IF(AND(WEEKDAY($A161)&lt;&gt;1,WEEKDAY($A161)&lt;&gt;7),J$1,0)))^($A161-$A160)*(1-0.5*(E161/E160-1))</f>
        <v>8.8434129354889048</v>
      </c>
      <c r="K161">
        <f>ROW()</f>
        <v>161</v>
      </c>
      <c r="L161">
        <f>B161/C161</f>
        <v>0.91128506196999348</v>
      </c>
      <c r="M161">
        <f t="shared" si="2"/>
        <v>4.4747830099011292</v>
      </c>
      <c r="P161">
        <f>P160*(1-P$1+H160)^($A161-$A160)*(2-E161/E160)</f>
        <v>3.7914036957210162</v>
      </c>
    </row>
    <row r="162" spans="1:16" x14ac:dyDescent="0.25">
      <c r="A162" s="1">
        <v>38296</v>
      </c>
      <c r="B162" s="10">
        <v>13.84</v>
      </c>
      <c r="C162" s="10">
        <v>14.29</v>
      </c>
      <c r="D162">
        <v>229974.9</v>
      </c>
      <c r="E162">
        <v>238007.18</v>
      </c>
      <c r="F162">
        <v>130974.6</v>
      </c>
      <c r="G162">
        <v>135537.07</v>
      </c>
      <c r="H162">
        <f>(1/(1-91/360*VLOOKUP($A162,Tbills!$B$4:$C$974,2,1)/100))^((1)/91)-1</f>
        <v>5.4302079553369964E-5</v>
      </c>
      <c r="I162">
        <f>I161*(1-IF($A162&lt;=I157,I$1,I$1+IF(AND(WEEKDAY($A162)&lt;&gt;1,WEEKDAY($A162)&lt;&gt;7),J$1,0)))^($A162-$A161)*(1-0.5*(E162/E161-1))</f>
        <v>8.869346955929073</v>
      </c>
      <c r="K162">
        <f>ROW()</f>
        <v>162</v>
      </c>
      <c r="L162">
        <f>B162/C162</f>
        <v>0.9685094471658503</v>
      </c>
      <c r="M162">
        <f t="shared" si="2"/>
        <v>4.5010523080787435</v>
      </c>
      <c r="P162">
        <f>P161*(1-P$1+H161)^($A162-$A161)*(2-E162/E161)</f>
        <v>3.8139048731643816</v>
      </c>
    </row>
    <row r="163" spans="1:16" x14ac:dyDescent="0.25">
      <c r="A163" s="1">
        <v>38299</v>
      </c>
      <c r="B163" s="10">
        <v>13.8</v>
      </c>
      <c r="C163" s="10">
        <v>14.39</v>
      </c>
      <c r="D163">
        <v>232100.15</v>
      </c>
      <c r="E163">
        <v>240167.88</v>
      </c>
      <c r="F163">
        <v>131110.5</v>
      </c>
      <c r="G163">
        <v>135655.62</v>
      </c>
      <c r="H163">
        <f>(1/(1-91/360*VLOOKUP($A163,Tbills!$B$4:$C$974,2,1)/100))^((1)/91)-1</f>
        <v>5.695450798937074E-5</v>
      </c>
      <c r="I163">
        <f>I162*(1-IF($A163&lt;=I158,I$1,I$1+IF(AND(WEEKDAY($A163)&lt;&gt;1,WEEKDAY($A163)&lt;&gt;7),J$1,0)))^($A163-$A162)*(1-0.5*(E163/E162-1))</f>
        <v>8.828398293968057</v>
      </c>
      <c r="K163">
        <f>ROW()</f>
        <v>163</v>
      </c>
      <c r="L163">
        <f>B163/C163</f>
        <v>0.95899930507296738</v>
      </c>
      <c r="M163">
        <f t="shared" si="2"/>
        <v>4.4595672402576927</v>
      </c>
      <c r="P163">
        <f>P162*(1-P$1+H162)^($A163-$A162)*(2-E163/E162)</f>
        <v>3.7794774368632913</v>
      </c>
    </row>
    <row r="164" spans="1:16" x14ac:dyDescent="0.25">
      <c r="A164" s="1">
        <v>38300</v>
      </c>
      <c r="B164" s="10">
        <v>13.61</v>
      </c>
      <c r="C164" s="10">
        <v>14.2</v>
      </c>
      <c r="D164">
        <v>230000.39</v>
      </c>
      <c r="E164">
        <v>237981.45</v>
      </c>
      <c r="F164">
        <v>130446</v>
      </c>
      <c r="G164">
        <v>134960.35999999999</v>
      </c>
      <c r="H164">
        <f>(1/(1-91/360*VLOOKUP($A164,Tbills!$B$4:$C$974,2,1)/100))^((1)/91)-1</f>
        <v>5.695450798937074E-5</v>
      </c>
      <c r="I164">
        <f>I163*(1-IF($A164&lt;=I159,I$1,I$1+IF(AND(WEEKDAY($A164)&lt;&gt;1,WEEKDAY($A164)&lt;&gt;7),J$1,0)))^($A164-$A163)*(1-0.5*(E164/E163-1))</f>
        <v>8.868353263846398</v>
      </c>
      <c r="K164">
        <f>ROW()</f>
        <v>164</v>
      </c>
      <c r="L164">
        <f>B164/C164</f>
        <v>0.95845070422535217</v>
      </c>
      <c r="M164">
        <f t="shared" si="2"/>
        <v>4.4999564596152322</v>
      </c>
      <c r="P164">
        <f>P163*(1-P$1+H163)^($A164-$A163)*(2-E164/E163)</f>
        <v>3.8139610371821253</v>
      </c>
    </row>
    <row r="165" spans="1:16" x14ac:dyDescent="0.25">
      <c r="A165" s="1">
        <v>38301</v>
      </c>
      <c r="B165" s="10">
        <v>13.08</v>
      </c>
      <c r="C165" s="10">
        <v>13.94</v>
      </c>
      <c r="D165">
        <v>224157.77</v>
      </c>
      <c r="E165">
        <v>231922.54</v>
      </c>
      <c r="F165">
        <v>129645.94</v>
      </c>
      <c r="G165">
        <v>134124.92000000001</v>
      </c>
      <c r="H165">
        <f>(1/(1-91/360*VLOOKUP($A165,Tbills!$B$4:$C$974,2,1)/100))^((1)/91)-1</f>
        <v>5.695450798937074E-5</v>
      </c>
      <c r="I165">
        <f>I164*(1-IF($A165&lt;=I160,I$1,I$1+IF(AND(WEEKDAY($A165)&lt;&gt;1,WEEKDAY($A165)&lt;&gt;7),J$1,0)))^($A165-$A164)*(1-0.5*(E165/E164-1))</f>
        <v>8.9810118217417827</v>
      </c>
      <c r="K165">
        <f>ROW()</f>
        <v>165</v>
      </c>
      <c r="L165">
        <f>B165/C165</f>
        <v>0.93830703012912486</v>
      </c>
      <c r="M165">
        <f t="shared" si="2"/>
        <v>4.6143085803480783</v>
      </c>
      <c r="P165">
        <f>P164*(1-P$1+H164)^($A165-$A164)*(2-E165/E164)</f>
        <v>3.9111410160597382</v>
      </c>
    </row>
    <row r="166" spans="1:16" x14ac:dyDescent="0.25">
      <c r="A166" s="1">
        <v>38302</v>
      </c>
      <c r="B166" s="10">
        <v>13.04</v>
      </c>
      <c r="C166" s="10">
        <v>13.77</v>
      </c>
      <c r="D166">
        <v>219725.74</v>
      </c>
      <c r="E166">
        <v>227323.78</v>
      </c>
      <c r="F166">
        <v>128096.92</v>
      </c>
      <c r="G166">
        <v>132514.75</v>
      </c>
      <c r="H166">
        <f>(1/(1-91/360*VLOOKUP($A166,Tbills!$B$4:$C$974,2,1)/100))^((1)/91)-1</f>
        <v>5.695450798937074E-5</v>
      </c>
      <c r="I166">
        <f>I165*(1-IF($A166&lt;=I161,I$1,I$1+IF(AND(WEEKDAY($A166)&lt;&gt;1,WEEKDAY($A166)&lt;&gt;7),J$1,0)))^($A166-$A165)*(1-0.5*(E166/E165-1))</f>
        <v>9.0698173730932421</v>
      </c>
      <c r="K166">
        <f>ROW()</f>
        <v>166</v>
      </c>
      <c r="L166">
        <f>B166/C166</f>
        <v>0.94698620188816263</v>
      </c>
      <c r="M166">
        <f t="shared" si="2"/>
        <v>4.705585893127826</v>
      </c>
      <c r="P166">
        <f>P165*(1-P$1+H165)^($A166-$A165)*(2-E166/E165)</f>
        <v>3.9887741379250081</v>
      </c>
    </row>
    <row r="167" spans="1:16" x14ac:dyDescent="0.25">
      <c r="A167" s="1">
        <v>38303</v>
      </c>
      <c r="B167" s="10">
        <v>13.33</v>
      </c>
      <c r="C167" s="10">
        <v>13.95</v>
      </c>
      <c r="D167">
        <v>219936.84</v>
      </c>
      <c r="E167">
        <v>227529.24</v>
      </c>
      <c r="F167">
        <v>127334.64</v>
      </c>
      <c r="G167">
        <v>131718.64000000001</v>
      </c>
      <c r="H167">
        <f>(1/(1-91/360*VLOOKUP($A167,Tbills!$B$4:$C$974,2,1)/100))^((1)/91)-1</f>
        <v>5.695450798937074E-5</v>
      </c>
      <c r="I167">
        <f>I166*(1-IF($A167&lt;=I162,I$1,I$1+IF(AND(WEEKDAY($A167)&lt;&gt;1,WEEKDAY($A167)&lt;&gt;7),J$1,0)))^($A167-$A166)*(1-0.5*(E167/E166-1))</f>
        <v>9.0654826704520453</v>
      </c>
      <c r="K167">
        <f>ROW()</f>
        <v>167</v>
      </c>
      <c r="L167">
        <f>B167/C167</f>
        <v>0.9555555555555556</v>
      </c>
      <c r="M167">
        <f t="shared" si="2"/>
        <v>4.7011139197186891</v>
      </c>
      <c r="P167">
        <f>P166*(1-P$1+H166)^($A167-$A166)*(2-E167/E166)</f>
        <v>3.9852485768810517</v>
      </c>
    </row>
    <row r="168" spans="1:16" x14ac:dyDescent="0.25">
      <c r="A168" s="1">
        <v>38306</v>
      </c>
      <c r="B168" s="10">
        <v>13.38</v>
      </c>
      <c r="C168" s="10">
        <v>13.96</v>
      </c>
      <c r="D168">
        <v>220312.56</v>
      </c>
      <c r="E168">
        <v>227879.05</v>
      </c>
      <c r="F168">
        <v>128256.3</v>
      </c>
      <c r="G168">
        <v>132649.53</v>
      </c>
      <c r="H168">
        <f>(1/(1-91/360*VLOOKUP($A168,Tbills!$B$4:$C$974,2,1)/100))^((1)/91)-1</f>
        <v>5.7792251450639043E-5</v>
      </c>
      <c r="I168">
        <f>I167*(1-IF($A168&lt;=I163,I$1,I$1+IF(AND(WEEKDAY($A168)&lt;&gt;1,WEEKDAY($A168)&lt;&gt;7),J$1,0)))^($A168-$A167)*(1-0.5*(E168/E167-1))</f>
        <v>9.0578066132975561</v>
      </c>
      <c r="K168">
        <f>ROW()</f>
        <v>168</v>
      </c>
      <c r="L168">
        <f>B168/C168</f>
        <v>0.95845272206303722</v>
      </c>
      <c r="M168">
        <f t="shared" si="2"/>
        <v>4.6932304643807576</v>
      </c>
      <c r="P168">
        <f>P167*(1-P$1+H167)^($A168-$A167)*(2-E168/E167)</f>
        <v>3.9793599135793074</v>
      </c>
    </row>
    <row r="169" spans="1:16" x14ac:dyDescent="0.25">
      <c r="A169" s="1">
        <v>38307</v>
      </c>
      <c r="B169" s="10">
        <v>13.21</v>
      </c>
      <c r="C169" s="10">
        <v>14.15</v>
      </c>
      <c r="D169">
        <v>222078.97</v>
      </c>
      <c r="E169">
        <v>229692.96</v>
      </c>
      <c r="F169">
        <v>130666.53</v>
      </c>
      <c r="G169">
        <v>135134.65</v>
      </c>
      <c r="H169">
        <f>(1/(1-91/360*VLOOKUP($A169,Tbills!$B$4:$C$974,2,1)/100))^((1)/91)-1</f>
        <v>5.7792251450639043E-5</v>
      </c>
      <c r="I169">
        <f>I168*(1-IF($A169&lt;=I164,I$1,I$1+IF(AND(WEEKDAY($A169)&lt;&gt;1,WEEKDAY($A169)&lt;&gt;7),J$1,0)))^($A169-$A168)*(1-0.5*(E169/E168-1))</f>
        <v>9.0215218739804843</v>
      </c>
      <c r="K169">
        <f>ROW()</f>
        <v>169</v>
      </c>
      <c r="L169">
        <f>B169/C169</f>
        <v>0.93356890459363961</v>
      </c>
      <c r="M169">
        <f t="shared" si="2"/>
        <v>4.6556556500967323</v>
      </c>
      <c r="P169">
        <f>P168*(1-P$1+H168)^($A169-$A168)*(2-E169/E168)</f>
        <v>3.9477664703846997</v>
      </c>
    </row>
    <row r="170" spans="1:16" x14ac:dyDescent="0.25">
      <c r="A170" s="1">
        <v>38308</v>
      </c>
      <c r="B170" s="10">
        <v>13.21</v>
      </c>
      <c r="C170" s="10">
        <v>13.97</v>
      </c>
      <c r="D170">
        <v>225066.08</v>
      </c>
      <c r="E170">
        <v>232769.21</v>
      </c>
      <c r="F170">
        <v>130600.25</v>
      </c>
      <c r="G170">
        <v>135058.29999999999</v>
      </c>
      <c r="H170">
        <f>(1/(1-91/360*VLOOKUP($A170,Tbills!$B$4:$C$974,2,1)/100))^((1)/91)-1</f>
        <v>5.7792251450639043E-5</v>
      </c>
      <c r="I170">
        <f>I169*(1-IF($A170&lt;=I165,I$1,I$1+IF(AND(WEEKDAY($A170)&lt;&gt;1,WEEKDAY($A170)&lt;&gt;7),J$1,0)))^($A170-$A169)*(1-0.5*(E170/E169-1))</f>
        <v>8.9608765645900625</v>
      </c>
      <c r="K170">
        <f>ROW()</f>
        <v>170</v>
      </c>
      <c r="L170">
        <f>B170/C170</f>
        <v>0.94559770937723697</v>
      </c>
      <c r="M170">
        <f t="shared" si="2"/>
        <v>4.5930890830623543</v>
      </c>
      <c r="P170">
        <f>P169*(1-P$1+H169)^($A170-$A169)*(2-E170/E169)</f>
        <v>3.8949755490585338</v>
      </c>
    </row>
    <row r="171" spans="1:16" x14ac:dyDescent="0.25">
      <c r="A171" s="1">
        <v>38309</v>
      </c>
      <c r="B171" s="10">
        <v>12.98</v>
      </c>
      <c r="C171" s="10">
        <v>13.79</v>
      </c>
      <c r="D171">
        <v>225079.09</v>
      </c>
      <c r="E171">
        <v>232769.21</v>
      </c>
      <c r="F171">
        <v>130336.45</v>
      </c>
      <c r="G171">
        <v>134777.69</v>
      </c>
      <c r="H171">
        <f>(1/(1-91/360*VLOOKUP($A171,Tbills!$B$4:$C$974,2,1)/100))^((1)/91)-1</f>
        <v>5.7792251450639043E-5</v>
      </c>
      <c r="I171">
        <f>I170*(1-IF($A171&lt;=I166,I$1,I$1+IF(AND(WEEKDAY($A171)&lt;&gt;1,WEEKDAY($A171)&lt;&gt;7),J$1,0)))^($A171-$A170)*(1-0.5*(E171/E170-1))</f>
        <v>8.9606433362959148</v>
      </c>
      <c r="K171">
        <f>ROW()</f>
        <v>171</v>
      </c>
      <c r="L171">
        <f>B171/C171</f>
        <v>0.94126178390137794</v>
      </c>
      <c r="M171">
        <f t="shared" si="2"/>
        <v>4.5928751583653344</v>
      </c>
      <c r="P171">
        <f>P170*(1-P$1+H170)^($A171-$A170)*(2-E171/E170)</f>
        <v>3.8950565877253736</v>
      </c>
    </row>
    <row r="172" spans="1:16" x14ac:dyDescent="0.25">
      <c r="A172" s="1">
        <v>38310</v>
      </c>
      <c r="B172" s="10">
        <v>13.5</v>
      </c>
      <c r="C172" s="10">
        <v>14.39</v>
      </c>
      <c r="D172">
        <v>225049.02</v>
      </c>
      <c r="E172">
        <v>232724.66</v>
      </c>
      <c r="F172">
        <v>133871.9</v>
      </c>
      <c r="G172">
        <v>138425.82</v>
      </c>
      <c r="H172">
        <f>(1/(1-91/360*VLOOKUP($A172,Tbills!$B$4:$C$974,2,1)/100))^((1)/91)-1</f>
        <v>5.7792251450639043E-5</v>
      </c>
      <c r="I172">
        <f>I171*(1-IF($A172&lt;=I167,I$1,I$1+IF(AND(WEEKDAY($A172)&lt;&gt;1,WEEKDAY($A172)&lt;&gt;7),J$1,0)))^($A172-$A171)*(1-0.5*(E172/E171-1))</f>
        <v>8.9612675863094697</v>
      </c>
      <c r="K172">
        <f>ROW()</f>
        <v>172</v>
      </c>
      <c r="L172">
        <f>B172/C172</f>
        <v>0.93815149409312015</v>
      </c>
      <c r="M172">
        <f t="shared" si="2"/>
        <v>4.5935402390042306</v>
      </c>
      <c r="P172">
        <f>P171*(1-P$1+H171)^($A172-$A171)*(2-E172/E171)</f>
        <v>3.8958831235041371</v>
      </c>
    </row>
    <row r="173" spans="1:16" x14ac:dyDescent="0.25">
      <c r="A173" s="1">
        <v>38313</v>
      </c>
      <c r="B173" s="10">
        <v>12.97</v>
      </c>
      <c r="C173" s="10">
        <v>13.76</v>
      </c>
      <c r="D173">
        <v>218806.43</v>
      </c>
      <c r="E173">
        <v>226228.81</v>
      </c>
      <c r="F173">
        <v>133720.82999999999</v>
      </c>
      <c r="G173">
        <v>138245.60999999999</v>
      </c>
      <c r="H173">
        <f>(1/(1-91/360*VLOOKUP($A173,Tbills!$B$4:$C$974,2,1)/100))^((1)/91)-1</f>
        <v>6.0026549707492549E-5</v>
      </c>
      <c r="I173">
        <f>I172*(1-IF($A173&lt;=I168,I$1,I$1+IF(AND(WEEKDAY($A173)&lt;&gt;1,WEEKDAY($A173)&lt;&gt;7),J$1,0)))^($A173-$A172)*(1-0.5*(E173/E172-1))</f>
        <v>9.0856223309576514</v>
      </c>
      <c r="K173">
        <f>ROW()</f>
        <v>173</v>
      </c>
      <c r="L173">
        <f>B173/C173</f>
        <v>0.94258720930232565</v>
      </c>
      <c r="M173">
        <f t="shared" si="2"/>
        <v>4.7210961881985547</v>
      </c>
      <c r="P173">
        <f>P172*(1-P$1+H172)^($A173-$A172)*(2-E173/E172)</f>
        <v>4.0048756363016338</v>
      </c>
    </row>
    <row r="174" spans="1:16" x14ac:dyDescent="0.25">
      <c r="A174" s="1">
        <v>38314</v>
      </c>
      <c r="B174" s="10">
        <v>12.67</v>
      </c>
      <c r="C174" s="10">
        <v>13.67</v>
      </c>
      <c r="D174">
        <v>219182.41</v>
      </c>
      <c r="E174">
        <v>226603.96</v>
      </c>
      <c r="F174">
        <v>132611.28</v>
      </c>
      <c r="G174">
        <v>137090.21</v>
      </c>
      <c r="H174">
        <f>(1/(1-91/360*VLOOKUP($A174,Tbills!$B$4:$C$974,2,1)/100))^((1)/91)-1</f>
        <v>6.0026549707492549E-5</v>
      </c>
      <c r="I174">
        <f>I173*(1-IF($A174&lt;=I169,I$1,I$1+IF(AND(WEEKDAY($A174)&lt;&gt;1,WEEKDAY($A174)&lt;&gt;7),J$1,0)))^($A174-$A173)*(1-0.5*(E174/E173-1))</f>
        <v>9.0778528133052401</v>
      </c>
      <c r="K174">
        <f>ROW()</f>
        <v>174</v>
      </c>
      <c r="L174">
        <f>B174/C174</f>
        <v>0.92684711046086321</v>
      </c>
      <c r="M174">
        <f t="shared" si="2"/>
        <v>4.7130477816113956</v>
      </c>
      <c r="P174">
        <f>P173*(1-P$1+H173)^($A174-$A173)*(2-E174/E173)</f>
        <v>3.9983265640334582</v>
      </c>
    </row>
    <row r="175" spans="1:16" x14ac:dyDescent="0.25">
      <c r="A175" s="1">
        <v>38315</v>
      </c>
      <c r="B175" s="10">
        <v>12.72</v>
      </c>
      <c r="C175" s="10">
        <v>13.79</v>
      </c>
      <c r="D175">
        <v>217152.39</v>
      </c>
      <c r="E175">
        <v>224491.61</v>
      </c>
      <c r="F175">
        <v>131933.68</v>
      </c>
      <c r="G175">
        <v>136381.5</v>
      </c>
      <c r="H175">
        <f>(1/(1-91/360*VLOOKUP($A175,Tbills!$B$4:$C$974,2,1)/100))^((1)/91)-1</f>
        <v>6.0026549707492549E-5</v>
      </c>
      <c r="I175">
        <f>I174*(1-IF($A175&lt;=I170,I$1,I$1+IF(AND(WEEKDAY($A175)&lt;&gt;1,WEEKDAY($A175)&lt;&gt;7),J$1,0)))^($A175-$A174)*(1-0.5*(E175/E174-1))</f>
        <v>9.1199262672687382</v>
      </c>
      <c r="K175">
        <f>ROW()</f>
        <v>175</v>
      </c>
      <c r="L175">
        <f>B175/C175</f>
        <v>0.92240754169688188</v>
      </c>
      <c r="M175">
        <f t="shared" si="2"/>
        <v>4.7567601710562935</v>
      </c>
      <c r="P175">
        <f>P174*(1-P$1+H174)^($A175-$A174)*(2-E175/E174)</f>
        <v>4.0356910258962966</v>
      </c>
    </row>
    <row r="176" spans="1:16" x14ac:dyDescent="0.25">
      <c r="A176" s="1">
        <v>38317</v>
      </c>
      <c r="B176" s="10">
        <v>12.78</v>
      </c>
      <c r="C176" s="10">
        <v>13.82</v>
      </c>
      <c r="D176">
        <v>212401.22</v>
      </c>
      <c r="E176">
        <v>219552.91</v>
      </c>
      <c r="F176">
        <v>132374.29999999999</v>
      </c>
      <c r="G176">
        <v>136820.6</v>
      </c>
      <c r="H176">
        <f>(1/(1-91/360*VLOOKUP($A176,Tbills!$B$4:$C$974,2,1)/100))^((1)/91)-1</f>
        <v>6.0026549707492549E-5</v>
      </c>
      <c r="I176">
        <f>I175*(1-IF($A176&lt;=I171,I$1,I$1+IF(AND(WEEKDAY($A176)&lt;&gt;1,WEEKDAY($A176)&lt;&gt;7),J$1,0)))^($A176-$A175)*(1-0.5*(E176/E175-1))</f>
        <v>9.2197631601370258</v>
      </c>
      <c r="K176">
        <f>ROW()</f>
        <v>176</v>
      </c>
      <c r="L176">
        <f>B176/C176</f>
        <v>0.9247467438494934</v>
      </c>
      <c r="M176">
        <f t="shared" si="2"/>
        <v>4.8609536163865172</v>
      </c>
      <c r="P176">
        <f>P175*(1-P$1+H175)^($A176-$A175)*(2-E176/E175)</f>
        <v>4.1246642135649321</v>
      </c>
    </row>
    <row r="177" spans="1:16" x14ac:dyDescent="0.25">
      <c r="A177" s="1">
        <v>38320</v>
      </c>
      <c r="B177" s="10">
        <v>13.3</v>
      </c>
      <c r="C177" s="10">
        <v>14.23</v>
      </c>
      <c r="D177">
        <v>215873</v>
      </c>
      <c r="E177">
        <v>223102.05</v>
      </c>
      <c r="F177">
        <v>132786.51999999999</v>
      </c>
      <c r="G177">
        <v>137222.03</v>
      </c>
      <c r="H177">
        <f>(1/(1-91/360*VLOOKUP($A177,Tbills!$B$4:$C$974,2,1)/100))^((1)/91)-1</f>
        <v>6.114387107625241E-5</v>
      </c>
      <c r="I177">
        <f>I176*(1-IF($A177&lt;=I172,I$1,I$1+IF(AND(WEEKDAY($A177)&lt;&gt;1,WEEKDAY($A177)&lt;&gt;7),J$1,0)))^($A177-$A176)*(1-0.5*(E177/E176-1))</f>
        <v>9.1445289511783514</v>
      </c>
      <c r="K177">
        <f>ROW()</f>
        <v>177</v>
      </c>
      <c r="L177">
        <f>B177/C177</f>
        <v>0.93464511595221367</v>
      </c>
      <c r="M177">
        <f t="shared" si="2"/>
        <v>4.7817066220236066</v>
      </c>
      <c r="P177">
        <f>P176*(1-P$1+H176)^($A177-$A176)*(2-E177/E176)</f>
        <v>4.0582682515040007</v>
      </c>
    </row>
    <row r="178" spans="1:16" x14ac:dyDescent="0.25">
      <c r="A178" s="1">
        <v>38321</v>
      </c>
      <c r="B178" s="10">
        <v>13.24</v>
      </c>
      <c r="C178" s="10">
        <v>14.27</v>
      </c>
      <c r="D178">
        <v>217640.35</v>
      </c>
      <c r="E178">
        <v>224914.95</v>
      </c>
      <c r="F178">
        <v>132694.07</v>
      </c>
      <c r="G178">
        <v>137118.1</v>
      </c>
      <c r="H178">
        <f>(1/(1-91/360*VLOOKUP($A178,Tbills!$B$4:$C$974,2,1)/100))^((1)/91)-1</f>
        <v>6.114387107625241E-5</v>
      </c>
      <c r="I178">
        <f>I177*(1-IF($A178&lt;=I173,I$1,I$1+IF(AND(WEEKDAY($A178)&lt;&gt;1,WEEKDAY($A178)&lt;&gt;7),J$1,0)))^($A178-$A177)*(1-0.5*(E178/E177-1))</f>
        <v>9.1071382474080291</v>
      </c>
      <c r="K178">
        <f>ROW()</f>
        <v>178</v>
      </c>
      <c r="L178">
        <f>B178/C178</f>
        <v>0.92782060266292932</v>
      </c>
      <c r="M178">
        <f t="shared" si="2"/>
        <v>4.7426301583230455</v>
      </c>
      <c r="P178">
        <f>P177*(1-P$1+H177)^($A178-$A177)*(2-E178/E177)</f>
        <v>4.0253885007800738</v>
      </c>
    </row>
    <row r="179" spans="1:16" x14ac:dyDescent="0.25">
      <c r="A179" s="1">
        <v>38322</v>
      </c>
      <c r="B179" s="10">
        <v>12.97</v>
      </c>
      <c r="C179" s="10">
        <v>13.83</v>
      </c>
      <c r="D179">
        <v>214853.02</v>
      </c>
      <c r="E179">
        <v>222020.7</v>
      </c>
      <c r="F179">
        <v>131141.28</v>
      </c>
      <c r="G179">
        <v>135505.16</v>
      </c>
      <c r="H179">
        <f>(1/(1-91/360*VLOOKUP($A179,Tbills!$B$4:$C$974,2,1)/100))^((1)/91)-1</f>
        <v>6.114387107625241E-5</v>
      </c>
      <c r="I179">
        <f>I178*(1-IF($A179&lt;=I174,I$1,I$1+IF(AND(WEEKDAY($A179)&lt;&gt;1,WEEKDAY($A179)&lt;&gt;7),J$1,0)))^($A179-$A178)*(1-0.5*(E179/E178-1))</f>
        <v>9.1654959140640191</v>
      </c>
      <c r="K179">
        <f>ROW()</f>
        <v>179</v>
      </c>
      <c r="L179">
        <f>B179/C179</f>
        <v>0.93781634128705715</v>
      </c>
      <c r="M179">
        <f t="shared" si="2"/>
        <v>4.8034355278515601</v>
      </c>
      <c r="P179">
        <f>P178*(1-P$1+H178)^($A179-$A178)*(2-E179/E178)</f>
        <v>4.0772864900238135</v>
      </c>
    </row>
    <row r="180" spans="1:16" x14ac:dyDescent="0.25">
      <c r="A180" s="1">
        <v>38323</v>
      </c>
      <c r="B180" s="10">
        <v>12.98</v>
      </c>
      <c r="C180" s="10">
        <v>13.91</v>
      </c>
      <c r="D180">
        <v>214442.21</v>
      </c>
      <c r="E180">
        <v>221582.61</v>
      </c>
      <c r="F180">
        <v>130625.79</v>
      </c>
      <c r="G180">
        <v>134964.23000000001</v>
      </c>
      <c r="H180">
        <f>(1/(1-91/360*VLOOKUP($A180,Tbills!$B$4:$C$974,2,1)/100))^((1)/91)-1</f>
        <v>6.114387107625241E-5</v>
      </c>
      <c r="I180">
        <f>I179*(1-IF($A180&lt;=I175,I$1,I$1+IF(AND(WEEKDAY($A180)&lt;&gt;1,WEEKDAY($A180)&lt;&gt;7),J$1,0)))^($A180-$A179)*(1-0.5*(E180/E179-1))</f>
        <v>9.174299777269777</v>
      </c>
      <c r="K180">
        <f>ROW()</f>
        <v>180</v>
      </c>
      <c r="L180">
        <f>B180/C180</f>
        <v>0.93314162473040985</v>
      </c>
      <c r="M180">
        <f t="shared" si="2"/>
        <v>4.8126894767932145</v>
      </c>
      <c r="P180">
        <f>P179*(1-P$1+H179)^($A180-$A179)*(2-E180/E179)</f>
        <v>4.08543046054477</v>
      </c>
    </row>
    <row r="181" spans="1:16" x14ac:dyDescent="0.25">
      <c r="A181" s="1">
        <v>38324</v>
      </c>
      <c r="B181" s="10">
        <v>12.96</v>
      </c>
      <c r="C181" s="10">
        <v>13.94</v>
      </c>
      <c r="D181">
        <v>217205.84</v>
      </c>
      <c r="E181">
        <v>224424.72</v>
      </c>
      <c r="F181">
        <v>129917.42</v>
      </c>
      <c r="G181">
        <v>134224.07999999999</v>
      </c>
      <c r="H181">
        <f>(1/(1-91/360*VLOOKUP($A181,Tbills!$B$4:$C$974,2,1)/100))^((1)/91)-1</f>
        <v>6.114387107625241E-5</v>
      </c>
      <c r="I181">
        <f>I180*(1-IF($A181&lt;=I176,I$1,I$1+IF(AND(WEEKDAY($A181)&lt;&gt;1,WEEKDAY($A181)&lt;&gt;7),J$1,0)))^($A181-$A180)*(1-0.5*(E181/E180-1))</f>
        <v>9.1152258479642487</v>
      </c>
      <c r="K181">
        <f>ROW()</f>
        <v>181</v>
      </c>
      <c r="L181">
        <f>B181/C181</f>
        <v>0.9296987087517935</v>
      </c>
      <c r="M181">
        <f t="shared" si="2"/>
        <v>4.750738657846111</v>
      </c>
      <c r="P181">
        <f>P180*(1-P$1+H180)^($A181-$A180)*(2-E181/E180)</f>
        <v>4.0331264716362876</v>
      </c>
    </row>
    <row r="182" spans="1:16" x14ac:dyDescent="0.25">
      <c r="A182" s="1">
        <v>38327</v>
      </c>
      <c r="B182" s="10">
        <v>13.19</v>
      </c>
      <c r="C182" s="10">
        <v>14.03</v>
      </c>
      <c r="D182">
        <v>204775.26</v>
      </c>
      <c r="E182">
        <v>211539.84</v>
      </c>
      <c r="F182">
        <v>129090.02</v>
      </c>
      <c r="G182">
        <v>133344.63</v>
      </c>
      <c r="H182">
        <f>(1/(1-91/360*VLOOKUP($A182,Tbills!$B$4:$C$974,2,1)/100))^((1)/91)-1</f>
        <v>6.1562896200184625E-5</v>
      </c>
      <c r="I182">
        <f>I181*(1-IF($A182&lt;=I177,I$1,I$1+IF(AND(WEEKDAY($A182)&lt;&gt;1,WEEKDAY($A182)&lt;&gt;7),J$1,0)))^($A182-$A181)*(1-0.5*(E182/E181-1))</f>
        <v>9.3761595955122932</v>
      </c>
      <c r="K182">
        <f>ROW()</f>
        <v>182</v>
      </c>
      <c r="L182">
        <f>B182/C182</f>
        <v>0.94012829650748397</v>
      </c>
      <c r="M182">
        <f t="shared" si="2"/>
        <v>5.0227905882455328</v>
      </c>
      <c r="P182">
        <f>P181*(1-P$1+H181)^($A182-$A181)*(2-E182/E181)</f>
        <v>4.2649891465260685</v>
      </c>
    </row>
    <row r="183" spans="1:16" x14ac:dyDescent="0.25">
      <c r="A183" s="1">
        <v>38328</v>
      </c>
      <c r="B183" s="10">
        <v>13.67</v>
      </c>
      <c r="C183" s="10">
        <v>14.48</v>
      </c>
      <c r="D183">
        <v>210086.73</v>
      </c>
      <c r="E183">
        <v>217013.74</v>
      </c>
      <c r="F183">
        <v>129500.55</v>
      </c>
      <c r="G183">
        <v>133760.49</v>
      </c>
      <c r="H183">
        <f>(1/(1-91/360*VLOOKUP($A183,Tbills!$B$4:$C$974,2,1)/100))^((1)/91)-1</f>
        <v>6.1562896200184625E-5</v>
      </c>
      <c r="I183">
        <f>I182*(1-IF($A183&lt;=I178,I$1,I$1+IF(AND(WEEKDAY($A183)&lt;&gt;1,WEEKDAY($A183)&lt;&gt;7),J$1,0)))^($A183-$A182)*(1-0.5*(E183/E182-1))</f>
        <v>9.2546078554609288</v>
      </c>
      <c r="K183">
        <f>ROW()</f>
        <v>183</v>
      </c>
      <c r="L183">
        <f>B183/C183</f>
        <v>0.94406077348066297</v>
      </c>
      <c r="M183">
        <f t="shared" si="2"/>
        <v>4.8925907162290434</v>
      </c>
      <c r="P183">
        <f>P182*(1-P$1+H182)^($A183-$A182)*(2-E183/E182)</f>
        <v>4.1547284765647658</v>
      </c>
    </row>
    <row r="184" spans="1:16" x14ac:dyDescent="0.25">
      <c r="A184" s="1">
        <v>38329</v>
      </c>
      <c r="B184" s="10">
        <v>13.19</v>
      </c>
      <c r="C184" s="10">
        <v>14.49</v>
      </c>
      <c r="D184">
        <v>205796.37</v>
      </c>
      <c r="E184">
        <v>212568.56</v>
      </c>
      <c r="F184">
        <v>128848.4</v>
      </c>
      <c r="G184">
        <v>133078.65</v>
      </c>
      <c r="H184">
        <f>(1/(1-91/360*VLOOKUP($A184,Tbills!$B$4:$C$974,2,1)/100))^((1)/91)-1</f>
        <v>6.1562896200184625E-5</v>
      </c>
      <c r="I184">
        <f>I183*(1-IF($A184&lt;=I179,I$1,I$1+IF(AND(WEEKDAY($A184)&lt;&gt;1,WEEKDAY($A184)&lt;&gt;7),J$1,0)))^($A184-$A183)*(1-0.5*(E184/E183-1))</f>
        <v>9.3491474485903439</v>
      </c>
      <c r="K184">
        <f>ROW()</f>
        <v>184</v>
      </c>
      <c r="L184">
        <f>B184/C184</f>
        <v>0.9102829537612146</v>
      </c>
      <c r="M184">
        <f t="shared" si="2"/>
        <v>4.9925750842718619</v>
      </c>
      <c r="P184">
        <f>P183*(1-P$1+H183)^($A184-$A183)*(2-E184/E183)</f>
        <v>4.2399356569750042</v>
      </c>
    </row>
    <row r="185" spans="1:16" x14ac:dyDescent="0.25">
      <c r="A185" s="1">
        <v>38330</v>
      </c>
      <c r="B185" s="10">
        <v>12.88</v>
      </c>
      <c r="C185" s="10">
        <v>14.37</v>
      </c>
      <c r="D185">
        <v>203562.31</v>
      </c>
      <c r="E185">
        <v>210247.89</v>
      </c>
      <c r="F185">
        <v>128190.07</v>
      </c>
      <c r="G185">
        <v>132390.51</v>
      </c>
      <c r="H185">
        <f>(1/(1-91/360*VLOOKUP($A185,Tbills!$B$4:$C$974,2,1)/100))^((1)/91)-1</f>
        <v>6.1562896200184625E-5</v>
      </c>
      <c r="I185">
        <f>I184*(1-IF($A185&lt;=I180,I$1,I$1+IF(AND(WEEKDAY($A185)&lt;&gt;1,WEEKDAY($A185)&lt;&gt;7),J$1,0)))^($A185-$A184)*(1-0.5*(E185/E184-1))</f>
        <v>9.3999364058248176</v>
      </c>
      <c r="K185">
        <f>ROW()</f>
        <v>185</v>
      </c>
      <c r="L185">
        <f>B185/C185</f>
        <v>0.89631176061238704</v>
      </c>
      <c r="M185">
        <f t="shared" si="2"/>
        <v>5.0468453434107579</v>
      </c>
      <c r="P185">
        <f>P184*(1-P$1+H184)^($A185-$A184)*(2-E185/E184)</f>
        <v>4.2863295527719485</v>
      </c>
    </row>
    <row r="186" spans="1:16" x14ac:dyDescent="0.25">
      <c r="A186" s="1">
        <v>38331</v>
      </c>
      <c r="B186" s="10">
        <v>12.76</v>
      </c>
      <c r="C186" s="10">
        <v>14.34</v>
      </c>
      <c r="D186">
        <v>202534.74</v>
      </c>
      <c r="E186">
        <v>209173.63</v>
      </c>
      <c r="F186">
        <v>127864.44</v>
      </c>
      <c r="G186">
        <v>132046.06</v>
      </c>
      <c r="H186">
        <f>(1/(1-91/360*VLOOKUP($A186,Tbills!$B$4:$C$974,2,1)/100))^((1)/91)-1</f>
        <v>6.1562896200184625E-5</v>
      </c>
      <c r="I186">
        <f>I185*(1-IF($A186&lt;=I181,I$1,I$1+IF(AND(WEEKDAY($A186)&lt;&gt;1,WEEKDAY($A186)&lt;&gt;7),J$1,0)))^($A186-$A185)*(1-0.5*(E186/E185-1))</f>
        <v>9.4237055768129334</v>
      </c>
      <c r="K186">
        <f>ROW()</f>
        <v>186</v>
      </c>
      <c r="L186">
        <f>B186/C186</f>
        <v>0.88981868898186889</v>
      </c>
      <c r="M186">
        <f t="shared" si="2"/>
        <v>5.0723959018510802</v>
      </c>
      <c r="P186">
        <f>P185*(1-P$1+H185)^($A186-$A185)*(2-E186/E185)</f>
        <v>4.3083364027617854</v>
      </c>
    </row>
    <row r="187" spans="1:16" x14ac:dyDescent="0.25">
      <c r="A187" s="1">
        <v>38334</v>
      </c>
      <c r="B187" s="10">
        <v>12.54</v>
      </c>
      <c r="C187" s="10">
        <v>14.44</v>
      </c>
      <c r="D187">
        <v>198012.02</v>
      </c>
      <c r="E187">
        <v>204464.03</v>
      </c>
      <c r="F187">
        <v>124690.93</v>
      </c>
      <c r="G187">
        <v>128744.38</v>
      </c>
      <c r="H187">
        <f>(1/(1-91/360*VLOOKUP($A187,Tbills!$B$4:$C$974,2,1)/100))^((1)/91)-1</f>
        <v>6.1283544322776606E-5</v>
      </c>
      <c r="I187">
        <f>I186*(1-IF($A187&lt;=I182,I$1,I$1+IF(AND(WEEKDAY($A187)&lt;&gt;1,WEEKDAY($A187)&lt;&gt;7),J$1,0)))^($A187-$A186)*(1-0.5*(E187/E186-1))</f>
        <v>9.5290501096558806</v>
      </c>
      <c r="K187">
        <f>ROW()</f>
        <v>187</v>
      </c>
      <c r="L187">
        <f>B187/C187</f>
        <v>0.86842105263157887</v>
      </c>
      <c r="M187">
        <f t="shared" si="2"/>
        <v>5.185877577212529</v>
      </c>
      <c r="P187">
        <f>P186*(1-P$1+H186)^($A187-$A186)*(2-E187/E186)</f>
        <v>4.4056645572753466</v>
      </c>
    </row>
    <row r="188" spans="1:16" x14ac:dyDescent="0.25">
      <c r="A188" s="1">
        <v>38335</v>
      </c>
      <c r="B188" s="10">
        <v>12.73</v>
      </c>
      <c r="C188" s="10">
        <v>14.36</v>
      </c>
      <c r="D188">
        <v>198752.53</v>
      </c>
      <c r="E188">
        <v>205216.14</v>
      </c>
      <c r="F188">
        <v>123894.55</v>
      </c>
      <c r="G188">
        <v>127914.22</v>
      </c>
      <c r="H188">
        <f>(1/(1-91/360*VLOOKUP($A188,Tbills!$B$4:$C$974,2,1)/100))^((1)/91)-1</f>
        <v>6.1283544322776606E-5</v>
      </c>
      <c r="I188">
        <f>I187*(1-IF($A188&lt;=I183,I$1,I$1+IF(AND(WEEKDAY($A188)&lt;&gt;1,WEEKDAY($A188)&lt;&gt;7),J$1,0)))^($A188-$A187)*(1-0.5*(E188/E187-1))</f>
        <v>9.5112764988243743</v>
      </c>
      <c r="K188">
        <f>ROW()</f>
        <v>188</v>
      </c>
      <c r="L188">
        <f>B188/C188</f>
        <v>0.88649025069637888</v>
      </c>
      <c r="M188">
        <f t="shared" si="2"/>
        <v>5.1665609583216607</v>
      </c>
      <c r="P188">
        <f>P187*(1-P$1+H187)^($A188-$A187)*(2-E188/E187)</f>
        <v>4.3895652075490954</v>
      </c>
    </row>
    <row r="189" spans="1:16" x14ac:dyDescent="0.25">
      <c r="A189" s="1">
        <v>38336</v>
      </c>
      <c r="B189" s="10">
        <v>12.35</v>
      </c>
      <c r="C189" s="10">
        <v>14.26</v>
      </c>
      <c r="D189">
        <v>199793</v>
      </c>
      <c r="E189">
        <v>206277.87</v>
      </c>
      <c r="F189">
        <v>123135.51</v>
      </c>
      <c r="G189">
        <v>127122.72</v>
      </c>
      <c r="H189">
        <f>(1/(1-91/360*VLOOKUP($A189,Tbills!$B$4:$C$974,2,1)/100))^((1)/91)-1</f>
        <v>6.1283544322776606E-5</v>
      </c>
      <c r="I189">
        <f>I188*(1-IF($A189&lt;=I184,I$1,I$1+IF(AND(WEEKDAY($A189)&lt;&gt;1,WEEKDAY($A189)&lt;&gt;7),J$1,0)))^($A189-$A188)*(1-0.5*(E189/E188-1))</f>
        <v>9.4864252643628735</v>
      </c>
      <c r="K189">
        <f>ROW()</f>
        <v>189</v>
      </c>
      <c r="L189">
        <f>B189/C189</f>
        <v>0.86605890603085556</v>
      </c>
      <c r="M189">
        <f t="shared" si="2"/>
        <v>5.1395912505335071</v>
      </c>
      <c r="P189">
        <f>P188*(1-P$1+H188)^($A189-$A188)*(2-E189/E188)</f>
        <v>4.3669609469118704</v>
      </c>
    </row>
    <row r="190" spans="1:16" x14ac:dyDescent="0.25">
      <c r="A190" s="1">
        <v>38337</v>
      </c>
      <c r="B190" s="10">
        <v>12.27</v>
      </c>
      <c r="C190" s="10">
        <v>14.08</v>
      </c>
      <c r="D190">
        <v>197712.27</v>
      </c>
      <c r="E190">
        <v>204116.96</v>
      </c>
      <c r="F190">
        <v>122901.39</v>
      </c>
      <c r="G190">
        <v>126873.23</v>
      </c>
      <c r="H190">
        <f>(1/(1-91/360*VLOOKUP($A190,Tbills!$B$4:$C$974,2,1)/100))^((1)/91)-1</f>
        <v>6.1283544322776606E-5</v>
      </c>
      <c r="I190">
        <f>I189*(1-IF($A190&lt;=I185,I$1,I$1+IF(AND(WEEKDAY($A190)&lt;&gt;1,WEEKDAY($A190)&lt;&gt;7),J$1,0)))^($A190-$A189)*(1-0.5*(E190/E189-1))</f>
        <v>9.5358656497787759</v>
      </c>
      <c r="K190">
        <f>ROW()</f>
        <v>190</v>
      </c>
      <c r="L190">
        <f>B190/C190</f>
        <v>0.87144886363636365</v>
      </c>
      <c r="M190">
        <f t="shared" si="2"/>
        <v>5.1931903032312459</v>
      </c>
      <c r="P190">
        <f>P189*(1-P$1+H189)^($A190-$A189)*(2-E190/E189)</f>
        <v>4.4128152404417547</v>
      </c>
    </row>
    <row r="191" spans="1:16" x14ac:dyDescent="0.25">
      <c r="A191" s="1">
        <v>38338</v>
      </c>
      <c r="B191" s="10">
        <v>11.95</v>
      </c>
      <c r="C191" s="10">
        <v>14.2</v>
      </c>
      <c r="D191">
        <v>197978.63</v>
      </c>
      <c r="E191">
        <v>204379.44</v>
      </c>
      <c r="F191">
        <v>123637.85</v>
      </c>
      <c r="G191">
        <v>127625.72</v>
      </c>
      <c r="H191">
        <f>(1/(1-91/360*VLOOKUP($A191,Tbills!$B$4:$C$974,2,1)/100))^((1)/91)-1</f>
        <v>6.1283544322776606E-5</v>
      </c>
      <c r="I191">
        <f>I190*(1-IF($A191&lt;=I186,I$1,I$1+IF(AND(WEEKDAY($A191)&lt;&gt;1,WEEKDAY($A191)&lt;&gt;7),J$1,0)))^($A191-$A190)*(1-0.5*(E191/E190-1))</f>
        <v>9.5294863905960927</v>
      </c>
      <c r="K191">
        <f>ROW()</f>
        <v>191</v>
      </c>
      <c r="L191">
        <f>B191/C191</f>
        <v>0.84154929577464788</v>
      </c>
      <c r="M191">
        <f t="shared" si="2"/>
        <v>5.1862706635548665</v>
      </c>
      <c r="P191">
        <f>P190*(1-P$1+H190)^($A191-$A190)*(2-E191/E190)</f>
        <v>4.4072477529528227</v>
      </c>
    </row>
    <row r="192" spans="1:16" x14ac:dyDescent="0.25">
      <c r="A192" s="1">
        <v>38341</v>
      </c>
      <c r="B192" s="10">
        <v>11.83</v>
      </c>
      <c r="C192" s="10">
        <v>14.08</v>
      </c>
      <c r="D192">
        <v>197597.88</v>
      </c>
      <c r="E192">
        <v>203948.79999999999</v>
      </c>
      <c r="F192">
        <v>123457.36</v>
      </c>
      <c r="G192">
        <v>127415.94</v>
      </c>
      <c r="H192">
        <f>(1/(1-91/360*VLOOKUP($A192,Tbills!$B$4:$C$974,2,1)/100))^((1)/91)-1</f>
        <v>6.0724862104288846E-5</v>
      </c>
      <c r="I192">
        <f>I191*(1-IF($A192&lt;=I187,I$1,I$1+IF(AND(WEEKDAY($A192)&lt;&gt;1,WEEKDAY($A192)&lt;&gt;7),J$1,0)))^($A192-$A191)*(1-0.5*(E192/E191-1))</f>
        <v>9.5387811486766907</v>
      </c>
      <c r="K192">
        <f>ROW()</f>
        <v>192</v>
      </c>
      <c r="L192">
        <f>B192/C192</f>
        <v>0.84019886363636365</v>
      </c>
      <c r="M192">
        <f t="shared" si="2"/>
        <v>5.1964723034728992</v>
      </c>
      <c r="P192">
        <f>P191*(1-P$1+H191)^($A192-$A191)*(2-E192/E191)</f>
        <v>4.4168560305761497</v>
      </c>
    </row>
    <row r="193" spans="1:16" x14ac:dyDescent="0.25">
      <c r="A193" s="1">
        <v>38342</v>
      </c>
      <c r="B193" s="10">
        <v>11.55</v>
      </c>
      <c r="C193" s="10">
        <v>13.94</v>
      </c>
      <c r="D193">
        <v>193718</v>
      </c>
      <c r="E193">
        <v>199931.83</v>
      </c>
      <c r="F193">
        <v>122328.11</v>
      </c>
      <c r="G193">
        <v>126242.74</v>
      </c>
      <c r="H193">
        <f>(1/(1-91/360*VLOOKUP($A193,Tbills!$B$4:$C$974,2,1)/100))^((1)/91)-1</f>
        <v>6.0724862104288846E-5</v>
      </c>
      <c r="I193">
        <f>I192*(1-IF($A193&lt;=I188,I$1,I$1+IF(AND(WEEKDAY($A193)&lt;&gt;1,WEEKDAY($A193)&lt;&gt;7),J$1,0)))^($A193-$A192)*(1-0.5*(E193/E192-1))</f>
        <v>9.632468220692278</v>
      </c>
      <c r="K193">
        <f>ROW()</f>
        <v>193</v>
      </c>
      <c r="L193">
        <f>B193/C193</f>
        <v>0.82855093256814927</v>
      </c>
      <c r="M193">
        <f t="shared" si="2"/>
        <v>5.2985750857311684</v>
      </c>
      <c r="P193">
        <f>P192*(1-P$1+H192)^($A193-$A192)*(2-E193/E192)</f>
        <v>4.5039572213632644</v>
      </c>
    </row>
    <row r="194" spans="1:16" x14ac:dyDescent="0.25">
      <c r="A194" s="1">
        <v>38343</v>
      </c>
      <c r="B194" s="10">
        <v>11.45</v>
      </c>
      <c r="C194" s="10">
        <v>13.99</v>
      </c>
      <c r="D194">
        <v>194160.25</v>
      </c>
      <c r="E194">
        <v>200376.12</v>
      </c>
      <c r="F194">
        <v>122734.43</v>
      </c>
      <c r="G194">
        <v>126654.39999999999</v>
      </c>
      <c r="H194">
        <f>(1/(1-91/360*VLOOKUP($A194,Tbills!$B$4:$C$974,2,1)/100))^((1)/91)-1</f>
        <v>6.0724862104288846E-5</v>
      </c>
      <c r="I194">
        <f>I193*(1-IF($A194&lt;=I189,I$1,I$1+IF(AND(WEEKDAY($A194)&lt;&gt;1,WEEKDAY($A194)&lt;&gt;7),J$1,0)))^($A194-$A193)*(1-0.5*(E194/E193-1))</f>
        <v>9.6215151199080466</v>
      </c>
      <c r="K194">
        <f>ROW()</f>
        <v>194</v>
      </c>
      <c r="L194">
        <f>B194/C194</f>
        <v>0.81844174410293058</v>
      </c>
      <c r="M194">
        <f t="shared" si="2"/>
        <v>5.2865543182111132</v>
      </c>
      <c r="P194">
        <f>P193*(1-P$1+H193)^($A194-$A193)*(2-E194/E193)</f>
        <v>4.4940551739884507</v>
      </c>
    </row>
    <row r="195" spans="1:16" x14ac:dyDescent="0.25">
      <c r="A195" s="1">
        <v>38344</v>
      </c>
      <c r="B195" s="10">
        <v>11.23</v>
      </c>
      <c r="C195" s="10">
        <v>13.84</v>
      </c>
      <c r="D195">
        <v>193028.99</v>
      </c>
      <c r="E195">
        <v>199196.47</v>
      </c>
      <c r="F195">
        <v>122865.21</v>
      </c>
      <c r="G195">
        <v>126781.67</v>
      </c>
      <c r="H195">
        <f>(1/(1-91/360*VLOOKUP($A195,Tbills!$B$4:$C$974,2,1)/100))^((1)/91)-1</f>
        <v>6.0724862104288846E-5</v>
      </c>
      <c r="I195">
        <f>I194*(1-IF($A195&lt;=I190,I$1,I$1+IF(AND(WEEKDAY($A195)&lt;&gt;1,WEEKDAY($A195)&lt;&gt;7),J$1,0)))^($A195-$A194)*(1-0.5*(E195/E194-1))</f>
        <v>9.6495857485912673</v>
      </c>
      <c r="K195">
        <f>ROW()</f>
        <v>195</v>
      </c>
      <c r="L195">
        <f>B195/C195</f>
        <v>0.81141618497109835</v>
      </c>
      <c r="M195">
        <f t="shared" si="2"/>
        <v>5.3174295348758198</v>
      </c>
      <c r="P195">
        <f>P194*(1-P$1+H194)^($A195-$A194)*(2-E195/E194)</f>
        <v>4.5206197897700813</v>
      </c>
    </row>
    <row r="196" spans="1:16" x14ac:dyDescent="0.25">
      <c r="A196" s="1">
        <v>38348</v>
      </c>
      <c r="B196" s="10">
        <v>12.14</v>
      </c>
      <c r="C196" s="10">
        <v>14.1</v>
      </c>
      <c r="D196">
        <v>193313</v>
      </c>
      <c r="E196">
        <v>199441.16</v>
      </c>
      <c r="F196">
        <v>123282.73</v>
      </c>
      <c r="G196">
        <v>127181.7</v>
      </c>
      <c r="H196">
        <f>(1/(1-91/360*VLOOKUP($A196,Tbills!$B$4:$C$974,2,1)/100))^((1)/91)-1</f>
        <v>6.1981937477195714E-5</v>
      </c>
      <c r="I196">
        <f>I195*(1-IF($A196&lt;=I191,I$1,I$1+IF(AND(WEEKDAY($A196)&lt;&gt;1,WEEKDAY($A196)&lt;&gt;7),J$1,0)))^($A196-$A195)*(1-0.5*(E196/E195-1))</f>
        <v>9.642655086142339</v>
      </c>
      <c r="K196">
        <f>ROW()</f>
        <v>196</v>
      </c>
      <c r="L196">
        <f>B196/C196</f>
        <v>0.86099290780141846</v>
      </c>
      <c r="M196">
        <f t="shared" si="2"/>
        <v>5.3099083246254484</v>
      </c>
      <c r="P196">
        <f>P195*(1-P$1+H195)^($A196-$A195)*(2-E196/E195)</f>
        <v>4.5154954672356613</v>
      </c>
    </row>
    <row r="197" spans="1:16" x14ac:dyDescent="0.25">
      <c r="A197" s="1">
        <v>38349</v>
      </c>
      <c r="B197" s="10">
        <v>12</v>
      </c>
      <c r="C197" s="10">
        <v>13.91</v>
      </c>
      <c r="D197">
        <v>193324.98</v>
      </c>
      <c r="E197">
        <v>199441.16</v>
      </c>
      <c r="F197">
        <v>123249.49</v>
      </c>
      <c r="G197">
        <v>127139.52</v>
      </c>
      <c r="H197">
        <f>(1/(1-91/360*VLOOKUP($A197,Tbills!$B$4:$C$974,2,1)/100))^((1)/91)-1</f>
        <v>6.1981937477195714E-5</v>
      </c>
      <c r="I197">
        <f>I196*(1-IF($A197&lt;=I192,I$1,I$1+IF(AND(WEEKDAY($A197)&lt;&gt;1,WEEKDAY($A197)&lt;&gt;7),J$1,0)))^($A197-$A196)*(1-0.5*(E197/E196-1))</f>
        <v>9.6424041129277676</v>
      </c>
      <c r="K197">
        <f>ROW()</f>
        <v>197</v>
      </c>
      <c r="L197">
        <f>B197/C197</f>
        <v>0.86268871315600282</v>
      </c>
      <c r="M197">
        <f t="shared" si="2"/>
        <v>5.3096610138267675</v>
      </c>
      <c r="P197">
        <f>P196*(1-P$1+H196)^($A197-$A196)*(2-E197/E196)</f>
        <v>4.5156083349172045</v>
      </c>
    </row>
    <row r="198" spans="1:16" x14ac:dyDescent="0.25">
      <c r="A198" s="1">
        <v>38350</v>
      </c>
      <c r="B198" s="10">
        <v>11.62</v>
      </c>
      <c r="C198" s="10">
        <v>13.99</v>
      </c>
      <c r="D198">
        <v>193321.3</v>
      </c>
      <c r="E198">
        <v>199425</v>
      </c>
      <c r="F198">
        <v>123679.85</v>
      </c>
      <c r="G198">
        <v>127575.58</v>
      </c>
      <c r="H198">
        <f>(1/(1-91/360*VLOOKUP($A198,Tbills!$B$4:$C$974,2,1)/100))^((1)/91)-1</f>
        <v>6.1981937477195714E-5</v>
      </c>
      <c r="I198">
        <f>I197*(1-IF($A198&lt;=I193,I$1,I$1+IF(AND(WEEKDAY($A198)&lt;&gt;1,WEEKDAY($A198)&lt;&gt;7),J$1,0)))^($A198-$A197)*(1-0.5*(E198/E197-1))</f>
        <v>9.6425437807433969</v>
      </c>
      <c r="K198">
        <f>ROW()</f>
        <v>198</v>
      </c>
      <c r="L198">
        <f>B198/C198</f>
        <v>0.83059328091493922</v>
      </c>
      <c r="M198">
        <f t="shared" si="2"/>
        <v>5.3098439172471927</v>
      </c>
      <c r="P198">
        <f>P197*(1-P$1+H197)^($A198-$A197)*(2-E198/E197)</f>
        <v>4.5160870980705896</v>
      </c>
    </row>
    <row r="199" spans="1:16" x14ac:dyDescent="0.25">
      <c r="A199" s="1">
        <v>38351</v>
      </c>
      <c r="B199" s="10">
        <v>12.56</v>
      </c>
      <c r="C199" s="10">
        <v>14.3</v>
      </c>
      <c r="D199">
        <v>194252.71</v>
      </c>
      <c r="E199">
        <v>200373.46</v>
      </c>
      <c r="F199">
        <v>123980.82</v>
      </c>
      <c r="G199">
        <v>127878.12</v>
      </c>
      <c r="H199">
        <f>(1/(1-91/360*VLOOKUP($A199,Tbills!$B$4:$C$974,2,1)/100))^((1)/91)-1</f>
        <v>6.1981937477195714E-5</v>
      </c>
      <c r="I199">
        <f>I198*(1-IF($A199&lt;=I194,I$1,I$1+IF(AND(WEEKDAY($A199)&lt;&gt;1,WEEKDAY($A199)&lt;&gt;7),J$1,0)))^($A199-$A198)*(1-0.5*(E199/E198-1))</f>
        <v>9.6193635662513728</v>
      </c>
      <c r="K199">
        <f>ROW()</f>
        <v>199</v>
      </c>
      <c r="L199">
        <f>B199/C199</f>
        <v>0.87832167832167829</v>
      </c>
      <c r="M199">
        <f t="shared" si="2"/>
        <v>5.2843443090837727</v>
      </c>
      <c r="P199">
        <f>P198*(1-P$1+H198)^($A199-$A198)*(2-E199/E198)</f>
        <v>4.4947210534572424</v>
      </c>
    </row>
    <row r="200" spans="1:16" x14ac:dyDescent="0.25">
      <c r="A200" s="1">
        <v>38352</v>
      </c>
      <c r="B200" s="10">
        <v>13.29</v>
      </c>
      <c r="C200" s="10">
        <v>14.56</v>
      </c>
      <c r="D200">
        <v>194636.79</v>
      </c>
      <c r="E200">
        <v>200757.23</v>
      </c>
      <c r="F200">
        <v>124227.03</v>
      </c>
      <c r="G200">
        <v>128124.14</v>
      </c>
      <c r="H200">
        <f>(1/(1-91/360*VLOOKUP($A200,Tbills!$B$4:$C$974,2,1)/100))^((1)/91)-1</f>
        <v>6.1981937477195714E-5</v>
      </c>
      <c r="I200">
        <f>I199*(1-IF($A200&lt;=I195,I$1,I$1+IF(AND(WEEKDAY($A200)&lt;&gt;1,WEEKDAY($A200)&lt;&gt;7),J$1,0)))^($A200-$A199)*(1-0.5*(E200/E199-1))</f>
        <v>9.6099015824253531</v>
      </c>
      <c r="K200">
        <f>ROW()</f>
        <v>200</v>
      </c>
      <c r="L200">
        <f>B200/C200</f>
        <v>0.91277472527472514</v>
      </c>
      <c r="M200">
        <f t="shared" si="2"/>
        <v>5.2739776951261206</v>
      </c>
      <c r="P200">
        <f>P199*(1-P$1+H199)^($A200-$A199)*(2-E200/E199)</f>
        <v>4.4862245660750002</v>
      </c>
    </row>
    <row r="201" spans="1:16" x14ac:dyDescent="0.25">
      <c r="A201" s="1">
        <v>38355</v>
      </c>
      <c r="B201" s="10">
        <v>14.08</v>
      </c>
      <c r="C201" s="10">
        <v>15.07</v>
      </c>
      <c r="D201">
        <v>198058.44</v>
      </c>
      <c r="E201">
        <v>204249.14</v>
      </c>
      <c r="F201">
        <v>126003.66</v>
      </c>
      <c r="G201">
        <v>129932.67</v>
      </c>
      <c r="H201">
        <f>(1/(1-91/360*VLOOKUP($A201,Tbills!$B$4:$C$974,2,1)/100))^((1)/91)-1</f>
        <v>6.3378858411899941E-5</v>
      </c>
      <c r="I201">
        <f>I200*(1-IF($A201&lt;=I196,I$1,I$1+IF(AND(WEEKDAY($A201)&lt;&gt;1,WEEKDAY($A201)&lt;&gt;7),J$1,0)))^($A201-$A200)*(1-0.5*(E201/E200-1))</f>
        <v>9.5255819175021106</v>
      </c>
      <c r="K201">
        <f>ROW()</f>
        <v>201</v>
      </c>
      <c r="L201">
        <f>B201/C201</f>
        <v>0.93430656934306566</v>
      </c>
      <c r="M201">
        <f t="shared" ref="M201:M264" si="3">M200*(1-IF($A201&lt;=N$3,M$1,M$1+IF(AND(WEEKDAY($A201)&lt;&gt;1,WEEKDAY($A201)&lt;&gt;7),N$1,0)))^($A201-$A200)*(2-$E201/$E200)</f>
        <v>5.181519675781189</v>
      </c>
      <c r="P201">
        <f>P200*(1-P$1+H200)^($A201-$A200)*(2-E201/E200)</f>
        <v>4.4085231098821716</v>
      </c>
    </row>
    <row r="202" spans="1:16" x14ac:dyDescent="0.25">
      <c r="A202" s="1">
        <v>38356</v>
      </c>
      <c r="B202" s="10">
        <v>13.98</v>
      </c>
      <c r="C202" s="10">
        <v>15.05</v>
      </c>
      <c r="D202">
        <v>200482.41</v>
      </c>
      <c r="E202">
        <v>206735.93</v>
      </c>
      <c r="F202">
        <v>127438.77</v>
      </c>
      <c r="G202">
        <v>131404.29</v>
      </c>
      <c r="H202">
        <f>(1/(1-91/360*VLOOKUP($A202,Tbills!$B$4:$C$974,2,1)/100))^((1)/91)-1</f>
        <v>6.3378858411899941E-5</v>
      </c>
      <c r="I202">
        <f>I201*(1-IF($A202&lt;=I197,I$1,I$1+IF(AND(WEEKDAY($A202)&lt;&gt;1,WEEKDAY($A202)&lt;&gt;7),J$1,0)))^($A202-$A201)*(1-0.5*(E202/E201-1))</f>
        <v>9.4673471981201711</v>
      </c>
      <c r="K202">
        <f>ROW()</f>
        <v>202</v>
      </c>
      <c r="L202">
        <f>B202/C202</f>
        <v>0.92890365448504986</v>
      </c>
      <c r="M202">
        <f t="shared" si="3"/>
        <v>5.118194842026706</v>
      </c>
      <c r="P202">
        <f>P201*(1-P$1+H201)^($A202-$A201)*(2-E202/E201)</f>
        <v>4.3549630523387304</v>
      </c>
    </row>
    <row r="203" spans="1:16" x14ac:dyDescent="0.25">
      <c r="A203" s="1">
        <v>38357</v>
      </c>
      <c r="B203" s="10">
        <v>14.09</v>
      </c>
      <c r="C203" s="10">
        <v>15.21</v>
      </c>
      <c r="D203">
        <v>199944.91</v>
      </c>
      <c r="E203">
        <v>206168.56</v>
      </c>
      <c r="F203">
        <v>127502.03</v>
      </c>
      <c r="G203">
        <v>131461.19</v>
      </c>
      <c r="H203">
        <f>(1/(1-91/360*VLOOKUP($A203,Tbills!$B$4:$C$974,2,1)/100))^((1)/91)-1</f>
        <v>6.3378858411899941E-5</v>
      </c>
      <c r="I203">
        <f>I202*(1-IF($A203&lt;=I198,I$1,I$1+IF(AND(WEEKDAY($A203)&lt;&gt;1,WEEKDAY($A203)&lt;&gt;7),J$1,0)))^($A203-$A202)*(1-0.5*(E203/E202-1))</f>
        <v>9.4800916330251592</v>
      </c>
      <c r="K203">
        <f>ROW()</f>
        <v>203</v>
      </c>
      <c r="L203">
        <f>B203/C203</f>
        <v>0.92636423405654167</v>
      </c>
      <c r="M203">
        <f t="shared" si="3"/>
        <v>5.1320022769467029</v>
      </c>
      <c r="P203">
        <f>P202*(1-P$1+H202)^($A203-$A202)*(2-E203/E202)</f>
        <v>4.3670301494336394</v>
      </c>
    </row>
    <row r="204" spans="1:16" x14ac:dyDescent="0.25">
      <c r="A204" s="1">
        <v>38358</v>
      </c>
      <c r="B204" s="10">
        <v>13.58</v>
      </c>
      <c r="C204" s="10">
        <v>14.59</v>
      </c>
      <c r="D204">
        <v>196000.09</v>
      </c>
      <c r="E204">
        <v>202087.88</v>
      </c>
      <c r="F204">
        <v>125782.98</v>
      </c>
      <c r="G204">
        <v>129680.43</v>
      </c>
      <c r="H204">
        <f>(1/(1-91/360*VLOOKUP($A204,Tbills!$B$4:$C$974,2,1)/100))^((1)/91)-1</f>
        <v>6.3378858411899941E-5</v>
      </c>
      <c r="I204">
        <f>I203*(1-IF($A204&lt;=I199,I$1,I$1+IF(AND(WEEKDAY($A204)&lt;&gt;1,WEEKDAY($A204)&lt;&gt;7),J$1,0)))^($A204-$A203)*(1-0.5*(E204/E203-1))</f>
        <v>9.5736618469268908</v>
      </c>
      <c r="K204">
        <f>ROW()</f>
        <v>204</v>
      </c>
      <c r="L204">
        <f>B204/C204</f>
        <v>0.93077450308430432</v>
      </c>
      <c r="M204">
        <f t="shared" si="3"/>
        <v>5.2333358860896588</v>
      </c>
      <c r="P204">
        <f>P203*(1-P$1+H203)^($A204-$A203)*(2-E204/E203)</f>
        <v>4.4535840124778225</v>
      </c>
    </row>
    <row r="205" spans="1:16" x14ac:dyDescent="0.25">
      <c r="A205" s="1">
        <v>38359</v>
      </c>
      <c r="B205" s="10">
        <v>13.49</v>
      </c>
      <c r="C205" s="10">
        <v>14.52</v>
      </c>
      <c r="D205">
        <v>194807.13</v>
      </c>
      <c r="E205">
        <v>200845.06</v>
      </c>
      <c r="F205">
        <v>125530.58</v>
      </c>
      <c r="G205">
        <v>129411.99</v>
      </c>
      <c r="H205">
        <f>(1/(1-91/360*VLOOKUP($A205,Tbills!$B$4:$C$974,2,1)/100))^((1)/91)-1</f>
        <v>6.3378858411899941E-5</v>
      </c>
      <c r="I205">
        <f>I204*(1-IF($A205&lt;=I200,I$1,I$1+IF(AND(WEEKDAY($A205)&lt;&gt;1,WEEKDAY($A205)&lt;&gt;7),J$1,0)))^($A205-$A204)*(1-0.5*(E205/E204-1))</f>
        <v>9.6028504287169731</v>
      </c>
      <c r="K205">
        <f>ROW()</f>
        <v>205</v>
      </c>
      <c r="L205">
        <f>B205/C205</f>
        <v>0.92906336088154273</v>
      </c>
      <c r="M205">
        <f t="shared" si="3"/>
        <v>5.2652751284836778</v>
      </c>
      <c r="P205">
        <f>P204*(1-P$1+H204)^($A205-$A204)*(2-E205/E204)</f>
        <v>4.4810913675541419</v>
      </c>
    </row>
    <row r="206" spans="1:16" x14ac:dyDescent="0.25">
      <c r="A206" s="1">
        <v>38362</v>
      </c>
      <c r="B206" s="10">
        <v>13.23</v>
      </c>
      <c r="C206" s="10">
        <v>14.31</v>
      </c>
      <c r="D206">
        <v>192759.7</v>
      </c>
      <c r="E206">
        <v>198695.99</v>
      </c>
      <c r="F206">
        <v>124016.53</v>
      </c>
      <c r="G206">
        <v>127826.52</v>
      </c>
      <c r="H206">
        <f>(1/(1-91/360*VLOOKUP($A206,Tbills!$B$4:$C$974,2,1)/100))^((1)/91)-1</f>
        <v>6.4915678809729371E-5</v>
      </c>
      <c r="I206">
        <f>I205*(1-IF($A206&lt;=I201,I$1,I$1+IF(AND(WEEKDAY($A206)&lt;&gt;1,WEEKDAY($A206)&lt;&gt;7),J$1,0)))^($A206-$A205)*(1-0.5*(E206/E205-1))</f>
        <v>9.6534725409541338</v>
      </c>
      <c r="K206">
        <f>ROW()</f>
        <v>206</v>
      </c>
      <c r="L206">
        <f>B206/C206</f>
        <v>0.92452830188679247</v>
      </c>
      <c r="M206">
        <f t="shared" si="3"/>
        <v>5.3208707692783737</v>
      </c>
      <c r="P206">
        <f>P205*(1-P$1+H205)^($A206-$A205)*(2-E206/E205)</f>
        <v>4.5293982750096458</v>
      </c>
    </row>
    <row r="207" spans="1:16" x14ac:dyDescent="0.25">
      <c r="A207" s="1">
        <v>38363</v>
      </c>
      <c r="B207" s="10">
        <v>13.19</v>
      </c>
      <c r="C207" s="10">
        <v>14.34</v>
      </c>
      <c r="D207">
        <v>194533.74</v>
      </c>
      <c r="E207">
        <v>200511.77</v>
      </c>
      <c r="F207">
        <v>123240.6</v>
      </c>
      <c r="G207">
        <v>127018.45</v>
      </c>
      <c r="H207">
        <f>(1/(1-91/360*VLOOKUP($A207,Tbills!$B$4:$C$974,2,1)/100))^((1)/91)-1</f>
        <v>6.4915678809729371E-5</v>
      </c>
      <c r="I207">
        <f>I206*(1-IF($A207&lt;=I202,I$1,I$1+IF(AND(WEEKDAY($A207)&lt;&gt;1,WEEKDAY($A207)&lt;&gt;7),J$1,0)))^($A207-$A206)*(1-0.5*(E207/E206-1))</f>
        <v>9.6091133851012884</v>
      </c>
      <c r="K207">
        <f>ROW()</f>
        <v>207</v>
      </c>
      <c r="L207">
        <f>B207/C207</f>
        <v>0.91980474198047413</v>
      </c>
      <c r="M207">
        <f t="shared" si="3"/>
        <v>5.2720005235807053</v>
      </c>
      <c r="P207">
        <f>P206*(1-P$1+H206)^($A207-$A206)*(2-E207/E206)</f>
        <v>4.4881317914301508</v>
      </c>
    </row>
    <row r="208" spans="1:16" x14ac:dyDescent="0.25">
      <c r="A208" s="1">
        <v>38364</v>
      </c>
      <c r="B208" s="10">
        <v>12.56</v>
      </c>
      <c r="C208" s="10">
        <v>13.94</v>
      </c>
      <c r="D208">
        <v>188484.07</v>
      </c>
      <c r="E208">
        <v>194263.18</v>
      </c>
      <c r="F208">
        <v>121546.23</v>
      </c>
      <c r="G208">
        <v>125263.89</v>
      </c>
      <c r="H208">
        <f>(1/(1-91/360*VLOOKUP($A208,Tbills!$B$4:$C$974,2,1)/100))^((1)/91)-1</f>
        <v>6.4915678809729371E-5</v>
      </c>
      <c r="I208">
        <f>I207*(1-IF($A208&lt;=I203,I$1,I$1+IF(AND(WEEKDAY($A208)&lt;&gt;1,WEEKDAY($A208)&lt;&gt;7),J$1,0)))^($A208-$A207)*(1-0.5*(E208/E207-1))</f>
        <v>9.7585847876059955</v>
      </c>
      <c r="K208">
        <f>ROW()</f>
        <v>208</v>
      </c>
      <c r="L208">
        <f>B208/C208</f>
        <v>0.90100430416068877</v>
      </c>
      <c r="M208">
        <f t="shared" si="3"/>
        <v>5.4360397753987808</v>
      </c>
      <c r="P208">
        <f>P207*(1-P$1+H207)^($A208-$A207)*(2-E208/E207)</f>
        <v>4.6281256331483336</v>
      </c>
    </row>
    <row r="209" spans="1:16" x14ac:dyDescent="0.25">
      <c r="A209" s="1">
        <v>38365</v>
      </c>
      <c r="B209" s="10">
        <v>12.84</v>
      </c>
      <c r="C209" s="10">
        <v>14.22</v>
      </c>
      <c r="D209">
        <v>188855.15</v>
      </c>
      <c r="E209">
        <v>194633.03</v>
      </c>
      <c r="F209">
        <v>120578.24000000001</v>
      </c>
      <c r="G209">
        <v>124258.16</v>
      </c>
      <c r="H209">
        <f>(1/(1-91/360*VLOOKUP($A209,Tbills!$B$4:$C$974,2,1)/100))^((1)/91)-1</f>
        <v>6.4915678809729371E-5</v>
      </c>
      <c r="I209">
        <f>I208*(1-IF($A209&lt;=I204,I$1,I$1+IF(AND(WEEKDAY($A209)&lt;&gt;1,WEEKDAY($A209)&lt;&gt;7),J$1,0)))^($A209-$A208)*(1-0.5*(E209/E208-1))</f>
        <v>9.7490415466423972</v>
      </c>
      <c r="K209">
        <f>ROW()</f>
        <v>209</v>
      </c>
      <c r="L209">
        <f>B209/C209</f>
        <v>0.90295358649789026</v>
      </c>
      <c r="M209">
        <f t="shared" si="3"/>
        <v>5.4254376104697544</v>
      </c>
      <c r="P209">
        <f>P208*(1-P$1+H208)^($A209-$A208)*(2-E209/E208)</f>
        <v>4.6194433420207428</v>
      </c>
    </row>
    <row r="210" spans="1:16" x14ac:dyDescent="0.25">
      <c r="A210" s="1">
        <v>38366</v>
      </c>
      <c r="B210" s="10">
        <v>12.43</v>
      </c>
      <c r="C210" s="10">
        <v>13.93</v>
      </c>
      <c r="D210">
        <v>186664.67</v>
      </c>
      <c r="E210">
        <v>192362.9</v>
      </c>
      <c r="F210">
        <v>120017.74</v>
      </c>
      <c r="G210">
        <v>123672.49</v>
      </c>
      <c r="H210">
        <f>(1/(1-91/360*VLOOKUP($A210,Tbills!$B$4:$C$974,2,1)/100))^((1)/91)-1</f>
        <v>6.4915678809729371E-5</v>
      </c>
      <c r="I210">
        <f>I209*(1-IF($A210&lt;=I205,I$1,I$1+IF(AND(WEEKDAY($A210)&lt;&gt;1,WEEKDAY($A210)&lt;&gt;7),J$1,0)))^($A210-$A209)*(1-0.5*(E210/E209-1))</f>
        <v>9.8056409903261326</v>
      </c>
      <c r="K210">
        <f>ROW()</f>
        <v>210</v>
      </c>
      <c r="L210">
        <f>B210/C210</f>
        <v>0.89231873653984206</v>
      </c>
      <c r="M210">
        <f t="shared" si="3"/>
        <v>5.4884623339979699</v>
      </c>
      <c r="P210">
        <f>P209*(1-P$1+H209)^($A210-$A209)*(2-E210/E209)</f>
        <v>4.6734533987963243</v>
      </c>
    </row>
    <row r="211" spans="1:16" x14ac:dyDescent="0.25">
      <c r="A211" s="1">
        <v>38370</v>
      </c>
      <c r="B211" s="10">
        <v>12.47</v>
      </c>
      <c r="C211" s="10">
        <v>13.52</v>
      </c>
      <c r="D211">
        <v>180719.43</v>
      </c>
      <c r="E211">
        <v>186186.21</v>
      </c>
      <c r="F211">
        <v>117021.16</v>
      </c>
      <c r="G211">
        <v>120552.54</v>
      </c>
      <c r="H211">
        <f>(1/(1-91/360*VLOOKUP($A211,Tbills!$B$4:$C$974,2,1)/100))^((1)/91)-1</f>
        <v>6.5754036068232935E-5</v>
      </c>
      <c r="I211">
        <f>I210*(1-IF($A211&lt;=I206,I$1,I$1+IF(AND(WEEKDAY($A211)&lt;&gt;1,WEEKDAY($A211)&lt;&gt;7),J$1,0)))^($A211-$A210)*(1-0.5*(E211/E210-1))</f>
        <v>9.962031237670729</v>
      </c>
      <c r="K211">
        <f>ROW()</f>
        <v>211</v>
      </c>
      <c r="L211">
        <f>B211/C211</f>
        <v>0.92233727810650901</v>
      </c>
      <c r="M211">
        <f t="shared" si="3"/>
        <v>5.663639232801458</v>
      </c>
      <c r="P211">
        <f>P210*(1-P$1+H210)^($A211-$A210)*(2-E211/E210)</f>
        <v>4.8240548715442175</v>
      </c>
    </row>
    <row r="212" spans="1:16" x14ac:dyDescent="0.25">
      <c r="A212" s="1">
        <v>38371</v>
      </c>
      <c r="B212" s="10">
        <v>13.18</v>
      </c>
      <c r="C212" s="10">
        <v>14.24</v>
      </c>
      <c r="D212">
        <v>182854.3</v>
      </c>
      <c r="E212">
        <v>188373.42</v>
      </c>
      <c r="F212">
        <v>118226.13</v>
      </c>
      <c r="G212">
        <v>121785.95</v>
      </c>
      <c r="H212">
        <f>(1/(1-91/360*VLOOKUP($A212,Tbills!$B$4:$C$974,2,1)/100))^((1)/91)-1</f>
        <v>6.5754036068232935E-5</v>
      </c>
      <c r="I212">
        <f>I211*(1-IF($A212&lt;=I207,I$1,I$1+IF(AND(WEEKDAY($A212)&lt;&gt;1,WEEKDAY($A212)&lt;&gt;7),J$1,0)))^($A212-$A211)*(1-0.5*(E212/E211-1))</f>
        <v>9.9032593283785761</v>
      </c>
      <c r="K212">
        <f>ROW()</f>
        <v>212</v>
      </c>
      <c r="L212">
        <f>B212/C212</f>
        <v>0.925561797752809</v>
      </c>
      <c r="M212">
        <f t="shared" si="3"/>
        <v>5.5968453240851579</v>
      </c>
      <c r="P212">
        <f>P211*(1-P$1+H211)^($A212-$A211)*(2-E212/E211)</f>
        <v>4.7675217577206119</v>
      </c>
    </row>
    <row r="213" spans="1:16" x14ac:dyDescent="0.25">
      <c r="A213" s="1">
        <v>38372</v>
      </c>
      <c r="B213" s="10">
        <v>13.83</v>
      </c>
      <c r="C213" s="10">
        <v>14.63</v>
      </c>
      <c r="D213">
        <v>184845.27</v>
      </c>
      <c r="E213">
        <v>190412.1</v>
      </c>
      <c r="F213">
        <v>118878.53</v>
      </c>
      <c r="G213">
        <v>122449.99</v>
      </c>
      <c r="H213">
        <f>(1/(1-91/360*VLOOKUP($A213,Tbills!$B$4:$C$974,2,1)/100))^((1)/91)-1</f>
        <v>6.5754036068232935E-5</v>
      </c>
      <c r="I213">
        <f>I212*(1-IF($A213&lt;=I208,I$1,I$1+IF(AND(WEEKDAY($A213)&lt;&gt;1,WEEKDAY($A213)&lt;&gt;7),J$1,0)))^($A213-$A212)*(1-0.5*(E213/E212-1))</f>
        <v>9.8494137273688498</v>
      </c>
      <c r="K213">
        <f>ROW()</f>
        <v>213</v>
      </c>
      <c r="L213">
        <f>B213/C213</f>
        <v>0.94531784005468211</v>
      </c>
      <c r="M213">
        <f t="shared" si="3"/>
        <v>5.5360153543826236</v>
      </c>
      <c r="P213">
        <f>P212*(1-P$1+H212)^($A213-$A212)*(2-E213/E212)</f>
        <v>4.7160607007510729</v>
      </c>
    </row>
    <row r="214" spans="1:16" x14ac:dyDescent="0.25">
      <c r="A214" s="1">
        <v>38373</v>
      </c>
      <c r="B214" s="10">
        <v>14.36</v>
      </c>
      <c r="C214" s="10">
        <v>15.06</v>
      </c>
      <c r="D214">
        <v>188661.91</v>
      </c>
      <c r="E214">
        <v>194331.17</v>
      </c>
      <c r="F214">
        <v>120282.6</v>
      </c>
      <c r="G214">
        <v>123888.19</v>
      </c>
      <c r="H214">
        <f>(1/(1-91/360*VLOOKUP($A214,Tbills!$B$4:$C$974,2,1)/100))^((1)/91)-1</f>
        <v>6.5754036068232935E-5</v>
      </c>
      <c r="I214">
        <f>I213*(1-IF($A214&lt;=I209,I$1,I$1+IF(AND(WEEKDAY($A214)&lt;&gt;1,WEEKDAY($A214)&lt;&gt;7),J$1,0)))^($A214-$A213)*(1-0.5*(E214/E213-1))</f>
        <v>9.7477994832587989</v>
      </c>
      <c r="K214">
        <f>ROW()</f>
        <v>214</v>
      </c>
      <c r="L214">
        <f>B214/C214</f>
        <v>0.95351925630810086</v>
      </c>
      <c r="M214">
        <f t="shared" si="3"/>
        <v>5.4218203142801347</v>
      </c>
      <c r="P214">
        <f>P213*(1-P$1+H213)^($A214-$A213)*(2-E214/E213)</f>
        <v>4.6191274153680837</v>
      </c>
    </row>
    <row r="215" spans="1:16" x14ac:dyDescent="0.25">
      <c r="A215" s="1">
        <v>38376</v>
      </c>
      <c r="B215" s="10">
        <v>14.65</v>
      </c>
      <c r="C215" s="10">
        <v>15.71</v>
      </c>
      <c r="D215">
        <v>187654.97</v>
      </c>
      <c r="E215">
        <v>193255.64</v>
      </c>
      <c r="F215">
        <v>120292.43</v>
      </c>
      <c r="G215">
        <v>123873.88</v>
      </c>
      <c r="H215">
        <f>(1/(1-91/360*VLOOKUP($A215,Tbills!$B$4:$C$974,2,1)/100))^((1)/91)-1</f>
        <v>6.4636240757920405E-5</v>
      </c>
      <c r="I215">
        <f>I214*(1-IF($A215&lt;=I210,I$1,I$1+IF(AND(WEEKDAY($A215)&lt;&gt;1,WEEKDAY($A215)&lt;&gt;7),J$1,0)))^($A215-$A214)*(1-0.5*(E215/E214-1))</f>
        <v>9.7740109692747925</v>
      </c>
      <c r="K215">
        <f>ROW()</f>
        <v>215</v>
      </c>
      <c r="L215">
        <f>B215/C215</f>
        <v>0.93252705283259063</v>
      </c>
      <c r="M215">
        <f t="shared" si="3"/>
        <v>5.4510657675858738</v>
      </c>
      <c r="P215">
        <f>P214*(1-P$1+H214)^($A215-$A214)*(2-E215/E214)</f>
        <v>4.6450929377846801</v>
      </c>
    </row>
    <row r="216" spans="1:16" x14ac:dyDescent="0.25">
      <c r="A216" s="1">
        <v>38377</v>
      </c>
      <c r="B216" s="10">
        <v>14.06</v>
      </c>
      <c r="C216" s="10">
        <v>14.65</v>
      </c>
      <c r="D216">
        <v>186293.69</v>
      </c>
      <c r="E216">
        <v>191841.24</v>
      </c>
      <c r="F216">
        <v>120600.49</v>
      </c>
      <c r="G216">
        <v>124183.1</v>
      </c>
      <c r="H216">
        <f>(1/(1-91/360*VLOOKUP($A216,Tbills!$B$4:$C$974,2,1)/100))^((1)/91)-1</f>
        <v>6.4636240757920405E-5</v>
      </c>
      <c r="I216">
        <f>I215*(1-IF($A216&lt;=I211,I$1,I$1+IF(AND(WEEKDAY($A216)&lt;&gt;1,WEEKDAY($A216)&lt;&gt;7),J$1,0)))^($A216-$A215)*(1-0.5*(E216/E215-1))</f>
        <v>9.8095226777548845</v>
      </c>
      <c r="K216">
        <f>ROW()</f>
        <v>216</v>
      </c>
      <c r="L216">
        <f>B216/C216</f>
        <v>0.95972696245733791</v>
      </c>
      <c r="M216">
        <f t="shared" si="3"/>
        <v>5.4907053018780747</v>
      </c>
      <c r="P216">
        <f>P215*(1-P$1+H215)^($A216-$A215)*(2-E216/E215)</f>
        <v>4.6792188354672941</v>
      </c>
    </row>
    <row r="217" spans="1:16" x14ac:dyDescent="0.25">
      <c r="A217" s="1">
        <v>38378</v>
      </c>
      <c r="B217" s="10">
        <v>13.44</v>
      </c>
      <c r="C217" s="10">
        <v>14.21</v>
      </c>
      <c r="D217">
        <v>183042.63</v>
      </c>
      <c r="E217">
        <v>188480.96</v>
      </c>
      <c r="F217">
        <v>119808.02</v>
      </c>
      <c r="G217">
        <v>123359.06</v>
      </c>
      <c r="H217">
        <f>(1/(1-91/360*VLOOKUP($A217,Tbills!$B$4:$C$974,2,1)/100))^((1)/91)-1</f>
        <v>6.4636240757920405E-5</v>
      </c>
      <c r="I217">
        <f>I216*(1-IF($A217&lt;=I212,I$1,I$1+IF(AND(WEEKDAY($A217)&lt;&gt;1,WEEKDAY($A217)&lt;&gt;7),J$1,0)))^($A217-$A216)*(1-0.5*(E217/E216-1))</f>
        <v>9.8951766396487919</v>
      </c>
      <c r="K217">
        <f>ROW()</f>
        <v>217</v>
      </c>
      <c r="L217">
        <f>B217/C217</f>
        <v>0.94581280788177335</v>
      </c>
      <c r="M217">
        <f t="shared" si="3"/>
        <v>5.5866199656814546</v>
      </c>
      <c r="P217">
        <f>P216*(1-P$1+H216)^($A217-$A216)*(2-E217/E216)</f>
        <v>4.7613114067203588</v>
      </c>
    </row>
    <row r="218" spans="1:16" x14ac:dyDescent="0.25">
      <c r="A218" s="1">
        <v>38379</v>
      </c>
      <c r="B218" s="10">
        <v>13.24</v>
      </c>
      <c r="C218" s="10">
        <v>13.85</v>
      </c>
      <c r="D218">
        <v>180713.33</v>
      </c>
      <c r="E218">
        <v>186070.27</v>
      </c>
      <c r="F218">
        <v>116006.62</v>
      </c>
      <c r="G218">
        <v>119437.02</v>
      </c>
      <c r="H218">
        <f>(1/(1-91/360*VLOOKUP($A218,Tbills!$B$4:$C$974,2,1)/100))^((1)/91)-1</f>
        <v>6.4636240757920405E-5</v>
      </c>
      <c r="I218">
        <f>I217*(1-IF($A218&lt;=I213,I$1,I$1+IF(AND(WEEKDAY($A218)&lt;&gt;1,WEEKDAY($A218)&lt;&gt;7),J$1,0)))^($A218-$A217)*(1-0.5*(E218/E217-1))</f>
        <v>9.958197587736997</v>
      </c>
      <c r="K218">
        <f>ROW()</f>
        <v>218</v>
      </c>
      <c r="L218">
        <f>B218/C218</f>
        <v>0.95595667870036105</v>
      </c>
      <c r="M218">
        <f t="shared" si="3"/>
        <v>5.6578098573215403</v>
      </c>
      <c r="P218">
        <f>P217*(1-P$1+H217)^($A218-$A217)*(2-E218/E217)</f>
        <v>4.8223423812835549</v>
      </c>
    </row>
    <row r="219" spans="1:16" x14ac:dyDescent="0.25">
      <c r="A219" s="1">
        <v>38380</v>
      </c>
      <c r="B219" s="10">
        <v>13.24</v>
      </c>
      <c r="C219" s="10">
        <v>13.87</v>
      </c>
      <c r="D219">
        <v>179091.17</v>
      </c>
      <c r="E219">
        <v>184388</v>
      </c>
      <c r="F219">
        <v>115822.97</v>
      </c>
      <c r="G219">
        <v>119240.22</v>
      </c>
      <c r="H219">
        <f>(1/(1-91/360*VLOOKUP($A219,Tbills!$B$4:$C$974,2,1)/100))^((1)/91)-1</f>
        <v>6.4636240757920405E-5</v>
      </c>
      <c r="I219">
        <f>I218*(1-IF($A219&lt;=I214,I$1,I$1+IF(AND(WEEKDAY($A219)&lt;&gt;1,WEEKDAY($A219)&lt;&gt;7),J$1,0)))^($A219-$A218)*(1-0.5*(E219/E218-1))</f>
        <v>10.002953494820698</v>
      </c>
      <c r="K219">
        <f>ROW()</f>
        <v>219</v>
      </c>
      <c r="L219">
        <f>B219/C219</f>
        <v>0.95457822638788759</v>
      </c>
      <c r="M219">
        <f t="shared" si="3"/>
        <v>5.7086964835665386</v>
      </c>
      <c r="P219">
        <f>P218*(1-P$1+H218)^($A219-$A218)*(2-E219/E218)</f>
        <v>4.8660759469267179</v>
      </c>
    </row>
    <row r="220" spans="1:16" x14ac:dyDescent="0.25">
      <c r="A220" s="1">
        <v>38383</v>
      </c>
      <c r="B220" s="10">
        <v>12.82</v>
      </c>
      <c r="C220" s="10">
        <v>13.36</v>
      </c>
      <c r="D220">
        <v>176979.53</v>
      </c>
      <c r="E220">
        <v>182178.15</v>
      </c>
      <c r="F220">
        <v>113980.93</v>
      </c>
      <c r="G220">
        <v>117320.7</v>
      </c>
      <c r="H220">
        <f>(1/(1-91/360*VLOOKUP($A220,Tbills!$B$4:$C$974,2,1)/100))^((1)/91)-1</f>
        <v>6.8968338003738694E-5</v>
      </c>
      <c r="I220">
        <f>I219*(1-IF($A220&lt;=I215,I$1,I$1+IF(AND(WEEKDAY($A220)&lt;&gt;1,WEEKDAY($A220)&lt;&gt;7),J$1,0)))^($A220-$A219)*(1-0.5*(E220/E219-1))</f>
        <v>10.062109391311356</v>
      </c>
      <c r="K220">
        <f>ROW()</f>
        <v>220</v>
      </c>
      <c r="L220">
        <f>B220/C220</f>
        <v>0.95958083832335339</v>
      </c>
      <c r="M220">
        <f t="shared" si="3"/>
        <v>5.7763067913509207</v>
      </c>
      <c r="P220">
        <f>P219*(1-P$1+H219)^($A220-$A219)*(2-E220/E219)</f>
        <v>4.9248032957320147</v>
      </c>
    </row>
    <row r="221" spans="1:16" x14ac:dyDescent="0.25">
      <c r="A221" s="1">
        <v>38384</v>
      </c>
      <c r="B221" s="10">
        <v>12.03</v>
      </c>
      <c r="C221" s="10">
        <v>12.92</v>
      </c>
      <c r="D221">
        <v>171258.92</v>
      </c>
      <c r="E221">
        <v>176276.94</v>
      </c>
      <c r="F221">
        <v>111298.19</v>
      </c>
      <c r="G221">
        <v>114551.26</v>
      </c>
      <c r="H221">
        <f>(1/(1-91/360*VLOOKUP($A221,Tbills!$B$4:$C$974,2,1)/100))^((1)/91)-1</f>
        <v>6.8968338003738694E-5</v>
      </c>
      <c r="I221">
        <f>I220*(1-IF($A221&lt;=I216,I$1,I$1+IF(AND(WEEKDAY($A221)&lt;&gt;1,WEEKDAY($A221)&lt;&gt;7),J$1,0)))^($A221-$A220)*(1-0.5*(E221/E220-1))</f>
        <v>10.224811816464602</v>
      </c>
      <c r="K221">
        <f>ROW()</f>
        <v>221</v>
      </c>
      <c r="L221">
        <f>B221/C221</f>
        <v>0.93111455108359131</v>
      </c>
      <c r="M221">
        <f t="shared" si="3"/>
        <v>5.9631381965325891</v>
      </c>
      <c r="P221">
        <f>P220*(1-P$1+H220)^($A221-$A220)*(2-E221/E220)</f>
        <v>5.0844927093166463</v>
      </c>
    </row>
    <row r="222" spans="1:16" x14ac:dyDescent="0.25">
      <c r="A222" s="1">
        <v>38385</v>
      </c>
      <c r="B222" s="10">
        <v>11.66</v>
      </c>
      <c r="C222" s="10">
        <v>12.35</v>
      </c>
      <c r="D222">
        <v>163518.81</v>
      </c>
      <c r="E222">
        <v>168297.88</v>
      </c>
      <c r="F222">
        <v>108333.27</v>
      </c>
      <c r="G222">
        <v>111491.77</v>
      </c>
      <c r="H222">
        <f>(1/(1-91/360*VLOOKUP($A222,Tbills!$B$4:$C$974,2,1)/100))^((1)/91)-1</f>
        <v>6.8968338003738694E-5</v>
      </c>
      <c r="I222">
        <f>I221*(1-IF($A222&lt;=I217,I$1,I$1+IF(AND(WEEKDAY($A222)&lt;&gt;1,WEEKDAY($A222)&lt;&gt;7),J$1,0)))^($A222-$A221)*(1-0.5*(E222/E221-1))</f>
        <v>10.455949366439754</v>
      </c>
      <c r="K222">
        <f>ROW()</f>
        <v>222</v>
      </c>
      <c r="L222">
        <f>B222/C222</f>
        <v>0.94412955465587045</v>
      </c>
      <c r="M222">
        <f t="shared" si="3"/>
        <v>6.2327654267348898</v>
      </c>
      <c r="P222">
        <f>P221*(1-P$1+H221)^($A222-$A221)*(2-E222/E221)</f>
        <v>5.3148089078703995</v>
      </c>
    </row>
    <row r="223" spans="1:16" x14ac:dyDescent="0.25">
      <c r="A223" s="1">
        <v>38386</v>
      </c>
      <c r="B223" s="10">
        <v>11.79</v>
      </c>
      <c r="C223" s="10">
        <v>12.5</v>
      </c>
      <c r="D223">
        <v>162471.23000000001</v>
      </c>
      <c r="E223">
        <v>167208.07999999999</v>
      </c>
      <c r="F223">
        <v>107634.03</v>
      </c>
      <c r="G223">
        <v>110764.46</v>
      </c>
      <c r="H223">
        <f>(1/(1-91/360*VLOOKUP($A223,Tbills!$B$4:$C$974,2,1)/100))^((1)/91)-1</f>
        <v>6.8968338003738694E-5</v>
      </c>
      <c r="I223">
        <f>I222*(1-IF($A223&lt;=I218,I$1,I$1+IF(AND(WEEKDAY($A223)&lt;&gt;1,WEEKDAY($A223)&lt;&gt;7),J$1,0)))^($A223-$A222)*(1-0.5*(E223/E222-1))</f>
        <v>10.489529692833706</v>
      </c>
      <c r="K223">
        <f>ROW()</f>
        <v>223</v>
      </c>
      <c r="L223">
        <f>B223/C223</f>
        <v>0.94319999999999993</v>
      </c>
      <c r="M223">
        <f t="shared" si="3"/>
        <v>6.272833047747433</v>
      </c>
      <c r="P223">
        <f>P222*(1-P$1+H222)^($A223-$A222)*(2-E223/E222)</f>
        <v>5.3493956239767355</v>
      </c>
    </row>
    <row r="224" spans="1:16" x14ac:dyDescent="0.25">
      <c r="A224" s="1">
        <v>38387</v>
      </c>
      <c r="B224" s="10">
        <v>11.21</v>
      </c>
      <c r="C224" s="10">
        <v>12.19</v>
      </c>
      <c r="D224">
        <v>154698.76</v>
      </c>
      <c r="E224">
        <v>159197.47</v>
      </c>
      <c r="F224">
        <v>103975.27</v>
      </c>
      <c r="G224">
        <v>106991.65</v>
      </c>
      <c r="H224">
        <f>(1/(1-91/360*VLOOKUP($A224,Tbills!$B$4:$C$974,2,1)/100))^((1)/91)-1</f>
        <v>6.8968338003738694E-5</v>
      </c>
      <c r="I224">
        <f>I223*(1-IF($A224&lt;=I219,I$1,I$1+IF(AND(WEEKDAY($A224)&lt;&gt;1,WEEKDAY($A224)&lt;&gt;7),J$1,0)))^($A224-$A223)*(1-0.5*(E224/E223-1))</f>
        <v>10.740516498478943</v>
      </c>
      <c r="K224">
        <f>ROW()</f>
        <v>224</v>
      </c>
      <c r="L224">
        <f>B224/C224</f>
        <v>0.91960623461853985</v>
      </c>
      <c r="M224">
        <f t="shared" si="3"/>
        <v>6.5730459762284497</v>
      </c>
      <c r="P224">
        <f>P223*(1-P$1+H223)^($A224-$A223)*(2-E224/E223)</f>
        <v>5.6058539200893449</v>
      </c>
    </row>
    <row r="225" spans="1:16" x14ac:dyDescent="0.25">
      <c r="A225" s="1">
        <v>38390</v>
      </c>
      <c r="B225" s="10">
        <v>11.73</v>
      </c>
      <c r="C225" s="10">
        <v>12.54</v>
      </c>
      <c r="D225">
        <v>155060.57999999999</v>
      </c>
      <c r="E225">
        <v>159536.87</v>
      </c>
      <c r="F225">
        <v>104386.87</v>
      </c>
      <c r="G225">
        <v>107393.06</v>
      </c>
      <c r="H225">
        <f>(1/(1-91/360*VLOOKUP($A225,Tbills!$B$4:$C$974,2,1)/100))^((1)/91)-1</f>
        <v>6.9108111824478513E-5</v>
      </c>
      <c r="I225">
        <f>I224*(1-IF($A225&lt;=I220,I$1,I$1+IF(AND(WEEKDAY($A225)&lt;&gt;1,WEEKDAY($A225)&lt;&gt;7),J$1,0)))^($A225-$A224)*(1-0.5*(E225/E224-1))</f>
        <v>10.728229684400109</v>
      </c>
      <c r="K225">
        <f>ROW()</f>
        <v>225</v>
      </c>
      <c r="L225">
        <f>B225/C225</f>
        <v>0.93540669856459335</v>
      </c>
      <c r="M225">
        <f t="shared" si="3"/>
        <v>6.5581161891676132</v>
      </c>
      <c r="P225">
        <f>P224*(1-P$1+H224)^($A225-$A224)*(2-E225/E224)</f>
        <v>5.5944392870181359</v>
      </c>
    </row>
    <row r="226" spans="1:16" x14ac:dyDescent="0.25">
      <c r="A226" s="1">
        <v>38391</v>
      </c>
      <c r="B226" s="10">
        <v>11.6</v>
      </c>
      <c r="C226" s="10">
        <v>12.18</v>
      </c>
      <c r="D226">
        <v>155871.31</v>
      </c>
      <c r="E226">
        <v>160359.98000000001</v>
      </c>
      <c r="F226">
        <v>102810.53</v>
      </c>
      <c r="G226">
        <v>105763.91</v>
      </c>
      <c r="H226">
        <f>(1/(1-91/360*VLOOKUP($A226,Tbills!$B$4:$C$974,2,1)/100))^((1)/91)-1</f>
        <v>6.9108111824478513E-5</v>
      </c>
      <c r="I226">
        <f>I225*(1-IF($A226&lt;=I221,I$1,I$1+IF(AND(WEEKDAY($A226)&lt;&gt;1,WEEKDAY($A226)&lt;&gt;7),J$1,0)))^($A226-$A225)*(1-0.5*(E226/E225-1))</f>
        <v>10.700275714921741</v>
      </c>
      <c r="K226">
        <f>ROW()</f>
        <v>226</v>
      </c>
      <c r="L226">
        <f>B226/C226</f>
        <v>0.95238095238095233</v>
      </c>
      <c r="M226">
        <f t="shared" si="3"/>
        <v>6.5239765600013859</v>
      </c>
      <c r="P226">
        <f>P225*(1-P$1+H225)^($A226-$A225)*(2-E226/E225)</f>
        <v>5.5657542720717439</v>
      </c>
    </row>
    <row r="227" spans="1:16" x14ac:dyDescent="0.25">
      <c r="A227" s="1">
        <v>38392</v>
      </c>
      <c r="B227" s="10">
        <v>12</v>
      </c>
      <c r="C227" s="10">
        <v>12.51</v>
      </c>
      <c r="D227">
        <v>157168.41</v>
      </c>
      <c r="E227">
        <v>161683.35999999999</v>
      </c>
      <c r="F227">
        <v>103784.59</v>
      </c>
      <c r="G227">
        <v>106758.64</v>
      </c>
      <c r="H227">
        <f>(1/(1-91/360*VLOOKUP($A227,Tbills!$B$4:$C$974,2,1)/100))^((1)/91)-1</f>
        <v>6.9108111824478513E-5</v>
      </c>
      <c r="I227">
        <f>I226*(1-IF($A227&lt;=I222,I$1,I$1+IF(AND(WEEKDAY($A227)&lt;&gt;1,WEEKDAY($A227)&lt;&gt;7),J$1,0)))^($A227-$A226)*(1-0.5*(E227/E226-1))</f>
        <v>10.655846041983612</v>
      </c>
      <c r="K227">
        <f>ROW()</f>
        <v>227</v>
      </c>
      <c r="L227">
        <f>B227/C227</f>
        <v>0.95923261390887293</v>
      </c>
      <c r="M227">
        <f t="shared" si="3"/>
        <v>6.4698357176572987</v>
      </c>
      <c r="P227">
        <f>P226*(1-P$1+H226)^($A227-$A226)*(2-E227/E226)</f>
        <v>5.5199998700653925</v>
      </c>
    </row>
    <row r="228" spans="1:16" x14ac:dyDescent="0.25">
      <c r="A228" s="1">
        <v>38393</v>
      </c>
      <c r="B228" s="10">
        <v>11.51</v>
      </c>
      <c r="C228" s="10">
        <v>12.27</v>
      </c>
      <c r="D228">
        <v>154534.12</v>
      </c>
      <c r="E228">
        <v>158962.22</v>
      </c>
      <c r="F228">
        <v>103198.45</v>
      </c>
      <c r="G228">
        <v>106148.33</v>
      </c>
      <c r="H228">
        <f>(1/(1-91/360*VLOOKUP($A228,Tbills!$B$4:$C$974,2,1)/100))^((1)/91)-1</f>
        <v>6.9108111824478513E-5</v>
      </c>
      <c r="I228">
        <f>I227*(1-IF($A228&lt;=I223,I$1,I$1+IF(AND(WEEKDAY($A228)&lt;&gt;1,WEEKDAY($A228)&lt;&gt;7),J$1,0)))^($A228-$A227)*(1-0.5*(E228/E227-1))</f>
        <v>10.745235606894406</v>
      </c>
      <c r="K228">
        <f>ROW()</f>
        <v>228</v>
      </c>
      <c r="L228">
        <f>B228/C228</f>
        <v>0.93806030969845156</v>
      </c>
      <c r="M228">
        <f t="shared" si="3"/>
        <v>6.5784170086774569</v>
      </c>
      <c r="P228">
        <f>P227*(1-P$1+H227)^($A228-$A227)*(2-E228/E227)</f>
        <v>5.6130820734608138</v>
      </c>
    </row>
    <row r="229" spans="1:16" x14ac:dyDescent="0.25">
      <c r="A229" s="1">
        <v>38394</v>
      </c>
      <c r="B229" s="10">
        <v>11.43</v>
      </c>
      <c r="C229" s="10">
        <v>11.96</v>
      </c>
      <c r="D229">
        <v>150629.54</v>
      </c>
      <c r="E229">
        <v>154934.76999999999</v>
      </c>
      <c r="F229">
        <v>99765.68</v>
      </c>
      <c r="G229">
        <v>102610.1</v>
      </c>
      <c r="H229">
        <f>(1/(1-91/360*VLOOKUP($A229,Tbills!$B$4:$C$974,2,1)/100))^((1)/91)-1</f>
        <v>6.9108111824478513E-5</v>
      </c>
      <c r="I229">
        <f>I228*(1-IF($A229&lt;=I224,I$1,I$1+IF(AND(WEEKDAY($A229)&lt;&gt;1,WEEKDAY($A229)&lt;&gt;7),J$1,0)))^($A229-$A228)*(1-0.5*(E229/E228-1))</f>
        <v>10.881072470187611</v>
      </c>
      <c r="K229">
        <f>ROW()</f>
        <v>229</v>
      </c>
      <c r="L229">
        <f>B229/C229</f>
        <v>0.95568561872909685</v>
      </c>
      <c r="M229">
        <f t="shared" si="3"/>
        <v>6.7447729317800826</v>
      </c>
      <c r="P229">
        <f>P228*(1-P$1+H228)^($A229-$A228)*(2-E229/E228)</f>
        <v>5.7554793979235734</v>
      </c>
    </row>
    <row r="230" spans="1:16" x14ac:dyDescent="0.25">
      <c r="A230" s="1">
        <v>38397</v>
      </c>
      <c r="B230" s="10">
        <v>11.52</v>
      </c>
      <c r="C230" s="10">
        <v>12.01</v>
      </c>
      <c r="D230">
        <v>152157.47</v>
      </c>
      <c r="E230">
        <v>156474.25</v>
      </c>
      <c r="F230">
        <v>99833.63</v>
      </c>
      <c r="G230">
        <v>102658.71</v>
      </c>
      <c r="H230">
        <f>(1/(1-91/360*VLOOKUP($A230,Tbills!$B$4:$C$974,2,1)/100))^((1)/91)-1</f>
        <v>7.0785537874762383E-5</v>
      </c>
      <c r="I230">
        <f>I229*(1-IF($A230&lt;=I225,I$1,I$1+IF(AND(WEEKDAY($A230)&lt;&gt;1,WEEKDAY($A230)&lt;&gt;7),J$1,0)))^($A230-$A229)*(1-0.5*(E230/E229-1))</f>
        <v>10.826168237285962</v>
      </c>
      <c r="K230">
        <f>ROW()</f>
        <v>230</v>
      </c>
      <c r="L230">
        <f>B230/C230</f>
        <v>0.95920066611157362</v>
      </c>
      <c r="M230">
        <f t="shared" si="3"/>
        <v>6.6768217602032349</v>
      </c>
      <c r="P230">
        <f>P229*(1-P$1+H229)^($A230-$A229)*(2-E230/E229)</f>
        <v>5.6988403028047268</v>
      </c>
    </row>
    <row r="231" spans="1:16" x14ac:dyDescent="0.25">
      <c r="A231" s="1">
        <v>38398</v>
      </c>
      <c r="B231" s="10">
        <v>11.27</v>
      </c>
      <c r="C231" s="10">
        <v>11.65</v>
      </c>
      <c r="D231">
        <v>152455.43</v>
      </c>
      <c r="E231">
        <v>156769.57999999999</v>
      </c>
      <c r="F231">
        <v>99467.94</v>
      </c>
      <c r="G231">
        <v>102275.4</v>
      </c>
      <c r="H231">
        <f>(1/(1-91/360*VLOOKUP($A231,Tbills!$B$4:$C$974,2,1)/100))^((1)/91)-1</f>
        <v>7.0785537874762383E-5</v>
      </c>
      <c r="I231">
        <f>I230*(1-IF($A231&lt;=I226,I$1,I$1+IF(AND(WEEKDAY($A231)&lt;&gt;1,WEEKDAY($A231)&lt;&gt;7),J$1,0)))^($A231-$A230)*(1-0.5*(E231/E230-1))</f>
        <v>10.815670053936234</v>
      </c>
      <c r="K231">
        <f>ROW()</f>
        <v>231</v>
      </c>
      <c r="L231">
        <f>B231/C231</f>
        <v>0.96738197424892702</v>
      </c>
      <c r="M231">
        <f t="shared" si="3"/>
        <v>6.6639095171299854</v>
      </c>
      <c r="P231">
        <f>P230*(1-P$1+H230)^($A231-$A230)*(2-E231/E230)</f>
        <v>5.6882765462933209</v>
      </c>
    </row>
    <row r="232" spans="1:16" x14ac:dyDescent="0.25">
      <c r="A232" s="1">
        <v>38399</v>
      </c>
      <c r="B232" s="10">
        <v>11.1</v>
      </c>
      <c r="C232" s="10">
        <v>11.52</v>
      </c>
      <c r="D232">
        <v>151829.93</v>
      </c>
      <c r="E232">
        <v>156115.28</v>
      </c>
      <c r="F232">
        <v>98238.74</v>
      </c>
      <c r="G232">
        <v>101004.26</v>
      </c>
      <c r="H232">
        <f>(1/(1-91/360*VLOOKUP($A232,Tbills!$B$4:$C$974,2,1)/100))^((1)/91)-1</f>
        <v>7.0785537874762383E-5</v>
      </c>
      <c r="I232">
        <f>I231*(1-IF($A232&lt;=I227,I$1,I$1+IF(AND(WEEKDAY($A232)&lt;&gt;1,WEEKDAY($A232)&lt;&gt;7),J$1,0)))^($A232-$A231)*(1-0.5*(E232/E231-1))</f>
        <v>10.837958326577718</v>
      </c>
      <c r="K232">
        <f>ROW()</f>
        <v>232</v>
      </c>
      <c r="L232">
        <f>B232/C232</f>
        <v>0.96354166666666663</v>
      </c>
      <c r="M232">
        <f t="shared" si="3"/>
        <v>6.6914106161220186</v>
      </c>
      <c r="P232">
        <f>P231*(1-P$1+H231)^($A232-$A231)*(2-E232/E231)</f>
        <v>5.7122104342684636</v>
      </c>
    </row>
    <row r="233" spans="1:16" x14ac:dyDescent="0.25">
      <c r="A233" s="1">
        <v>38400</v>
      </c>
      <c r="B233" s="10">
        <v>11.77</v>
      </c>
      <c r="C233" s="10">
        <v>12.18</v>
      </c>
      <c r="D233">
        <v>153302.12</v>
      </c>
      <c r="E233">
        <v>157617.97</v>
      </c>
      <c r="F233">
        <v>99967.7</v>
      </c>
      <c r="G233">
        <v>102774.75</v>
      </c>
      <c r="H233">
        <f>(1/(1-91/360*VLOOKUP($A233,Tbills!$B$4:$C$974,2,1)/100))^((1)/91)-1</f>
        <v>7.0785537874762383E-5</v>
      </c>
      <c r="I233">
        <f>I232*(1-IF($A233&lt;=I228,I$1,I$1+IF(AND(WEEKDAY($A233)&lt;&gt;1,WEEKDAY($A233)&lt;&gt;7),J$1,0)))^($A233-$A232)*(1-0.5*(E233/E232-1))</f>
        <v>10.785517134047875</v>
      </c>
      <c r="K233">
        <f>ROW()</f>
        <v>233</v>
      </c>
      <c r="L233">
        <f>B233/C233</f>
        <v>0.9663382594417077</v>
      </c>
      <c r="M233">
        <f t="shared" si="3"/>
        <v>6.6266936866489008</v>
      </c>
      <c r="P233">
        <f>P232*(1-P$1+H232)^($A233-$A232)*(2-E233/E232)</f>
        <v>5.6574186758985672</v>
      </c>
    </row>
    <row r="234" spans="1:16" x14ac:dyDescent="0.25">
      <c r="A234" s="1">
        <v>38401</v>
      </c>
      <c r="B234" s="10">
        <v>11.18</v>
      </c>
      <c r="C234" s="10">
        <v>12.13</v>
      </c>
      <c r="D234">
        <v>153409.10999999999</v>
      </c>
      <c r="E234">
        <v>157716.82</v>
      </c>
      <c r="F234">
        <v>100118.55</v>
      </c>
      <c r="G234">
        <v>102922.56</v>
      </c>
      <c r="H234">
        <f>(1/(1-91/360*VLOOKUP($A234,Tbills!$B$4:$C$974,2,1)/100))^((1)/91)-1</f>
        <v>7.0785537874762383E-5</v>
      </c>
      <c r="I234">
        <f>I233*(1-IF($A234&lt;=I229,I$1,I$1+IF(AND(WEEKDAY($A234)&lt;&gt;1,WEEKDAY($A234)&lt;&gt;7),J$1,0)))^($A234-$A233)*(1-0.5*(E234/E233-1))</f>
        <v>10.781854438359439</v>
      </c>
      <c r="K234">
        <f>ROW()</f>
        <v>234</v>
      </c>
      <c r="L234">
        <f>B234/C234</f>
        <v>0.92168178070898588</v>
      </c>
      <c r="M234">
        <f t="shared" si="3"/>
        <v>6.6222293133590284</v>
      </c>
      <c r="P234">
        <f>P233*(1-P$1+H233)^($A234-$A233)*(2-E234/E233)</f>
        <v>5.6540617262307054</v>
      </c>
    </row>
    <row r="235" spans="1:16" x14ac:dyDescent="0.25">
      <c r="A235" s="1">
        <v>38405</v>
      </c>
      <c r="B235" s="10">
        <v>13.14</v>
      </c>
      <c r="C235" s="10">
        <v>13.18</v>
      </c>
      <c r="D235">
        <v>159207.42000000001</v>
      </c>
      <c r="E235">
        <v>163633.28</v>
      </c>
      <c r="F235">
        <v>103230.97</v>
      </c>
      <c r="G235">
        <v>106093</v>
      </c>
      <c r="H235">
        <f>(1/(1-91/360*VLOOKUP($A235,Tbills!$B$4:$C$974,2,1)/100))^((1)/91)-1</f>
        <v>7.2882684507336037E-5</v>
      </c>
      <c r="I235">
        <f>I234*(1-IF($A235&lt;=I230,I$1,I$1+IF(AND(WEEKDAY($A235)&lt;&gt;1,WEEKDAY($A235)&lt;&gt;7),J$1,0)))^($A235-$A234)*(1-0.5*(E235/E234-1))</f>
        <v>10.578522199418469</v>
      </c>
      <c r="K235">
        <f>ROW()</f>
        <v>235</v>
      </c>
      <c r="L235">
        <f>B235/C235</f>
        <v>0.9969650986342945</v>
      </c>
      <c r="M235">
        <f t="shared" si="3"/>
        <v>6.3726210440731625</v>
      </c>
      <c r="P235">
        <f>P234*(1-P$1+H234)^($A235-$A234)*(2-E235/E234)</f>
        <v>5.4426956451787225</v>
      </c>
    </row>
    <row r="236" spans="1:16" x14ac:dyDescent="0.25">
      <c r="A236" s="1">
        <v>38406</v>
      </c>
      <c r="B236" s="10">
        <v>12.39</v>
      </c>
      <c r="C236" s="10">
        <v>12.84</v>
      </c>
      <c r="D236">
        <v>158469.65</v>
      </c>
      <c r="E236">
        <v>162863.07999999999</v>
      </c>
      <c r="F236">
        <v>102400.75</v>
      </c>
      <c r="G236">
        <v>105232.03</v>
      </c>
      <c r="H236">
        <f>(1/(1-91/360*VLOOKUP($A236,Tbills!$B$4:$C$974,2,1)/100))^((1)/91)-1</f>
        <v>7.2882684507336037E-5</v>
      </c>
      <c r="I236">
        <f>I235*(1-IF($A236&lt;=I231,I$1,I$1+IF(AND(WEEKDAY($A236)&lt;&gt;1,WEEKDAY($A236)&lt;&gt;7),J$1,0)))^($A236-$A235)*(1-0.5*(E236/E235-1))</f>
        <v>10.603142065798048</v>
      </c>
      <c r="K236">
        <f>ROW()</f>
        <v>236</v>
      </c>
      <c r="L236">
        <f>B236/C236</f>
        <v>0.96495327102803741</v>
      </c>
      <c r="M236">
        <f t="shared" si="3"/>
        <v>6.4023179163916693</v>
      </c>
      <c r="P236">
        <f>P235*(1-P$1+H235)^($A236-$A235)*(2-E236/E235)</f>
        <v>5.4685099795336409</v>
      </c>
    </row>
    <row r="237" spans="1:16" x14ac:dyDescent="0.25">
      <c r="A237" s="1">
        <v>38407</v>
      </c>
      <c r="B237" s="10">
        <v>11.57</v>
      </c>
      <c r="C237" s="10">
        <v>12.26</v>
      </c>
      <c r="D237">
        <v>156332.45000000001</v>
      </c>
      <c r="E237">
        <v>160654.76</v>
      </c>
      <c r="F237">
        <v>100814.39999999999</v>
      </c>
      <c r="G237">
        <v>103594.15</v>
      </c>
      <c r="H237">
        <f>(1/(1-91/360*VLOOKUP($A237,Tbills!$B$4:$C$974,2,1)/100))^((1)/91)-1</f>
        <v>7.2882684507336037E-5</v>
      </c>
      <c r="I237">
        <f>I236*(1-IF($A237&lt;=I232,I$1,I$1+IF(AND(WEEKDAY($A237)&lt;&gt;1,WEEKDAY($A237)&lt;&gt;7),J$1,0)))^($A237-$A236)*(1-0.5*(E237/E236-1))</f>
        <v>10.674750161045518</v>
      </c>
      <c r="K237">
        <f>ROW()</f>
        <v>237</v>
      </c>
      <c r="L237">
        <f>B237/C237</f>
        <v>0.94371941272430671</v>
      </c>
      <c r="M237">
        <f t="shared" si="3"/>
        <v>6.4888270505408983</v>
      </c>
      <c r="P237">
        <f>P236*(1-P$1+H236)^($A237-$A236)*(2-E237/E236)</f>
        <v>5.5428584655696289</v>
      </c>
    </row>
    <row r="238" spans="1:16" x14ac:dyDescent="0.25">
      <c r="A238" s="1">
        <v>38408</v>
      </c>
      <c r="B238" s="10">
        <v>11.49</v>
      </c>
      <c r="C238" s="10">
        <v>11.88</v>
      </c>
      <c r="D238">
        <v>153693.09</v>
      </c>
      <c r="E238">
        <v>157930.71</v>
      </c>
      <c r="F238">
        <v>99450.87</v>
      </c>
      <c r="G238">
        <v>102185.47</v>
      </c>
      <c r="H238">
        <f>(1/(1-91/360*VLOOKUP($A238,Tbills!$B$4:$C$974,2,1)/100))^((1)/91)-1</f>
        <v>7.2882684507336037E-5</v>
      </c>
      <c r="I238">
        <f>I237*(1-IF($A238&lt;=I233,I$1,I$1+IF(AND(WEEKDAY($A238)&lt;&gt;1,WEEKDAY($A238)&lt;&gt;7),J$1,0)))^($A238-$A237)*(1-0.5*(E238/E237-1))</f>
        <v>10.76497009912018</v>
      </c>
      <c r="K238">
        <f>ROW()</f>
        <v>238</v>
      </c>
      <c r="L238">
        <f>B238/C238</f>
        <v>0.96717171717171713</v>
      </c>
      <c r="M238">
        <f t="shared" si="3"/>
        <v>6.5985437691152997</v>
      </c>
      <c r="P238">
        <f>P237*(1-P$1+H237)^($A238-$A237)*(2-E238/E237)</f>
        <v>5.637045098144462</v>
      </c>
    </row>
    <row r="239" spans="1:16" x14ac:dyDescent="0.25">
      <c r="A239" s="1">
        <v>38411</v>
      </c>
      <c r="B239" s="10">
        <v>12.08</v>
      </c>
      <c r="C239" s="10">
        <v>12.62</v>
      </c>
      <c r="D239">
        <v>156656.39000000001</v>
      </c>
      <c r="E239">
        <v>160941.18</v>
      </c>
      <c r="F239">
        <v>100918.2</v>
      </c>
      <c r="G239">
        <v>103670.8</v>
      </c>
      <c r="H239">
        <f>(1/(1-91/360*VLOOKUP($A239,Tbills!$B$4:$C$974,2,1)/100))^((1)/91)-1</f>
        <v>7.5679509525805599E-5</v>
      </c>
      <c r="I239">
        <f>I238*(1-IF($A239&lt;=I234,I$1,I$1+IF(AND(WEEKDAY($A239)&lt;&gt;1,WEEKDAY($A239)&lt;&gt;7),J$1,0)))^($A239-$A238)*(1-0.5*(E239/E238-1))</f>
        <v>10.661536826625024</v>
      </c>
      <c r="K239">
        <f>ROW()</f>
        <v>239</v>
      </c>
      <c r="L239">
        <f>B239/C239</f>
        <v>0.95721077654516651</v>
      </c>
      <c r="M239">
        <f t="shared" si="3"/>
        <v>6.4718581735271528</v>
      </c>
      <c r="P239">
        <f>P238*(1-P$1+H238)^($A239-$A238)*(2-E239/E238)</f>
        <v>5.5301874283018408</v>
      </c>
    </row>
    <row r="240" spans="1:16" x14ac:dyDescent="0.25">
      <c r="A240" s="1">
        <v>38412</v>
      </c>
      <c r="B240" s="10">
        <v>12.04</v>
      </c>
      <c r="C240" s="10">
        <v>12.62</v>
      </c>
      <c r="D240">
        <v>155929.82</v>
      </c>
      <c r="E240">
        <v>160182.54999999999</v>
      </c>
      <c r="F240">
        <v>101039.43</v>
      </c>
      <c r="G240">
        <v>103787.49</v>
      </c>
      <c r="H240">
        <f>(1/(1-91/360*VLOOKUP($A240,Tbills!$B$4:$C$974,2,1)/100))^((1)/91)-1</f>
        <v>7.5679509525805599E-5</v>
      </c>
      <c r="I240">
        <f>I239*(1-IF($A240&lt;=I235,I$1,I$1+IF(AND(WEEKDAY($A240)&lt;&gt;1,WEEKDAY($A240)&lt;&gt;7),J$1,0)))^($A240-$A239)*(1-0.5*(E240/E239-1))</f>
        <v>10.686386375297515</v>
      </c>
      <c r="K240">
        <f>ROW()</f>
        <v>240</v>
      </c>
      <c r="L240">
        <f>B240/C240</f>
        <v>0.95404120443740092</v>
      </c>
      <c r="M240">
        <f t="shared" si="3"/>
        <v>6.5020617842649671</v>
      </c>
      <c r="P240">
        <f>P239*(1-P$1+H239)^($A240-$A239)*(2-E240/E239)</f>
        <v>5.5564701157171044</v>
      </c>
    </row>
    <row r="241" spans="1:16" x14ac:dyDescent="0.25">
      <c r="A241" s="1">
        <v>38413</v>
      </c>
      <c r="B241" s="10">
        <v>12.5</v>
      </c>
      <c r="C241" s="10">
        <v>13.18</v>
      </c>
      <c r="D241">
        <v>159025.32999999999</v>
      </c>
      <c r="E241">
        <v>163350.35999999999</v>
      </c>
      <c r="F241">
        <v>102730.54</v>
      </c>
      <c r="G241">
        <v>105516.74</v>
      </c>
      <c r="H241">
        <f>(1/(1-91/360*VLOOKUP($A241,Tbills!$B$4:$C$974,2,1)/100))^((1)/91)-1</f>
        <v>7.5679509525805599E-5</v>
      </c>
      <c r="I241">
        <f>I240*(1-IF($A241&lt;=I236,I$1,I$1+IF(AND(WEEKDAY($A241)&lt;&gt;1,WEEKDAY($A241)&lt;&gt;7),J$1,0)))^($A241-$A240)*(1-0.5*(E241/E240-1))</f>
        <v>10.580442667619685</v>
      </c>
      <c r="K241">
        <f>ROW()</f>
        <v>241</v>
      </c>
      <c r="L241">
        <f>B241/C241</f>
        <v>0.94840667678300461</v>
      </c>
      <c r="M241">
        <f t="shared" si="3"/>
        <v>6.373178544373717</v>
      </c>
      <c r="P241">
        <f>P240*(1-P$1+H240)^($A241-$A240)*(2-E241/E240)</f>
        <v>5.446794724755974</v>
      </c>
    </row>
    <row r="242" spans="1:16" x14ac:dyDescent="0.25">
      <c r="A242" s="1">
        <v>38414</v>
      </c>
      <c r="B242" s="10">
        <v>12.93</v>
      </c>
      <c r="C242" s="10">
        <v>13.21</v>
      </c>
      <c r="D242">
        <v>162839.03</v>
      </c>
      <c r="E242">
        <v>167255.42000000001</v>
      </c>
      <c r="F242">
        <v>103451.67</v>
      </c>
      <c r="G242">
        <v>106249.45</v>
      </c>
      <c r="H242">
        <f>(1/(1-91/360*VLOOKUP($A242,Tbills!$B$4:$C$974,2,1)/100))^((1)/91)-1</f>
        <v>7.5679509525805599E-5</v>
      </c>
      <c r="I242">
        <f>I241*(1-IF($A242&lt;=I237,I$1,I$1+IF(AND(WEEKDAY($A242)&lt;&gt;1,WEEKDAY($A242)&lt;&gt;7),J$1,0)))^($A242-$A241)*(1-0.5*(E242/E241-1))</f>
        <v>10.453702342837493</v>
      </c>
      <c r="K242">
        <f>ROW()</f>
        <v>242</v>
      </c>
      <c r="L242">
        <f>B242/C242</f>
        <v>0.97880393641180918</v>
      </c>
      <c r="M242">
        <f t="shared" si="3"/>
        <v>6.2205313556624722</v>
      </c>
      <c r="P242">
        <f>P241*(1-P$1+H241)^($A242-$A241)*(2-E242/E241)</f>
        <v>5.3167891558723328</v>
      </c>
    </row>
    <row r="243" spans="1:16" x14ac:dyDescent="0.25">
      <c r="A243" s="1">
        <v>38415</v>
      </c>
      <c r="B243" s="10">
        <v>11.94</v>
      </c>
      <c r="C243" s="10">
        <v>12.58</v>
      </c>
      <c r="D243">
        <v>157264.63</v>
      </c>
      <c r="E243">
        <v>161517.18</v>
      </c>
      <c r="F243">
        <v>102127.22</v>
      </c>
      <c r="G243">
        <v>104881.15</v>
      </c>
      <c r="H243">
        <f>(1/(1-91/360*VLOOKUP($A243,Tbills!$B$4:$C$974,2,1)/100))^((1)/91)-1</f>
        <v>7.5679509525805599E-5</v>
      </c>
      <c r="I243">
        <f>I242*(1-IF($A243&lt;=I238,I$1,I$1+IF(AND(WEEKDAY($A243)&lt;&gt;1,WEEKDAY($A243)&lt;&gt;7),J$1,0)))^($A243-$A242)*(1-0.5*(E243/E242-1))</f>
        <v>10.632749685685187</v>
      </c>
      <c r="K243">
        <f>ROW()</f>
        <v>243</v>
      </c>
      <c r="L243">
        <f>B243/C243</f>
        <v>0.94912559618441972</v>
      </c>
      <c r="M243">
        <f t="shared" si="3"/>
        <v>6.4336472088810579</v>
      </c>
      <c r="P243">
        <f>P242*(1-P$1+H242)^($A243-$A242)*(2-E243/E242)</f>
        <v>5.4994116448141792</v>
      </c>
    </row>
    <row r="244" spans="1:16" x14ac:dyDescent="0.25">
      <c r="A244" s="1">
        <v>38418</v>
      </c>
      <c r="B244" s="10">
        <v>12.26</v>
      </c>
      <c r="C244" s="10">
        <v>12.75</v>
      </c>
      <c r="D244">
        <v>156677.63</v>
      </c>
      <c r="E244">
        <v>160877.63</v>
      </c>
      <c r="F244">
        <v>101270.7</v>
      </c>
      <c r="G244">
        <v>103977.72</v>
      </c>
      <c r="H244">
        <f>(1/(1-91/360*VLOOKUP($A244,Tbills!$B$4:$C$974,2,1)/100))^((1)/91)-1</f>
        <v>7.5539651183342826E-5</v>
      </c>
      <c r="I244">
        <f>I243*(1-IF($A244&lt;=I239,I$1,I$1+IF(AND(WEEKDAY($A244)&lt;&gt;1,WEEKDAY($A244)&lt;&gt;7),J$1,0)))^($A244-$A243)*(1-0.5*(E244/E243-1))</f>
        <v>10.652968769448066</v>
      </c>
      <c r="K244">
        <f>ROW()</f>
        <v>244</v>
      </c>
      <c r="L244">
        <f>B244/C244</f>
        <v>0.96156862745098037</v>
      </c>
      <c r="M244">
        <f t="shared" si="3"/>
        <v>6.4582196747884542</v>
      </c>
      <c r="P244">
        <f>P243*(1-P$1+H243)^($A244-$A243)*(2-E244/E243)</f>
        <v>5.5218282611516516</v>
      </c>
    </row>
    <row r="245" spans="1:16" x14ac:dyDescent="0.25">
      <c r="A245" s="1">
        <v>38419</v>
      </c>
      <c r="B245" s="10">
        <v>12.4</v>
      </c>
      <c r="C245" s="10">
        <v>12.87</v>
      </c>
      <c r="D245">
        <v>159135.4</v>
      </c>
      <c r="E245">
        <v>163389.13</v>
      </c>
      <c r="F245">
        <v>102460.03</v>
      </c>
      <c r="G245">
        <v>105190.99</v>
      </c>
      <c r="H245">
        <f>(1/(1-91/360*VLOOKUP($A245,Tbills!$B$4:$C$974,2,1)/100))^((1)/91)-1</f>
        <v>7.5539651183342826E-5</v>
      </c>
      <c r="I245">
        <f>I244*(1-IF($A245&lt;=I240,I$1,I$1+IF(AND(WEEKDAY($A245)&lt;&gt;1,WEEKDAY($A245)&lt;&gt;7),J$1,0)))^($A245-$A244)*(1-0.5*(E245/E244-1))</f>
        <v>10.569540615146641</v>
      </c>
      <c r="K245">
        <f>ROW()</f>
        <v>245</v>
      </c>
      <c r="L245">
        <f>B245/C245</f>
        <v>0.96348096348096357</v>
      </c>
      <c r="M245">
        <f t="shared" si="3"/>
        <v>6.3571027310457584</v>
      </c>
      <c r="P245">
        <f>P244*(1-P$1+H244)^($A245-$A244)*(2-E245/E244)</f>
        <v>5.4358352122236617</v>
      </c>
    </row>
    <row r="246" spans="1:16" x14ac:dyDescent="0.25">
      <c r="A246" s="1">
        <v>38420</v>
      </c>
      <c r="B246" s="10">
        <v>12.7</v>
      </c>
      <c r="C246" s="10">
        <v>13.45</v>
      </c>
      <c r="D246">
        <v>161923.59</v>
      </c>
      <c r="E246">
        <v>166239.51</v>
      </c>
      <c r="F246">
        <v>102569.33</v>
      </c>
      <c r="G246">
        <v>105295.26</v>
      </c>
      <c r="H246">
        <f>(1/(1-91/360*VLOOKUP($A246,Tbills!$B$4:$C$974,2,1)/100))^((1)/91)-1</f>
        <v>7.5539651183342826E-5</v>
      </c>
      <c r="I246">
        <f>I245*(1-IF($A246&lt;=I241,I$1,I$1+IF(AND(WEEKDAY($A246)&lt;&gt;1,WEEKDAY($A246)&lt;&gt;7),J$1,0)))^($A246-$A245)*(1-0.5*(E246/E245-1))</f>
        <v>10.477073267497888</v>
      </c>
      <c r="K246">
        <f>ROW()</f>
        <v>246</v>
      </c>
      <c r="L246">
        <f>B246/C246</f>
        <v>0.94423791821561343</v>
      </c>
      <c r="M246">
        <f t="shared" si="3"/>
        <v>6.245909951723247</v>
      </c>
      <c r="P246">
        <f>P245*(1-P$1+H245)^($A246-$A245)*(2-E246/E245)</f>
        <v>5.3412110966443</v>
      </c>
    </row>
    <row r="247" spans="1:16" x14ac:dyDescent="0.25">
      <c r="A247" s="1">
        <v>38421</v>
      </c>
      <c r="B247" s="10">
        <v>12.49</v>
      </c>
      <c r="C247" s="10">
        <v>13.42</v>
      </c>
      <c r="D247">
        <v>161401.1</v>
      </c>
      <c r="E247">
        <v>165690.53</v>
      </c>
      <c r="F247">
        <v>103243.18</v>
      </c>
      <c r="G247">
        <v>105979.07</v>
      </c>
      <c r="H247">
        <f>(1/(1-91/360*VLOOKUP($A247,Tbills!$B$4:$C$974,2,1)/100))^((1)/91)-1</f>
        <v>7.5539651183342826E-5</v>
      </c>
      <c r="I247">
        <f>I246*(1-IF($A247&lt;=I242,I$1,I$1+IF(AND(WEEKDAY($A247)&lt;&gt;1,WEEKDAY($A247)&lt;&gt;7),J$1,0)))^($A247-$A246)*(1-0.5*(E247/E246-1))</f>
        <v>10.494099574785912</v>
      </c>
      <c r="K247">
        <f>ROW()</f>
        <v>247</v>
      </c>
      <c r="L247">
        <f>B247/C247</f>
        <v>0.93070044709388977</v>
      </c>
      <c r="M247">
        <f t="shared" si="3"/>
        <v>6.2662442270933454</v>
      </c>
      <c r="P247">
        <f>P246*(1-P$1+H246)^($A247-$A246)*(2-E247/E246)</f>
        <v>5.359056213110267</v>
      </c>
    </row>
    <row r="248" spans="1:16" x14ac:dyDescent="0.25">
      <c r="A248" s="1">
        <v>38422</v>
      </c>
      <c r="B248" s="10">
        <v>12.8</v>
      </c>
      <c r="C248" s="10">
        <v>13.77</v>
      </c>
      <c r="D248">
        <v>162518.51999999999</v>
      </c>
      <c r="E248">
        <v>166825.13</v>
      </c>
      <c r="F248">
        <v>104083.23</v>
      </c>
      <c r="G248">
        <v>106833.38</v>
      </c>
      <c r="H248">
        <f>(1/(1-91/360*VLOOKUP($A248,Tbills!$B$4:$C$974,2,1)/100))^((1)/91)-1</f>
        <v>7.5539651183342826E-5</v>
      </c>
      <c r="I248">
        <f>I247*(1-IF($A248&lt;=I243,I$1,I$1+IF(AND(WEEKDAY($A248)&lt;&gt;1,WEEKDAY($A248)&lt;&gt;7),J$1,0)))^($A248-$A247)*(1-0.5*(E248/E247-1))</f>
        <v>10.457897122700405</v>
      </c>
      <c r="K248">
        <f>ROW()</f>
        <v>248</v>
      </c>
      <c r="L248">
        <f>B248/C248</f>
        <v>0.92955700798838059</v>
      </c>
      <c r="M248">
        <f t="shared" si="3"/>
        <v>6.2230449763285378</v>
      </c>
      <c r="P248">
        <f>P247*(1-P$1+H247)^($A248-$A247)*(2-E248/E247)</f>
        <v>5.3225641676708246</v>
      </c>
    </row>
    <row r="249" spans="1:16" x14ac:dyDescent="0.25">
      <c r="A249" s="1">
        <v>38425</v>
      </c>
      <c r="B249" s="10">
        <v>12.39</v>
      </c>
      <c r="C249" s="10">
        <v>13.56</v>
      </c>
      <c r="D249">
        <v>162551.45000000001</v>
      </c>
      <c r="E249">
        <v>166821.13</v>
      </c>
      <c r="F249">
        <v>104569.14</v>
      </c>
      <c r="G249">
        <v>107307.92</v>
      </c>
      <c r="H249">
        <f>(1/(1-91/360*VLOOKUP($A249,Tbills!$B$4:$C$974,2,1)/100))^((1)/91)-1</f>
        <v>7.6238960891039653E-5</v>
      </c>
      <c r="I249">
        <f>I248*(1-IF($A249&lt;=I244,I$1,I$1+IF(AND(WEEKDAY($A249)&lt;&gt;1,WEEKDAY($A249)&lt;&gt;7),J$1,0)))^($A249-$A248)*(1-0.5*(E249/E248-1))</f>
        <v>10.457205934196351</v>
      </c>
      <c r="K249">
        <f>ROW()</f>
        <v>249</v>
      </c>
      <c r="L249">
        <f>B249/C249</f>
        <v>0.91371681415929207</v>
      </c>
      <c r="M249">
        <f t="shared" si="3"/>
        <v>6.2223246858379841</v>
      </c>
      <c r="P249">
        <f>P248*(1-P$1+H248)^($A249-$A248)*(2-E249/E248)</f>
        <v>5.323307434402083</v>
      </c>
    </row>
    <row r="250" spans="1:16" x14ac:dyDescent="0.25">
      <c r="A250" s="1">
        <v>38426</v>
      </c>
      <c r="B250" s="10">
        <v>13.15</v>
      </c>
      <c r="C250" s="10">
        <v>14.03</v>
      </c>
      <c r="D250">
        <v>166393.57</v>
      </c>
      <c r="E250">
        <v>170751.45</v>
      </c>
      <c r="F250">
        <v>105603.95</v>
      </c>
      <c r="G250">
        <v>108361.65</v>
      </c>
      <c r="H250">
        <f>(1/(1-91/360*VLOOKUP($A250,Tbills!$B$4:$C$974,2,1)/100))^((1)/91)-1</f>
        <v>7.6238960891039653E-5</v>
      </c>
      <c r="I250">
        <f>I249*(1-IF($A250&lt;=I245,I$1,I$1+IF(AND(WEEKDAY($A250)&lt;&gt;1,WEEKDAY($A250)&lt;&gt;7),J$1,0)))^($A250-$A249)*(1-0.5*(E250/E249-1))</f>
        <v>10.333750636308105</v>
      </c>
      <c r="K250">
        <f>ROW()</f>
        <v>250</v>
      </c>
      <c r="L250">
        <f>B250/C250</f>
        <v>0.93727726300784042</v>
      </c>
      <c r="M250">
        <f t="shared" si="3"/>
        <v>6.0754432084109657</v>
      </c>
      <c r="P250">
        <f>P249*(1-P$1+H249)^($A250-$A249)*(2-E250/E249)</f>
        <v>5.1980938898501368</v>
      </c>
    </row>
    <row r="251" spans="1:16" x14ac:dyDescent="0.25">
      <c r="A251" s="1">
        <v>38427</v>
      </c>
      <c r="B251" s="10">
        <v>13.49</v>
      </c>
      <c r="C251" s="10">
        <v>14.36</v>
      </c>
      <c r="D251">
        <v>170502.14</v>
      </c>
      <c r="E251">
        <v>174954.6</v>
      </c>
      <c r="F251">
        <v>107339.89</v>
      </c>
      <c r="G251">
        <v>110134.66</v>
      </c>
      <c r="H251">
        <f>(1/(1-91/360*VLOOKUP($A251,Tbills!$B$4:$C$974,2,1)/100))^((1)/91)-1</f>
        <v>7.6238960891039653E-5</v>
      </c>
      <c r="I251">
        <f>I250*(1-IF($A251&lt;=I246,I$1,I$1+IF(AND(WEEKDAY($A251)&lt;&gt;1,WEEKDAY($A251)&lt;&gt;7),J$1,0)))^($A251-$A250)*(1-0.5*(E251/E250-1))</f>
        <v>10.206299231528616</v>
      </c>
      <c r="K251">
        <f>ROW()</f>
        <v>251</v>
      </c>
      <c r="L251">
        <f>B251/C251</f>
        <v>0.93941504178272983</v>
      </c>
      <c r="M251">
        <f t="shared" si="3"/>
        <v>5.9256165064861177</v>
      </c>
      <c r="P251">
        <f>P250*(1-P$1+H250)^($A251-$A250)*(2-E251/E250)</f>
        <v>5.0703386878712484</v>
      </c>
    </row>
    <row r="252" spans="1:16" x14ac:dyDescent="0.25">
      <c r="A252" s="1">
        <v>38428</v>
      </c>
      <c r="B252" s="10">
        <v>13.29</v>
      </c>
      <c r="C252" s="10">
        <v>14.73</v>
      </c>
      <c r="D252">
        <v>170693.9</v>
      </c>
      <c r="E252">
        <v>175138.03</v>
      </c>
      <c r="F252">
        <v>108257.83</v>
      </c>
      <c r="G252">
        <v>111068.1</v>
      </c>
      <c r="H252">
        <f>(1/(1-91/360*VLOOKUP($A252,Tbills!$B$4:$C$974,2,1)/100))^((1)/91)-1</f>
        <v>7.6238960891039653E-5</v>
      </c>
      <c r="I252">
        <f>I251*(1-IF($A252&lt;=I247,I$1,I$1+IF(AND(WEEKDAY($A252)&lt;&gt;1,WEEKDAY($A252)&lt;&gt;7),J$1,0)))^($A252-$A251)*(1-0.5*(E252/E251-1))</f>
        <v>10.200683363719831</v>
      </c>
      <c r="K252">
        <f>ROW()</f>
        <v>252</v>
      </c>
      <c r="L252">
        <f>B252/C252</f>
        <v>0.90224032586558034</v>
      </c>
      <c r="M252">
        <f t="shared" si="3"/>
        <v>5.9191281345615883</v>
      </c>
      <c r="P252">
        <f>P251*(1-P$1+H251)^($A252-$A251)*(2-E252/E251)</f>
        <v>5.0652215402251644</v>
      </c>
    </row>
    <row r="253" spans="1:16" x14ac:dyDescent="0.25">
      <c r="A253" s="1">
        <v>38429</v>
      </c>
      <c r="B253" s="10">
        <v>13.14</v>
      </c>
      <c r="C253" s="10">
        <v>14.51</v>
      </c>
      <c r="D253">
        <v>170346.58</v>
      </c>
      <c r="E253">
        <v>174768.31</v>
      </c>
      <c r="F253">
        <v>108796.15</v>
      </c>
      <c r="G253">
        <v>111611.92</v>
      </c>
      <c r="H253">
        <f>(1/(1-91/360*VLOOKUP($A253,Tbills!$B$4:$C$974,2,1)/100))^((1)/91)-1</f>
        <v>7.6238960891039653E-5</v>
      </c>
      <c r="I253">
        <f>I252*(1-IF($A253&lt;=I248,I$1,I$1+IF(AND(WEEKDAY($A253)&lt;&gt;1,WEEKDAY($A253)&lt;&gt;7),J$1,0)))^($A253-$A252)*(1-0.5*(E253/E252-1))</f>
        <v>10.211184512919255</v>
      </c>
      <c r="K253">
        <f>ROW()</f>
        <v>253</v>
      </c>
      <c r="L253">
        <f>B253/C253</f>
        <v>0.90558235699517575</v>
      </c>
      <c r="M253">
        <f t="shared" si="3"/>
        <v>5.9313472689560083</v>
      </c>
      <c r="P253">
        <f>P252*(1-P$1+H252)^($A253-$A252)*(2-E253/E252)</f>
        <v>5.0761135706901204</v>
      </c>
    </row>
    <row r="254" spans="1:16" x14ac:dyDescent="0.25">
      <c r="A254" s="1">
        <v>38432</v>
      </c>
      <c r="B254" s="10">
        <v>13.61</v>
      </c>
      <c r="C254" s="10">
        <v>14.82</v>
      </c>
      <c r="D254">
        <v>169925.25</v>
      </c>
      <c r="E254">
        <v>174296.07</v>
      </c>
      <c r="F254">
        <v>110196.32</v>
      </c>
      <c r="G254">
        <v>113022.8</v>
      </c>
      <c r="H254">
        <f>(1/(1-91/360*VLOOKUP($A254,Tbills!$B$4:$C$974,2,1)/100))^((1)/91)-1</f>
        <v>7.8057376700968462E-5</v>
      </c>
      <c r="I254">
        <f>I253*(1-IF($A254&lt;=I249,I$1,I$1+IF(AND(WEEKDAY($A254)&lt;&gt;1,WEEKDAY($A254)&lt;&gt;7),J$1,0)))^($A254-$A253)*(1-0.5*(E254/E253-1))</f>
        <v>10.224181923290436</v>
      </c>
      <c r="K254">
        <f>ROW()</f>
        <v>254</v>
      </c>
      <c r="L254">
        <f>B254/C254</f>
        <v>0.91835357624831304</v>
      </c>
      <c r="M254">
        <f t="shared" si="3"/>
        <v>5.9465433489029689</v>
      </c>
      <c r="P254">
        <f>P253*(1-P$1+H253)^($A254-$A253)*(2-E254/E253)</f>
        <v>5.0904290866246171</v>
      </c>
    </row>
    <row r="255" spans="1:16" x14ac:dyDescent="0.25">
      <c r="A255" s="1">
        <v>38433</v>
      </c>
      <c r="B255" s="10">
        <v>14.27</v>
      </c>
      <c r="C255" s="10">
        <v>14.97</v>
      </c>
      <c r="D255">
        <v>173054.63</v>
      </c>
      <c r="E255">
        <v>177492.34</v>
      </c>
      <c r="F255">
        <v>113308.02</v>
      </c>
      <c r="G255">
        <v>116205.49</v>
      </c>
      <c r="H255">
        <f>(1/(1-91/360*VLOOKUP($A255,Tbills!$B$4:$C$974,2,1)/100))^((1)/91)-1</f>
        <v>7.8057376700968462E-5</v>
      </c>
      <c r="I255">
        <f>I254*(1-IF($A255&lt;=I250,I$1,I$1+IF(AND(WEEKDAY($A255)&lt;&gt;1,WEEKDAY($A255)&lt;&gt;7),J$1,0)))^($A255-$A254)*(1-0.5*(E255/E254-1))</f>
        <v>10.130171889524776</v>
      </c>
      <c r="K255">
        <f>ROW()</f>
        <v>255</v>
      </c>
      <c r="L255">
        <f>B255/C255</f>
        <v>0.95323981295925175</v>
      </c>
      <c r="M255">
        <f t="shared" si="3"/>
        <v>5.8372227755662811</v>
      </c>
      <c r="P255">
        <f>P254*(1-P$1+H254)^($A255-$A254)*(2-E255/E254)</f>
        <v>4.997285196204249</v>
      </c>
    </row>
    <row r="256" spans="1:16" x14ac:dyDescent="0.25">
      <c r="A256" s="1">
        <v>38434</v>
      </c>
      <c r="B256" s="10">
        <v>14.06</v>
      </c>
      <c r="C256" s="10">
        <v>15.06</v>
      </c>
      <c r="D256">
        <v>174183.16</v>
      </c>
      <c r="E256">
        <v>178635.95</v>
      </c>
      <c r="F256">
        <v>114228.52</v>
      </c>
      <c r="G256">
        <v>117140.46</v>
      </c>
      <c r="H256">
        <f>(1/(1-91/360*VLOOKUP($A256,Tbills!$B$4:$C$974,2,1)/100))^((1)/91)-1</f>
        <v>7.8057376700968462E-5</v>
      </c>
      <c r="I256">
        <f>I255*(1-IF($A256&lt;=I251,I$1,I$1+IF(AND(WEEKDAY($A256)&lt;&gt;1,WEEKDAY($A256)&lt;&gt;7),J$1,0)))^($A256-$A255)*(1-0.5*(E256/E255-1))</f>
        <v>10.097273961868748</v>
      </c>
      <c r="K256">
        <f>ROW()</f>
        <v>256</v>
      </c>
      <c r="L256">
        <f>B256/C256</f>
        <v>0.93359893758300128</v>
      </c>
      <c r="M256">
        <f t="shared" si="3"/>
        <v>5.799342547145236</v>
      </c>
      <c r="P256">
        <f>P255*(1-P$1+H255)^($A256-$A255)*(2-E256/E255)</f>
        <v>4.9652908530893463</v>
      </c>
    </row>
    <row r="257" spans="1:16" x14ac:dyDescent="0.25">
      <c r="A257" s="1">
        <v>38435</v>
      </c>
      <c r="B257" s="10">
        <v>13.42</v>
      </c>
      <c r="C257" s="10">
        <v>14.94</v>
      </c>
      <c r="D257">
        <v>171495.25</v>
      </c>
      <c r="E257">
        <v>175865.38</v>
      </c>
      <c r="F257">
        <v>112598.57</v>
      </c>
      <c r="G257">
        <v>115459.81</v>
      </c>
      <c r="H257">
        <f>(1/(1-91/360*VLOOKUP($A257,Tbills!$B$4:$C$974,2,1)/100))^((1)/91)-1</f>
        <v>7.8057376700968462E-5</v>
      </c>
      <c r="I257">
        <f>I256*(1-IF($A257&lt;=I252,I$1,I$1+IF(AND(WEEKDAY($A257)&lt;&gt;1,WEEKDAY($A257)&lt;&gt;7),J$1,0)))^($A257-$A256)*(1-0.5*(E257/E256-1))</f>
        <v>10.175311398021266</v>
      </c>
      <c r="K257">
        <f>ROW()</f>
        <v>257</v>
      </c>
      <c r="L257">
        <f>B257/C257</f>
        <v>0.89825970548862122</v>
      </c>
      <c r="M257">
        <f t="shared" si="3"/>
        <v>5.8890136655573002</v>
      </c>
      <c r="P257">
        <f>P256*(1-P$1+H256)^($A257-$A256)*(2-E257/E256)</f>
        <v>5.042507561598887</v>
      </c>
    </row>
    <row r="258" spans="1:16" x14ac:dyDescent="0.25">
      <c r="A258" s="1">
        <v>38439</v>
      </c>
      <c r="B258" s="10">
        <v>13.75</v>
      </c>
      <c r="C258" s="10">
        <v>15.01</v>
      </c>
      <c r="D258">
        <v>173124.78</v>
      </c>
      <c r="E258">
        <v>177481.52</v>
      </c>
      <c r="F258">
        <v>113071.95</v>
      </c>
      <c r="G258">
        <v>115909.16</v>
      </c>
      <c r="H258">
        <f>(1/(1-91/360*VLOOKUP($A258,Tbills!$B$4:$C$974,2,1)/100))^((1)/91)-1</f>
        <v>7.749783174482161E-5</v>
      </c>
      <c r="I258">
        <f>I257*(1-IF($A258&lt;=I253,I$1,I$1+IF(AND(WEEKDAY($A258)&lt;&gt;1,WEEKDAY($A258)&lt;&gt;7),J$1,0)))^($A258-$A257)*(1-0.5*(E258/E257-1))</f>
        <v>10.127503221317607</v>
      </c>
      <c r="K258">
        <f>ROW()</f>
        <v>258</v>
      </c>
      <c r="L258">
        <f>B258/C258</f>
        <v>0.91605596269153899</v>
      </c>
      <c r="M258">
        <f t="shared" si="3"/>
        <v>5.8338087611734339</v>
      </c>
      <c r="P258">
        <f>P257*(1-P$1+H257)^($A258-$A257)*(2-E258/E257)</f>
        <v>4.996989561608336</v>
      </c>
    </row>
    <row r="259" spans="1:16" x14ac:dyDescent="0.25">
      <c r="A259" s="1">
        <v>38440</v>
      </c>
      <c r="B259" s="10">
        <v>14.49</v>
      </c>
      <c r="C259" s="10">
        <v>15.19</v>
      </c>
      <c r="D259">
        <v>181443.77</v>
      </c>
      <c r="E259">
        <v>185996.1</v>
      </c>
      <c r="F259">
        <v>113802.68</v>
      </c>
      <c r="G259">
        <v>116649.24</v>
      </c>
      <c r="H259">
        <f>(1/(1-91/360*VLOOKUP($A259,Tbills!$B$4:$C$974,2,1)/100))^((1)/91)-1</f>
        <v>7.749783174482161E-5</v>
      </c>
      <c r="I259">
        <f>I258*(1-IF($A259&lt;=I254,I$1,I$1+IF(AND(WEEKDAY($A259)&lt;&gt;1,WEEKDAY($A259)&lt;&gt;7),J$1,0)))^($A259-$A258)*(1-0.5*(E259/E258-1))</f>
        <v>9.8843152048665388</v>
      </c>
      <c r="K259">
        <f>ROW()</f>
        <v>259</v>
      </c>
      <c r="L259">
        <f>B259/C259</f>
        <v>0.95391705069124433</v>
      </c>
      <c r="M259">
        <f t="shared" si="3"/>
        <v>5.5536762623857134</v>
      </c>
      <c r="P259">
        <f>P258*(1-P$1+H258)^($A259-$A258)*(2-E259/E258)</f>
        <v>4.7574544120240398</v>
      </c>
    </row>
    <row r="260" spans="1:16" x14ac:dyDescent="0.25">
      <c r="A260" s="1">
        <v>38441</v>
      </c>
      <c r="B260" s="10">
        <v>13.64</v>
      </c>
      <c r="C260" s="10">
        <v>14.51</v>
      </c>
      <c r="D260">
        <v>172723.37</v>
      </c>
      <c r="E260">
        <v>177042.5</v>
      </c>
      <c r="F260">
        <v>113281.77</v>
      </c>
      <c r="G260">
        <v>116106.26</v>
      </c>
      <c r="H260">
        <f>(1/(1-91/360*VLOOKUP($A260,Tbills!$B$4:$C$974,2,1)/100))^((1)/91)-1</f>
        <v>7.749783174482161E-5</v>
      </c>
      <c r="I260">
        <f>I259*(1-IF($A260&lt;=I255,I$1,I$1+IF(AND(WEEKDAY($A260)&lt;&gt;1,WEEKDAY($A260)&lt;&gt;7),J$1,0)))^($A260-$A259)*(1-0.5*(E260/E259-1))</f>
        <v>10.121960513987338</v>
      </c>
      <c r="K260">
        <f>ROW()</f>
        <v>260</v>
      </c>
      <c r="L260">
        <f>B260/C260</f>
        <v>0.94004135079255691</v>
      </c>
      <c r="M260">
        <f t="shared" si="3"/>
        <v>5.8207515894533843</v>
      </c>
      <c r="P260">
        <f>P259*(1-P$1+H259)^($A260-$A259)*(2-E260/E259)</f>
        <v>4.986673824807859</v>
      </c>
    </row>
    <row r="261" spans="1:16" x14ac:dyDescent="0.25">
      <c r="A261" s="1">
        <v>38442</v>
      </c>
      <c r="B261" s="10">
        <v>14.02</v>
      </c>
      <c r="C261" s="10">
        <v>14.62</v>
      </c>
      <c r="D261">
        <v>172416.46</v>
      </c>
      <c r="E261">
        <v>176714.2</v>
      </c>
      <c r="F261">
        <v>112820.64</v>
      </c>
      <c r="G261">
        <v>115624.64</v>
      </c>
      <c r="H261">
        <f>(1/(1-91/360*VLOOKUP($A261,Tbills!$B$4:$C$974,2,1)/100))^((1)/91)-1</f>
        <v>7.749783174482161E-5</v>
      </c>
      <c r="I261">
        <f>I260*(1-IF($A261&lt;=I256,I$1,I$1+IF(AND(WEEKDAY($A261)&lt;&gt;1,WEEKDAY($A261)&lt;&gt;7),J$1,0)))^($A261-$A260)*(1-0.5*(E261/E260-1))</f>
        <v>10.131081685626471</v>
      </c>
      <c r="K261">
        <f>ROW()</f>
        <v>261</v>
      </c>
      <c r="L261">
        <f>B261/C261</f>
        <v>0.95896032831737343</v>
      </c>
      <c r="M261">
        <f t="shared" si="3"/>
        <v>5.8312737347143964</v>
      </c>
      <c r="P261">
        <f>P260*(1-P$1+H260)^($A261-$A260)*(2-E261/E260)</f>
        <v>4.9961232907461408</v>
      </c>
    </row>
    <row r="262" spans="1:16" x14ac:dyDescent="0.25">
      <c r="A262" s="1">
        <v>38443</v>
      </c>
      <c r="B262" s="10">
        <v>14.09</v>
      </c>
      <c r="C262" s="10">
        <v>15.02</v>
      </c>
      <c r="D262">
        <v>175853.59</v>
      </c>
      <c r="E262">
        <v>180223.31</v>
      </c>
      <c r="F262">
        <v>114617.97</v>
      </c>
      <c r="G262">
        <v>117457.68</v>
      </c>
      <c r="H262">
        <f>(1/(1-91/360*VLOOKUP($A262,Tbills!$B$4:$C$974,2,1)/100))^((1)/91)-1</f>
        <v>7.749783174482161E-5</v>
      </c>
      <c r="I262">
        <f>I261*(1-IF($A262&lt;=I257,I$1,I$1+IF(AND(WEEKDAY($A262)&lt;&gt;1,WEEKDAY($A262)&lt;&gt;7),J$1,0)))^($A262-$A261)*(1-0.5*(E262/E261-1))</f>
        <v>10.030231417899049</v>
      </c>
      <c r="K262">
        <f>ROW()</f>
        <v>262</v>
      </c>
      <c r="L262">
        <f>B262/C262</f>
        <v>0.93808255659121176</v>
      </c>
      <c r="M262">
        <f t="shared" si="3"/>
        <v>5.7152127596248574</v>
      </c>
      <c r="P262">
        <f>P261*(1-P$1+H261)^($A262-$A261)*(2-E262/E261)</f>
        <v>4.8971109341467667</v>
      </c>
    </row>
    <row r="263" spans="1:16" x14ac:dyDescent="0.25">
      <c r="A263" s="1">
        <v>38446</v>
      </c>
      <c r="B263" s="10">
        <v>14.11</v>
      </c>
      <c r="C263" s="10">
        <v>15</v>
      </c>
      <c r="D263">
        <v>180325.37</v>
      </c>
      <c r="E263">
        <v>184764.3</v>
      </c>
      <c r="F263">
        <v>114067.99</v>
      </c>
      <c r="G263">
        <v>116866.76</v>
      </c>
      <c r="H263">
        <f>(1/(1-91/360*VLOOKUP($A263,Tbills!$B$4:$C$974,2,1)/100))^((1)/91)-1</f>
        <v>7.6238960891039653E-5</v>
      </c>
      <c r="I263">
        <f>I262*(1-IF($A263&lt;=I258,I$1,I$1+IF(AND(WEEKDAY($A263)&lt;&gt;1,WEEKDAY($A263)&lt;&gt;7),J$1,0)))^($A263-$A262)*(1-0.5*(E263/E262-1))</f>
        <v>9.9030949438325688</v>
      </c>
      <c r="K263">
        <f>ROW()</f>
        <v>263</v>
      </c>
      <c r="L263">
        <f>B263/C263</f>
        <v>0.94066666666666665</v>
      </c>
      <c r="M263">
        <f t="shared" si="3"/>
        <v>5.5704312048584894</v>
      </c>
      <c r="P263">
        <f>P262*(1-P$1+H262)^($A263-$A262)*(2-E263/E262)</f>
        <v>4.7743012544002248</v>
      </c>
    </row>
    <row r="264" spans="1:16" x14ac:dyDescent="0.25">
      <c r="A264" s="1">
        <v>38447</v>
      </c>
      <c r="B264" s="10">
        <v>13.68</v>
      </c>
      <c r="C264" s="10">
        <v>14.47</v>
      </c>
      <c r="D264">
        <v>178013.19</v>
      </c>
      <c r="E264">
        <v>182381.12</v>
      </c>
      <c r="F264">
        <v>113756.61</v>
      </c>
      <c r="G264">
        <v>116538.83</v>
      </c>
      <c r="H264">
        <f>(1/(1-91/360*VLOOKUP($A264,Tbills!$B$4:$C$974,2,1)/100))^((1)/91)-1</f>
        <v>7.6238960891039653E-5</v>
      </c>
      <c r="I264">
        <f>I263*(1-IF($A264&lt;=I259,I$1,I$1+IF(AND(WEEKDAY($A264)&lt;&gt;1,WEEKDAY($A264)&lt;&gt;7),J$1,0)))^($A264-$A263)*(1-0.5*(E264/E263-1))</f>
        <v>9.9667030025393508</v>
      </c>
      <c r="K264">
        <f>ROW()</f>
        <v>264</v>
      </c>
      <c r="L264">
        <f>B264/C264</f>
        <v>0.94540428472702132</v>
      </c>
      <c r="M264">
        <f t="shared" si="3"/>
        <v>5.6420185505162168</v>
      </c>
      <c r="P264">
        <f>P263*(1-P$1+H263)^($A264-$A263)*(2-E264/E263)</f>
        <v>4.8360723403396841</v>
      </c>
    </row>
    <row r="265" spans="1:16" x14ac:dyDescent="0.25">
      <c r="A265" s="1">
        <v>38448</v>
      </c>
      <c r="B265" s="10">
        <v>13.15</v>
      </c>
      <c r="C265" s="10">
        <v>14.08</v>
      </c>
      <c r="D265">
        <v>169049.95</v>
      </c>
      <c r="E265">
        <v>173184.04</v>
      </c>
      <c r="F265">
        <v>112374.76</v>
      </c>
      <c r="G265">
        <v>115114.3</v>
      </c>
      <c r="H265">
        <f>(1/(1-91/360*VLOOKUP($A265,Tbills!$B$4:$C$974,2,1)/100))^((1)/91)-1</f>
        <v>7.6238960891039653E-5</v>
      </c>
      <c r="I265">
        <f>I264*(1-IF($A265&lt;=I260,I$1,I$1+IF(AND(WEEKDAY($A265)&lt;&gt;1,WEEKDAY($A265)&lt;&gt;7),J$1,0)))^($A265-$A264)*(1-0.5*(E265/E264-1))</f>
        <v>10.217736544439727</v>
      </c>
      <c r="K265">
        <f>ROW()</f>
        <v>265</v>
      </c>
      <c r="L265">
        <f>B265/C265</f>
        <v>0.93394886363636365</v>
      </c>
      <c r="M265">
        <f t="shared" ref="M265:M328" si="4">M264*(1-IF($A265&lt;=N$3,M$1,M$1+IF(AND(WEEKDAY($A265)&lt;&gt;1,WEEKDAY($A265)&lt;&gt;7),N$1,0)))^($A265-$A264)*(2-$E265/$E264)</f>
        <v>5.9262571452406752</v>
      </c>
      <c r="P265">
        <f>P264*(1-P$1+H264)^($A265-$A264)*(2-E265/E264)</f>
        <v>5.0801442664290528</v>
      </c>
    </row>
    <row r="266" spans="1:16" x14ac:dyDescent="0.25">
      <c r="A266" s="1">
        <v>38449</v>
      </c>
      <c r="B266" s="10">
        <v>12.33</v>
      </c>
      <c r="C266" s="10">
        <v>13.67</v>
      </c>
      <c r="D266">
        <v>166007.28</v>
      </c>
      <c r="E266">
        <v>170053.76000000001</v>
      </c>
      <c r="F266">
        <v>110445.64</v>
      </c>
      <c r="G266">
        <v>113129.38</v>
      </c>
      <c r="H266">
        <f>(1/(1-91/360*VLOOKUP($A266,Tbills!$B$4:$C$974,2,1)/100))^((1)/91)-1</f>
        <v>7.6238960891039653E-5</v>
      </c>
      <c r="I266">
        <f>I265*(1-IF($A266&lt;=I261,I$1,I$1+IF(AND(WEEKDAY($A266)&lt;&gt;1,WEEKDAY($A266)&lt;&gt;7),J$1,0)))^($A266-$A265)*(1-0.5*(E266/E265-1))</f>
        <v>10.309810359024969</v>
      </c>
      <c r="K266">
        <f>ROW()</f>
        <v>266</v>
      </c>
      <c r="L266">
        <f>B266/C266</f>
        <v>0.90197512801755675</v>
      </c>
      <c r="M266">
        <f t="shared" si="4"/>
        <v>6.0330925001990598</v>
      </c>
      <c r="P266">
        <f>P265*(1-P$1+H265)^($A266-$A265)*(2-E266/E265)</f>
        <v>5.1721702561628264</v>
      </c>
    </row>
    <row r="267" spans="1:16" x14ac:dyDescent="0.25">
      <c r="A267" s="1">
        <v>38450</v>
      </c>
      <c r="B267" s="10">
        <v>12.62</v>
      </c>
      <c r="C267" s="10">
        <v>13.87</v>
      </c>
      <c r="D267">
        <v>165618.5</v>
      </c>
      <c r="E267">
        <v>169642.54</v>
      </c>
      <c r="F267">
        <v>110185.95</v>
      </c>
      <c r="G267">
        <v>112854.76</v>
      </c>
      <c r="H267">
        <f>(1/(1-91/360*VLOOKUP($A267,Tbills!$B$4:$C$974,2,1)/100))^((1)/91)-1</f>
        <v>7.6238960891039653E-5</v>
      </c>
      <c r="I267">
        <f>I266*(1-IF($A267&lt;=I262,I$1,I$1+IF(AND(WEEKDAY($A267)&lt;&gt;1,WEEKDAY($A267)&lt;&gt;7),J$1,0)))^($A267-$A266)*(1-0.5*(E267/E266-1))</f>
        <v>10.32200716742916</v>
      </c>
      <c r="K267">
        <f>ROW()</f>
        <v>267</v>
      </c>
      <c r="L267">
        <f>B267/C267</f>
        <v>0.9098774333093006</v>
      </c>
      <c r="M267">
        <f t="shared" si="4"/>
        <v>6.0473999096456916</v>
      </c>
      <c r="P267">
        <f>P266*(1-P$1+H266)^($A267-$A266)*(2-E267/E266)</f>
        <v>5.1848809889223748</v>
      </c>
    </row>
    <row r="268" spans="1:16" x14ac:dyDescent="0.25">
      <c r="A268" s="1">
        <v>38453</v>
      </c>
      <c r="B268" s="10">
        <v>11.98</v>
      </c>
      <c r="C268" s="10">
        <v>13.95</v>
      </c>
      <c r="D268">
        <v>164477.15</v>
      </c>
      <c r="E268">
        <v>168434.66</v>
      </c>
      <c r="F268">
        <v>110963.31</v>
      </c>
      <c r="G268">
        <v>113625.14</v>
      </c>
      <c r="H268">
        <f>(1/(1-91/360*VLOOKUP($A268,Tbills!$B$4:$C$974,2,1)/100))^((1)/91)-1</f>
        <v>7.5539651183342826E-5</v>
      </c>
      <c r="I268">
        <f>I267*(1-IF($A268&lt;=I263,I$1,I$1+IF(AND(WEEKDAY($A268)&lt;&gt;1,WEEKDAY($A268)&lt;&gt;7),J$1,0)))^($A268-$A267)*(1-0.5*(E268/E267-1))</f>
        <v>10.357945463833882</v>
      </c>
      <c r="K268">
        <f>ROW()</f>
        <v>268</v>
      </c>
      <c r="L268">
        <f>B268/C268</f>
        <v>0.85878136200716848</v>
      </c>
      <c r="M268">
        <f t="shared" si="4"/>
        <v>6.0896073363990295</v>
      </c>
      <c r="P268">
        <f>P267*(1-P$1+H267)^($A268-$A267)*(2-E268/E267)</f>
        <v>5.2224130417004861</v>
      </c>
    </row>
    <row r="269" spans="1:16" x14ac:dyDescent="0.25">
      <c r="A269" s="1">
        <v>38454</v>
      </c>
      <c r="B269" s="10">
        <v>11.3</v>
      </c>
      <c r="C269" s="10">
        <v>13.57</v>
      </c>
      <c r="D269">
        <v>160451.41</v>
      </c>
      <c r="E269">
        <v>164299.34</v>
      </c>
      <c r="F269">
        <v>109034.13</v>
      </c>
      <c r="G269">
        <v>111641.09</v>
      </c>
      <c r="H269">
        <f>(1/(1-91/360*VLOOKUP($A269,Tbills!$B$4:$C$974,2,1)/100))^((1)/91)-1</f>
        <v>7.5539651183342826E-5</v>
      </c>
      <c r="I269">
        <f>I268*(1-IF($A269&lt;=I264,I$1,I$1+IF(AND(WEEKDAY($A269)&lt;&gt;1,WEEKDAY($A269)&lt;&gt;7),J$1,0)))^($A269-$A268)*(1-0.5*(E269/E268-1))</f>
        <v>10.484824003771473</v>
      </c>
      <c r="K269">
        <f>ROW()</f>
        <v>269</v>
      </c>
      <c r="L269">
        <f>B269/C269</f>
        <v>0.83271923360353728</v>
      </c>
      <c r="M269">
        <f t="shared" si="4"/>
        <v>6.2388256134172773</v>
      </c>
      <c r="P269">
        <f>P268*(1-P$1+H268)^($A269-$A268)*(2-E269/E268)</f>
        <v>5.3508372900181653</v>
      </c>
    </row>
    <row r="270" spans="1:16" x14ac:dyDescent="0.25">
      <c r="A270" s="1">
        <v>38455</v>
      </c>
      <c r="B270" s="10">
        <v>13.31</v>
      </c>
      <c r="C270" s="10">
        <v>14.55</v>
      </c>
      <c r="D270">
        <v>167489.57999999999</v>
      </c>
      <c r="E270">
        <v>171493.89</v>
      </c>
      <c r="F270">
        <v>111334.9</v>
      </c>
      <c r="G270">
        <v>113988.43</v>
      </c>
      <c r="H270">
        <f>(1/(1-91/360*VLOOKUP($A270,Tbills!$B$4:$C$974,2,1)/100))^((1)/91)-1</f>
        <v>7.5539651183342826E-5</v>
      </c>
      <c r="I270">
        <f>I269*(1-IF($A270&lt;=I265,I$1,I$1+IF(AND(WEEKDAY($A270)&lt;&gt;1,WEEKDAY($A270)&lt;&gt;7),J$1,0)))^($A270-$A269)*(1-0.5*(E270/E269-1))</f>
        <v>10.254995632669713</v>
      </c>
      <c r="K270">
        <f>ROW()</f>
        <v>270</v>
      </c>
      <c r="L270">
        <f>B270/C270</f>
        <v>0.91477663230240547</v>
      </c>
      <c r="M270">
        <f t="shared" si="4"/>
        <v>5.9653540729325876</v>
      </c>
      <c r="P270">
        <f>P269*(1-P$1+H269)^($A270-$A269)*(2-E270/E269)</f>
        <v>5.1167252305704549</v>
      </c>
    </row>
    <row r="271" spans="1:16" x14ac:dyDescent="0.25">
      <c r="A271" s="1">
        <v>38456</v>
      </c>
      <c r="B271" s="10">
        <v>14.53</v>
      </c>
      <c r="C271" s="10">
        <v>15.53</v>
      </c>
      <c r="D271">
        <v>177383.22</v>
      </c>
      <c r="E271">
        <v>181611.12</v>
      </c>
      <c r="F271">
        <v>115721.36</v>
      </c>
      <c r="G271">
        <v>118470.82</v>
      </c>
      <c r="H271">
        <f>(1/(1-91/360*VLOOKUP($A271,Tbills!$B$4:$C$974,2,1)/100))^((1)/91)-1</f>
        <v>7.5539651183342826E-5</v>
      </c>
      <c r="I271">
        <f>I270*(1-IF($A271&lt;=I266,I$1,I$1+IF(AND(WEEKDAY($A271)&lt;&gt;1,WEEKDAY($A271)&lt;&gt;7),J$1,0)))^($A271-$A270)*(1-0.5*(E271/E270-1))</f>
        <v>9.9522414172729761</v>
      </c>
      <c r="K271">
        <f>ROW()</f>
        <v>271</v>
      </c>
      <c r="L271">
        <f>B271/C271</f>
        <v>0.93560849967804249</v>
      </c>
      <c r="M271">
        <f t="shared" si="4"/>
        <v>5.6131683721957284</v>
      </c>
      <c r="P271">
        <f>P270*(1-P$1+H270)^($A271-$A270)*(2-E271/E270)</f>
        <v>4.8150512074819201</v>
      </c>
    </row>
    <row r="272" spans="1:16" x14ac:dyDescent="0.25">
      <c r="A272" s="1">
        <v>38457</v>
      </c>
      <c r="B272" s="10">
        <v>17.739999999999998</v>
      </c>
      <c r="C272" s="10">
        <v>17.25</v>
      </c>
      <c r="D272">
        <v>185304.72</v>
      </c>
      <c r="E272">
        <v>189707.71</v>
      </c>
      <c r="F272">
        <v>120137.26</v>
      </c>
      <c r="G272">
        <v>122982.69</v>
      </c>
      <c r="H272">
        <f>(1/(1-91/360*VLOOKUP($A272,Tbills!$B$4:$C$974,2,1)/100))^((1)/91)-1</f>
        <v>7.5539651183342826E-5</v>
      </c>
      <c r="I272">
        <f>I271*(1-IF($A272&lt;=I267,I$1,I$1+IF(AND(WEEKDAY($A272)&lt;&gt;1,WEEKDAY($A272)&lt;&gt;7),J$1,0)))^($A272-$A271)*(1-0.5*(E272/E271-1))</f>
        <v>9.7301426634412458</v>
      </c>
      <c r="K272">
        <f>ROW()</f>
        <v>272</v>
      </c>
      <c r="L272">
        <f>B272/C272</f>
        <v>1.0284057971014491</v>
      </c>
      <c r="M272">
        <f t="shared" si="4"/>
        <v>5.3626722256860839</v>
      </c>
      <c r="P272">
        <f>P271*(1-P$1+H271)^($A272-$A271)*(2-E272/E271)</f>
        <v>4.6005638740447097</v>
      </c>
    </row>
    <row r="273" spans="1:16" x14ac:dyDescent="0.25">
      <c r="A273" s="1">
        <v>38460</v>
      </c>
      <c r="B273" s="10">
        <v>16.559999999999999</v>
      </c>
      <c r="C273" s="10">
        <v>16.55</v>
      </c>
      <c r="D273">
        <v>185320.92</v>
      </c>
      <c r="E273">
        <v>189681.3</v>
      </c>
      <c r="F273">
        <v>120378.48</v>
      </c>
      <c r="G273">
        <v>123201.75</v>
      </c>
      <c r="H273">
        <f>(1/(1-91/360*VLOOKUP($A273,Tbills!$B$4:$C$974,2,1)/100))^((1)/91)-1</f>
        <v>7.8197267440627272E-5</v>
      </c>
      <c r="I273">
        <f>I272*(1-IF($A273&lt;=I268,I$1,I$1+IF(AND(WEEKDAY($A273)&lt;&gt;1,WEEKDAY($A273)&lt;&gt;7),J$1,0)))^($A273-$A272)*(1-0.5*(E273/E272-1))</f>
        <v>9.7300601662990278</v>
      </c>
      <c r="K273">
        <f>ROW()</f>
        <v>273</v>
      </c>
      <c r="L273">
        <f>B273/C273</f>
        <v>1.0006042296072506</v>
      </c>
      <c r="M273">
        <f t="shared" si="4"/>
        <v>5.3626694113129316</v>
      </c>
      <c r="P273">
        <f>P272*(1-P$1+H272)^($A273-$A272)*(2-E273/E272)</f>
        <v>4.6017365337308478</v>
      </c>
    </row>
    <row r="274" spans="1:16" x14ac:dyDescent="0.25">
      <c r="A274" s="1">
        <v>38461</v>
      </c>
      <c r="B274" s="10">
        <v>14.96</v>
      </c>
      <c r="C274" s="10">
        <v>15.38</v>
      </c>
      <c r="D274">
        <v>178168.8</v>
      </c>
      <c r="E274">
        <v>182346.06</v>
      </c>
      <c r="F274">
        <v>117106.1</v>
      </c>
      <c r="G274">
        <v>119842.99</v>
      </c>
      <c r="H274">
        <f>(1/(1-91/360*VLOOKUP($A274,Tbills!$B$4:$C$974,2,1)/100))^((1)/91)-1</f>
        <v>7.8197267440627272E-5</v>
      </c>
      <c r="I274">
        <f>I273*(1-IF($A274&lt;=I269,I$1,I$1+IF(AND(WEEKDAY($A274)&lt;&gt;1,WEEKDAY($A274)&lt;&gt;7),J$1,0)))^($A274-$A273)*(1-0.5*(E274/E273-1))</f>
        <v>9.9179395092416716</v>
      </c>
      <c r="K274">
        <f>ROW()</f>
        <v>274</v>
      </c>
      <c r="L274">
        <f>B274/C274</f>
        <v>0.9726918075422627</v>
      </c>
      <c r="M274">
        <f t="shared" si="4"/>
        <v>5.5697918778559918</v>
      </c>
      <c r="P274">
        <f>P273*(1-P$1+H273)^($A274-$A273)*(2-E274/E273)</f>
        <v>4.779889069083409</v>
      </c>
    </row>
    <row r="275" spans="1:16" x14ac:dyDescent="0.25">
      <c r="A275" s="1">
        <v>38462</v>
      </c>
      <c r="B275" s="10">
        <v>16.920000000000002</v>
      </c>
      <c r="C275" s="10">
        <v>16.72</v>
      </c>
      <c r="D275">
        <v>182812.03</v>
      </c>
      <c r="E275">
        <v>187083.9</v>
      </c>
      <c r="F275">
        <v>120746.38</v>
      </c>
      <c r="G275">
        <v>123558.97</v>
      </c>
      <c r="H275">
        <f>(1/(1-91/360*VLOOKUP($A275,Tbills!$B$4:$C$974,2,1)/100))^((1)/91)-1</f>
        <v>7.8197267440627272E-5</v>
      </c>
      <c r="I275">
        <f>I274*(1-IF($A275&lt;=I270,I$1,I$1+IF(AND(WEEKDAY($A275)&lt;&gt;1,WEEKDAY($A275)&lt;&gt;7),J$1,0)))^($A275-$A274)*(1-0.5*(E275/E274-1))</f>
        <v>9.788837382063905</v>
      </c>
      <c r="K275">
        <f>ROW()</f>
        <v>275</v>
      </c>
      <c r="L275">
        <f>B275/C275</f>
        <v>1.0119617224880384</v>
      </c>
      <c r="M275">
        <f t="shared" si="4"/>
        <v>5.4248210625797553</v>
      </c>
      <c r="P275">
        <f>P274*(1-P$1+H274)^($A275-$A274)*(2-E275/E274)</f>
        <v>4.6558865889817538</v>
      </c>
    </row>
    <row r="276" spans="1:16" x14ac:dyDescent="0.25">
      <c r="A276" s="1">
        <v>38463</v>
      </c>
      <c r="B276" s="10">
        <v>14.41</v>
      </c>
      <c r="C276" s="10">
        <v>14.87</v>
      </c>
      <c r="D276">
        <v>172922.65</v>
      </c>
      <c r="E276">
        <v>176948.8</v>
      </c>
      <c r="F276">
        <v>113082.43</v>
      </c>
      <c r="G276">
        <v>115706.84</v>
      </c>
      <c r="H276">
        <f>(1/(1-91/360*VLOOKUP($A276,Tbills!$B$4:$C$974,2,1)/100))^((1)/91)-1</f>
        <v>7.8197267440627272E-5</v>
      </c>
      <c r="I276">
        <f>I275*(1-IF($A276&lt;=I271,I$1,I$1+IF(AND(WEEKDAY($A276)&lt;&gt;1,WEEKDAY($A276)&lt;&gt;7),J$1,0)))^($A276-$A275)*(1-0.5*(E276/E275-1))</f>
        <v>10.0537263806425</v>
      </c>
      <c r="K276">
        <f>ROW()</f>
        <v>276</v>
      </c>
      <c r="L276">
        <f>B276/C276</f>
        <v>0.96906523201076</v>
      </c>
      <c r="M276">
        <f t="shared" si="4"/>
        <v>5.7184394553282099</v>
      </c>
      <c r="P276">
        <f>P275*(1-P$1+H275)^($A276-$A275)*(2-E276/E275)</f>
        <v>4.9083172753444</v>
      </c>
    </row>
    <row r="277" spans="1:16" x14ac:dyDescent="0.25">
      <c r="A277" s="1">
        <v>38464</v>
      </c>
      <c r="B277" s="10">
        <v>15.38</v>
      </c>
      <c r="C277" s="10">
        <v>15.52</v>
      </c>
      <c r="D277">
        <v>178110.59</v>
      </c>
      <c r="E277">
        <v>182243.69</v>
      </c>
      <c r="F277">
        <v>114622.16</v>
      </c>
      <c r="G277">
        <v>117273.25</v>
      </c>
      <c r="H277">
        <f>(1/(1-91/360*VLOOKUP($A277,Tbills!$B$4:$C$974,2,1)/100))^((1)/91)-1</f>
        <v>7.8197267440627272E-5</v>
      </c>
      <c r="I277">
        <f>I276*(1-IF($A277&lt;=I272,I$1,I$1+IF(AND(WEEKDAY($A277)&lt;&gt;1,WEEKDAY($A277)&lt;&gt;7),J$1,0)))^($A277-$A276)*(1-0.5*(E277/E276-1))</f>
        <v>9.9030483456427447</v>
      </c>
      <c r="K277">
        <f>ROW()</f>
        <v>277</v>
      </c>
      <c r="L277">
        <f>B277/C277</f>
        <v>0.990979381443299</v>
      </c>
      <c r="M277">
        <f t="shared" si="4"/>
        <v>5.5470665729233497</v>
      </c>
      <c r="P277">
        <f>P276*(1-P$1+H276)^($A277-$A276)*(2-E277/E276)</f>
        <v>4.761640504965122</v>
      </c>
    </row>
    <row r="278" spans="1:16" x14ac:dyDescent="0.25">
      <c r="A278" s="1">
        <v>38467</v>
      </c>
      <c r="B278" s="10">
        <v>14.62</v>
      </c>
      <c r="C278" s="10">
        <v>15.26</v>
      </c>
      <c r="D278">
        <v>171695.11</v>
      </c>
      <c r="E278">
        <v>175636.58</v>
      </c>
      <c r="F278">
        <v>113103.39</v>
      </c>
      <c r="G278">
        <v>115691.83</v>
      </c>
      <c r="H278">
        <f>(1/(1-91/360*VLOOKUP($A278,Tbills!$B$4:$C$974,2,1)/100))^((1)/91)-1</f>
        <v>8.0295844591127263E-5</v>
      </c>
      <c r="I278">
        <f>I277*(1-IF($A278&lt;=I273,I$1,I$1+IF(AND(WEEKDAY($A278)&lt;&gt;1,WEEKDAY($A278)&lt;&gt;7),J$1,0)))^($A278-$A277)*(1-0.5*(E278/E277-1))</f>
        <v>10.081774939059327</v>
      </c>
      <c r="K278">
        <f>ROW()</f>
        <v>278</v>
      </c>
      <c r="L278">
        <f>B278/C278</f>
        <v>0.95806028833551771</v>
      </c>
      <c r="M278">
        <f t="shared" si="4"/>
        <v>5.7473682312819969</v>
      </c>
      <c r="P278">
        <f>P277*(1-P$1+H277)^($A278-$A277)*(2-E278/E277)</f>
        <v>4.9348803179798901</v>
      </c>
    </row>
    <row r="279" spans="1:16" x14ac:dyDescent="0.25">
      <c r="A279" s="1">
        <v>38468</v>
      </c>
      <c r="B279" s="10">
        <v>14.91</v>
      </c>
      <c r="C279" s="10">
        <v>15.43</v>
      </c>
      <c r="D279">
        <v>175136.18</v>
      </c>
      <c r="E279">
        <v>179142.54</v>
      </c>
      <c r="F279">
        <v>114153.64</v>
      </c>
      <c r="G279">
        <v>116756.83</v>
      </c>
      <c r="H279">
        <f>(1/(1-91/360*VLOOKUP($A279,Tbills!$B$4:$C$974,2,1)/100))^((1)/91)-1</f>
        <v>8.0295844591127263E-5</v>
      </c>
      <c r="I279">
        <f>I278*(1-IF($A279&lt;=I274,I$1,I$1+IF(AND(WEEKDAY($A279)&lt;&gt;1,WEEKDAY($A279)&lt;&gt;7),J$1,0)))^($A279-$A278)*(1-0.5*(E279/E278-1))</f>
        <v>9.9808917557274377</v>
      </c>
      <c r="K279">
        <f>ROW()</f>
        <v>279</v>
      </c>
      <c r="L279">
        <f>B279/C279</f>
        <v>0.96629941672067399</v>
      </c>
      <c r="M279">
        <f t="shared" si="4"/>
        <v>5.632380111950865</v>
      </c>
      <c r="P279">
        <f>P278*(1-P$1+H278)^($A279-$A278)*(2-E279/E278)</f>
        <v>4.8365824351150932</v>
      </c>
    </row>
    <row r="280" spans="1:16" x14ac:dyDescent="0.25">
      <c r="A280" s="1">
        <v>38469</v>
      </c>
      <c r="B280" s="10">
        <v>14.87</v>
      </c>
      <c r="C280" s="10">
        <v>15.32</v>
      </c>
      <c r="D280">
        <v>175150.24</v>
      </c>
      <c r="E280">
        <v>179142.54</v>
      </c>
      <c r="F280">
        <v>114243.68</v>
      </c>
      <c r="G280">
        <v>116839.54</v>
      </c>
      <c r="H280">
        <f>(1/(1-91/360*VLOOKUP($A280,Tbills!$B$4:$C$974,2,1)/100))^((1)/91)-1</f>
        <v>8.0295844591127263E-5</v>
      </c>
      <c r="I280">
        <f>I279*(1-IF($A280&lt;=I275,I$1,I$1+IF(AND(WEEKDAY($A280)&lt;&gt;1,WEEKDAY($A280)&lt;&gt;7),J$1,0)))^($A280-$A279)*(1-0.5*(E280/E279-1))</f>
        <v>9.9806319790926992</v>
      </c>
      <c r="K280">
        <f>ROW()</f>
        <v>280</v>
      </c>
      <c r="L280">
        <f>B280/C280</f>
        <v>0.97062663185378584</v>
      </c>
      <c r="M280">
        <f t="shared" si="4"/>
        <v>5.6321177819182537</v>
      </c>
      <c r="P280">
        <f>P279*(1-P$1+H279)^($A280-$A279)*(2-E280/E279)</f>
        <v>4.8367919052911104</v>
      </c>
    </row>
    <row r="281" spans="1:16" x14ac:dyDescent="0.25">
      <c r="A281" s="1">
        <v>38470</v>
      </c>
      <c r="B281" s="10">
        <v>16.86</v>
      </c>
      <c r="C281" s="10">
        <v>16.61</v>
      </c>
      <c r="D281">
        <v>183967.25</v>
      </c>
      <c r="E281">
        <v>188146.13</v>
      </c>
      <c r="F281">
        <v>117833.07</v>
      </c>
      <c r="G281">
        <v>120501.11</v>
      </c>
      <c r="H281">
        <f>(1/(1-91/360*VLOOKUP($A281,Tbills!$B$4:$C$974,2,1)/100))^((1)/91)-1</f>
        <v>8.0295844591127263E-5</v>
      </c>
      <c r="I281">
        <f>I280*(1-IF($A281&lt;=I276,I$1,I$1+IF(AND(WEEKDAY($A281)&lt;&gt;1,WEEKDAY($A281)&lt;&gt;7),J$1,0)))^($A281-$A280)*(1-0.5*(E281/E280-1))</f>
        <v>9.7295686328626871</v>
      </c>
      <c r="K281">
        <f>ROW()</f>
        <v>281</v>
      </c>
      <c r="L281">
        <f>B281/C281</f>
        <v>1.0150511739915713</v>
      </c>
      <c r="M281">
        <f t="shared" si="4"/>
        <v>5.3488019942911116</v>
      </c>
      <c r="P281">
        <f>P280*(1-P$1+H280)^($A281-$A280)*(2-E281/E280)</f>
        <v>4.5938967746803367</v>
      </c>
    </row>
    <row r="282" spans="1:16" x14ac:dyDescent="0.25">
      <c r="A282" s="1">
        <v>38471</v>
      </c>
      <c r="B282" s="10">
        <v>15.31</v>
      </c>
      <c r="C282" s="10">
        <v>15.71</v>
      </c>
      <c r="D282">
        <v>182419.03</v>
      </c>
      <c r="E282">
        <v>186547.63</v>
      </c>
      <c r="F282">
        <v>117144.36</v>
      </c>
      <c r="G282">
        <v>119787.13</v>
      </c>
      <c r="H282">
        <f>(1/(1-91/360*VLOOKUP($A282,Tbills!$B$4:$C$974,2,1)/100))^((1)/91)-1</f>
        <v>8.0295844591127263E-5</v>
      </c>
      <c r="I282">
        <f>I281*(1-IF($A282&lt;=I277,I$1,I$1+IF(AND(WEEKDAY($A282)&lt;&gt;1,WEEKDAY($A282)&lt;&gt;7),J$1,0)))^($A282-$A281)*(1-0.5*(E282/E281-1))</f>
        <v>9.7706458002791106</v>
      </c>
      <c r="K282">
        <f>ROW()</f>
        <v>282</v>
      </c>
      <c r="L282">
        <f>B282/C282</f>
        <v>0.97453851050286444</v>
      </c>
      <c r="M282">
        <f t="shared" si="4"/>
        <v>5.3939944751151687</v>
      </c>
      <c r="P282">
        <f>P281*(1-P$1+H281)^($A282-$A281)*(2-E282/E281)</f>
        <v>4.6331274274952268</v>
      </c>
    </row>
    <row r="283" spans="1:16" x14ac:dyDescent="0.25">
      <c r="A283" s="1">
        <v>38474</v>
      </c>
      <c r="B283" s="10">
        <v>15.12</v>
      </c>
      <c r="C283" s="10">
        <v>15.5</v>
      </c>
      <c r="D283">
        <v>177063.03</v>
      </c>
      <c r="E283">
        <v>181025.47</v>
      </c>
      <c r="F283">
        <v>114943.16</v>
      </c>
      <c r="G283">
        <v>117507.42</v>
      </c>
      <c r="H283">
        <f>(1/(1-91/360*VLOOKUP($A283,Tbills!$B$4:$C$974,2,1)/100))^((1)/91)-1</f>
        <v>8.001601089535626E-5</v>
      </c>
      <c r="I283">
        <f>I282*(1-IF($A283&lt;=I278,I$1,I$1+IF(AND(WEEKDAY($A283)&lt;&gt;1,WEEKDAY($A283)&lt;&gt;7),J$1,0)))^($A283-$A282)*(1-0.5*(E283/E282-1))</f>
        <v>9.914486342805553</v>
      </c>
      <c r="K283">
        <f>ROW()</f>
        <v>283</v>
      </c>
      <c r="L283">
        <f>B283/C283</f>
        <v>0.97548387096774192</v>
      </c>
      <c r="M283">
        <f t="shared" si="4"/>
        <v>5.5528908805039023</v>
      </c>
      <c r="P283">
        <f>P282*(1-P$1+H282)^($A283-$A282)*(2-E283/E282)</f>
        <v>4.7708965181390326</v>
      </c>
    </row>
    <row r="284" spans="1:16" x14ac:dyDescent="0.25">
      <c r="A284" s="1">
        <v>38475</v>
      </c>
      <c r="B284" s="10">
        <v>14.53</v>
      </c>
      <c r="C284" s="10">
        <v>15.15</v>
      </c>
      <c r="D284">
        <v>175462.39</v>
      </c>
      <c r="E284">
        <v>179374.53</v>
      </c>
      <c r="F284">
        <v>113843.08</v>
      </c>
      <c r="G284">
        <v>116373.4</v>
      </c>
      <c r="H284">
        <f>(1/(1-91/360*VLOOKUP($A284,Tbills!$B$4:$C$974,2,1)/100))^((1)/91)-1</f>
        <v>8.001601089535626E-5</v>
      </c>
      <c r="I284">
        <f>I283*(1-IF($A284&lt;=I279,I$1,I$1+IF(AND(WEEKDAY($A284)&lt;&gt;1,WEEKDAY($A284)&lt;&gt;7),J$1,0)))^($A284-$A283)*(1-0.5*(E284/E283-1))</f>
        <v>9.9594368391090882</v>
      </c>
      <c r="K284">
        <f>ROW()</f>
        <v>284</v>
      </c>
      <c r="L284">
        <f>B284/C284</f>
        <v>0.959075907590759</v>
      </c>
      <c r="M284">
        <f t="shared" si="4"/>
        <v>5.6032718819908514</v>
      </c>
      <c r="P284">
        <f>P283*(1-P$1+H283)^($A284-$A283)*(2-E284/E283)</f>
        <v>4.8146139331032831</v>
      </c>
    </row>
    <row r="285" spans="1:16" x14ac:dyDescent="0.25">
      <c r="A285" s="1">
        <v>38476</v>
      </c>
      <c r="B285" s="10">
        <v>13.85</v>
      </c>
      <c r="C285" s="10">
        <v>14.54</v>
      </c>
      <c r="D285">
        <v>168582.84</v>
      </c>
      <c r="E285">
        <v>172327.24</v>
      </c>
      <c r="F285">
        <v>111468.97</v>
      </c>
      <c r="G285">
        <v>113937.21</v>
      </c>
      <c r="H285">
        <f>(1/(1-91/360*VLOOKUP($A285,Tbills!$B$4:$C$974,2,1)/100))^((1)/91)-1</f>
        <v>8.001601089535626E-5</v>
      </c>
      <c r="I285">
        <f>I284*(1-IF($A285&lt;=I280,I$1,I$1+IF(AND(WEEKDAY($A285)&lt;&gt;1,WEEKDAY($A285)&lt;&gt;7),J$1,0)))^($A285-$A284)*(1-0.5*(E285/E284-1))</f>
        <v>10.154816357493008</v>
      </c>
      <c r="K285">
        <f>ROW()</f>
        <v>285</v>
      </c>
      <c r="L285">
        <f>B285/C285</f>
        <v>0.9525447042640991</v>
      </c>
      <c r="M285">
        <f t="shared" si="4"/>
        <v>5.8231427331980008</v>
      </c>
      <c r="P285">
        <f>P284*(1-P$1+H284)^($A285-$A284)*(2-E285/E284)</f>
        <v>5.0039864259612896</v>
      </c>
    </row>
    <row r="286" spans="1:16" x14ac:dyDescent="0.25">
      <c r="A286" s="1">
        <v>38477</v>
      </c>
      <c r="B286" s="10">
        <v>13.98</v>
      </c>
      <c r="C286" s="10">
        <v>14.31</v>
      </c>
      <c r="D286">
        <v>166470.57</v>
      </c>
      <c r="E286">
        <v>170154.26</v>
      </c>
      <c r="F286">
        <v>109604.02</v>
      </c>
      <c r="G286">
        <v>112021.84</v>
      </c>
      <c r="H286">
        <f>(1/(1-91/360*VLOOKUP($A286,Tbills!$B$4:$C$974,2,1)/100))^((1)/91)-1</f>
        <v>8.001601089535626E-5</v>
      </c>
      <c r="I286">
        <f>I285*(1-IF($A286&lt;=I281,I$1,I$1+IF(AND(WEEKDAY($A286)&lt;&gt;1,WEEKDAY($A286)&lt;&gt;7),J$1,0)))^($A286-$A285)*(1-0.5*(E286/E285-1))</f>
        <v>10.218574545571498</v>
      </c>
      <c r="K286">
        <f>ROW()</f>
        <v>286</v>
      </c>
      <c r="L286">
        <f>B286/C286</f>
        <v>0.97693920335429774</v>
      </c>
      <c r="M286">
        <f t="shared" si="4"/>
        <v>5.8962956812892084</v>
      </c>
      <c r="P286">
        <f>P285*(1-P$1+H285)^($A286-$A285)*(2-E286/E285)</f>
        <v>5.0673027990757822</v>
      </c>
    </row>
    <row r="287" spans="1:16" x14ac:dyDescent="0.25">
      <c r="A287" s="1">
        <v>38478</v>
      </c>
      <c r="B287" s="10">
        <v>14.05</v>
      </c>
      <c r="C287" s="10">
        <v>14.44</v>
      </c>
      <c r="D287">
        <v>167237.47</v>
      </c>
      <c r="E287">
        <v>170924.52</v>
      </c>
      <c r="F287">
        <v>110300.22</v>
      </c>
      <c r="G287">
        <v>112724.43</v>
      </c>
      <c r="H287">
        <f>(1/(1-91/360*VLOOKUP($A287,Tbills!$B$4:$C$974,2,1)/100))^((1)/91)-1</f>
        <v>8.001601089535626E-5</v>
      </c>
      <c r="I287">
        <f>I286*(1-IF($A287&lt;=I282,I$1,I$1+IF(AND(WEEKDAY($A287)&lt;&gt;1,WEEKDAY($A287)&lt;&gt;7),J$1,0)))^($A287-$A286)*(1-0.5*(E287/E286-1))</f>
        <v>10.195180291999865</v>
      </c>
      <c r="K287">
        <f>ROW()</f>
        <v>287</v>
      </c>
      <c r="L287">
        <f>B287/C287</f>
        <v>0.97299168975069261</v>
      </c>
      <c r="M287">
        <f t="shared" si="4"/>
        <v>5.869330753800873</v>
      </c>
      <c r="P287">
        <f>P286*(1-P$1+H286)^($A287-$A286)*(2-E287/E286)</f>
        <v>5.0445810206554782</v>
      </c>
    </row>
    <row r="288" spans="1:16" x14ac:dyDescent="0.25">
      <c r="A288" s="1">
        <v>38481</v>
      </c>
      <c r="B288" s="10">
        <v>13.75</v>
      </c>
      <c r="C288" s="10">
        <v>13.98</v>
      </c>
      <c r="D288">
        <v>164875.56</v>
      </c>
      <c r="E288">
        <v>168469.5</v>
      </c>
      <c r="F288">
        <v>109669.84</v>
      </c>
      <c r="G288">
        <v>112053.13</v>
      </c>
      <c r="H288">
        <f>(1/(1-91/360*VLOOKUP($A288,Tbills!$B$4:$C$974,2,1)/100))^((1)/91)-1</f>
        <v>7.9456365113639293E-5</v>
      </c>
      <c r="I288">
        <f>I287*(1-IF($A288&lt;=I283,I$1,I$1+IF(AND(WEEKDAY($A288)&lt;&gt;1,WEEKDAY($A288)&lt;&gt;7),J$1,0)))^($A288-$A287)*(1-0.5*(E288/E287-1))</f>
        <v>10.267596149209009</v>
      </c>
      <c r="K288">
        <f>ROW()</f>
        <v>288</v>
      </c>
      <c r="L288">
        <f>B288/C288</f>
        <v>0.98354792560801141</v>
      </c>
      <c r="M288">
        <f t="shared" si="4"/>
        <v>5.9528011812667705</v>
      </c>
      <c r="P288">
        <f>P287*(1-P$1+H287)^($A288-$A287)*(2-E288/E287)</f>
        <v>5.117697838597036</v>
      </c>
    </row>
    <row r="289" spans="1:16" x14ac:dyDescent="0.25">
      <c r="A289" s="1">
        <v>38482</v>
      </c>
      <c r="B289" s="10">
        <v>14.91</v>
      </c>
      <c r="C289" s="10">
        <v>15.03</v>
      </c>
      <c r="D289">
        <v>171047.06</v>
      </c>
      <c r="E289">
        <v>174762.14</v>
      </c>
      <c r="F289">
        <v>112349.74</v>
      </c>
      <c r="G289">
        <v>114782.37</v>
      </c>
      <c r="H289">
        <f>(1/(1-91/360*VLOOKUP($A289,Tbills!$B$4:$C$974,2,1)/100))^((1)/91)-1</f>
        <v>7.9456365113639293E-5</v>
      </c>
      <c r="I289">
        <f>I288*(1-IF($A289&lt;=I284,I$1,I$1+IF(AND(WEEKDAY($A289)&lt;&gt;1,WEEKDAY($A289)&lt;&gt;7),J$1,0)))^($A289-$A288)*(1-0.5*(E289/E288-1))</f>
        <v>10.075577274071035</v>
      </c>
      <c r="K289">
        <f>ROW()</f>
        <v>289</v>
      </c>
      <c r="L289">
        <f>B289/C289</f>
        <v>0.99201596806387227</v>
      </c>
      <c r="M289">
        <f t="shared" si="4"/>
        <v>5.7301864114213297</v>
      </c>
      <c r="P289">
        <f>P288*(1-P$1+H288)^($A289-$A288)*(2-E289/E288)</f>
        <v>4.9267518147987923</v>
      </c>
    </row>
    <row r="290" spans="1:16" x14ac:dyDescent="0.25">
      <c r="A290" s="1">
        <v>38483</v>
      </c>
      <c r="B290" s="10">
        <v>14.45</v>
      </c>
      <c r="C290" s="10">
        <v>14.86</v>
      </c>
      <c r="D290">
        <v>172061.1</v>
      </c>
      <c r="E290">
        <v>175784.32000000001</v>
      </c>
      <c r="F290">
        <v>112850.39</v>
      </c>
      <c r="G290">
        <v>115284.74</v>
      </c>
      <c r="H290">
        <f>(1/(1-91/360*VLOOKUP($A290,Tbills!$B$4:$C$974,2,1)/100))^((1)/91)-1</f>
        <v>7.9456365113639293E-5</v>
      </c>
      <c r="I290">
        <f>I289*(1-IF($A290&lt;=I285,I$1,I$1+IF(AND(WEEKDAY($A290)&lt;&gt;1,WEEKDAY($A290)&lt;&gt;7),J$1,0)))^($A290-$A289)*(1-0.5*(E290/E289-1))</f>
        <v>10.045849882499105</v>
      </c>
      <c r="K290">
        <f>ROW()</f>
        <v>290</v>
      </c>
      <c r="L290">
        <f>B290/C290</f>
        <v>0.97240915208613732</v>
      </c>
      <c r="M290">
        <f t="shared" si="4"/>
        <v>5.6964053498951186</v>
      </c>
      <c r="P290">
        <f>P289*(1-P$1+H289)^($A290-$A289)*(2-E290/E289)</f>
        <v>4.8981433649708697</v>
      </c>
    </row>
    <row r="291" spans="1:16" x14ac:dyDescent="0.25">
      <c r="A291" s="1">
        <v>38484</v>
      </c>
      <c r="B291" s="10">
        <v>16.12</v>
      </c>
      <c r="C291" s="10">
        <v>16.43</v>
      </c>
      <c r="D291">
        <v>181510.84</v>
      </c>
      <c r="E291">
        <v>185424.57</v>
      </c>
      <c r="F291">
        <v>116872.09</v>
      </c>
      <c r="G291">
        <v>119384.04</v>
      </c>
      <c r="H291">
        <f>(1/(1-91/360*VLOOKUP($A291,Tbills!$B$4:$C$974,2,1)/100))^((1)/91)-1</f>
        <v>7.9456365113639293E-5</v>
      </c>
      <c r="I291">
        <f>I290*(1-IF($A291&lt;=I286,I$1,I$1+IF(AND(WEEKDAY($A291)&lt;&gt;1,WEEKDAY($A291)&lt;&gt;7),J$1,0)))^($A291-$A290)*(1-0.5*(E291/E290-1))</f>
        <v>9.7701315834168003</v>
      </c>
      <c r="K291">
        <f>ROW()</f>
        <v>291</v>
      </c>
      <c r="L291">
        <f>B291/C291</f>
        <v>0.98113207547169823</v>
      </c>
      <c r="M291">
        <f t="shared" si="4"/>
        <v>5.3837560095284136</v>
      </c>
      <c r="P291">
        <f>P290*(1-P$1+H290)^($A291-$A290)*(2-E291/E290)</f>
        <v>4.6297191702329039</v>
      </c>
    </row>
    <row r="292" spans="1:16" x14ac:dyDescent="0.25">
      <c r="A292" s="1">
        <v>38485</v>
      </c>
      <c r="B292" s="10">
        <v>16.32</v>
      </c>
      <c r="C292" s="10">
        <v>16.82</v>
      </c>
      <c r="D292">
        <v>185743.3</v>
      </c>
      <c r="E292">
        <v>189733.55</v>
      </c>
      <c r="F292">
        <v>118931.36</v>
      </c>
      <c r="G292">
        <v>121478.09</v>
      </c>
      <c r="H292">
        <f>(1/(1-91/360*VLOOKUP($A292,Tbills!$B$4:$C$974,2,1)/100))^((1)/91)-1</f>
        <v>7.9456365113639293E-5</v>
      </c>
      <c r="I292">
        <f>I291*(1-IF($A292&lt;=I287,I$1,I$1+IF(AND(WEEKDAY($A292)&lt;&gt;1,WEEKDAY($A292)&lt;&gt;7),J$1,0)))^($A292-$A291)*(1-0.5*(E292/E291-1))</f>
        <v>9.6563588792672679</v>
      </c>
      <c r="K292">
        <f>ROW()</f>
        <v>292</v>
      </c>
      <c r="L292">
        <f>B292/C292</f>
        <v>0.97027348394768131</v>
      </c>
      <c r="M292">
        <f t="shared" si="4"/>
        <v>5.2584009298061103</v>
      </c>
      <c r="P292">
        <f>P291*(1-P$1+H291)^($A292-$A291)*(2-E292/E291)</f>
        <v>4.5223237179820508</v>
      </c>
    </row>
    <row r="293" spans="1:16" x14ac:dyDescent="0.25">
      <c r="A293" s="1">
        <v>38488</v>
      </c>
      <c r="B293" s="10">
        <v>15.68</v>
      </c>
      <c r="C293" s="10">
        <v>15.93</v>
      </c>
      <c r="D293">
        <v>182773.68</v>
      </c>
      <c r="E293">
        <v>186654.9</v>
      </c>
      <c r="F293">
        <v>116478.28</v>
      </c>
      <c r="G293">
        <v>118943.52</v>
      </c>
      <c r="H293">
        <f>(1/(1-91/360*VLOOKUP($A293,Tbills!$B$4:$C$974,2,1)/100))^((1)/91)-1</f>
        <v>7.8057376700968462E-5</v>
      </c>
      <c r="I293">
        <f>I292*(1-IF($A293&lt;=I288,I$1,I$1+IF(AND(WEEKDAY($A293)&lt;&gt;1,WEEKDAY($A293)&lt;&gt;7),J$1,0)))^($A293-$A292)*(1-0.5*(E293/E292-1))</f>
        <v>9.7339416821731763</v>
      </c>
      <c r="K293">
        <f>ROW()</f>
        <v>293</v>
      </c>
      <c r="L293">
        <f>B293/C293</f>
        <v>0.98430634023854358</v>
      </c>
      <c r="M293">
        <f t="shared" si="4"/>
        <v>5.3429780468090726</v>
      </c>
      <c r="P293">
        <f>P292*(1-P$1+H292)^($A293-$A292)*(2-E293/E292)</f>
        <v>4.5962893035057295</v>
      </c>
    </row>
    <row r="294" spans="1:16" x14ac:dyDescent="0.25">
      <c r="A294" s="1">
        <v>38489</v>
      </c>
      <c r="B294" s="10">
        <v>14.57</v>
      </c>
      <c r="C294" s="10">
        <v>15.25</v>
      </c>
      <c r="D294">
        <v>176116.69</v>
      </c>
      <c r="E294">
        <v>179841.98</v>
      </c>
      <c r="F294">
        <v>113925.91</v>
      </c>
      <c r="G294">
        <v>116327.85</v>
      </c>
      <c r="H294">
        <f>(1/(1-91/360*VLOOKUP($A294,Tbills!$B$4:$C$974,2,1)/100))^((1)/91)-1</f>
        <v>7.8057376700968462E-5</v>
      </c>
      <c r="I294">
        <f>I293*(1-IF($A294&lt;=I289,I$1,I$1+IF(AND(WEEKDAY($A294)&lt;&gt;1,WEEKDAY($A294)&lt;&gt;7),J$1,0)))^($A294-$A293)*(1-0.5*(E294/E293-1))</f>
        <v>9.9113285661789394</v>
      </c>
      <c r="K294">
        <f>ROW()</f>
        <v>294</v>
      </c>
      <c r="L294">
        <f>B294/C294</f>
        <v>0.95540983606557384</v>
      </c>
      <c r="M294">
        <f t="shared" si="4"/>
        <v>5.5377392736932274</v>
      </c>
      <c r="P294">
        <f>P293*(1-P$1+H293)^($A294-$A293)*(2-E294/E293)</f>
        <v>4.764249925601284</v>
      </c>
    </row>
    <row r="295" spans="1:16" x14ac:dyDescent="0.25">
      <c r="A295" s="1">
        <v>38490</v>
      </c>
      <c r="B295" s="10">
        <v>13.63</v>
      </c>
      <c r="C295" s="10">
        <v>14.24</v>
      </c>
      <c r="D295">
        <v>168365.77</v>
      </c>
      <c r="E295">
        <v>171913.08</v>
      </c>
      <c r="F295">
        <v>111255.66</v>
      </c>
      <c r="G295">
        <v>113592.22</v>
      </c>
      <c r="H295">
        <f>(1/(1-91/360*VLOOKUP($A295,Tbills!$B$4:$C$974,2,1)/100))^((1)/91)-1</f>
        <v>7.8057376700968462E-5</v>
      </c>
      <c r="I295">
        <f>I294*(1-IF($A295&lt;=I290,I$1,I$1+IF(AND(WEEKDAY($A295)&lt;&gt;1,WEEKDAY($A295)&lt;&gt;7),J$1,0)))^($A295-$A294)*(1-0.5*(E295/E294-1))</f>
        <v>10.129550978481479</v>
      </c>
      <c r="K295">
        <f>ROW()</f>
        <v>295</v>
      </c>
      <c r="L295">
        <f>B295/C295</f>
        <v>0.9571629213483146</v>
      </c>
      <c r="M295">
        <f t="shared" si="4"/>
        <v>5.7816186541743857</v>
      </c>
      <c r="P295">
        <f>P294*(1-P$1+H294)^($A295-$A294)*(2-E295/E294)</f>
        <v>4.9745011856332289</v>
      </c>
    </row>
    <row r="296" spans="1:16" x14ac:dyDescent="0.25">
      <c r="A296" s="1">
        <v>38491</v>
      </c>
      <c r="B296" s="10">
        <v>13.32</v>
      </c>
      <c r="C296" s="10">
        <v>13.89</v>
      </c>
      <c r="D296">
        <v>165357.84</v>
      </c>
      <c r="E296">
        <v>168828.35</v>
      </c>
      <c r="F296">
        <v>110264.61</v>
      </c>
      <c r="G296">
        <v>112571.49</v>
      </c>
      <c r="H296">
        <f>(1/(1-91/360*VLOOKUP($A296,Tbills!$B$4:$C$974,2,1)/100))^((1)/91)-1</f>
        <v>7.8057376700968462E-5</v>
      </c>
      <c r="I296">
        <f>I295*(1-IF($A296&lt;=I291,I$1,I$1+IF(AND(WEEKDAY($A296)&lt;&gt;1,WEEKDAY($A296)&lt;&gt;7),J$1,0)))^($A296-$A295)*(1-0.5*(E296/E295-1))</f>
        <v>10.220164991604534</v>
      </c>
      <c r="K296">
        <f>ROW()</f>
        <v>296</v>
      </c>
      <c r="L296">
        <f>B296/C296</f>
        <v>0.95896328293736499</v>
      </c>
      <c r="M296">
        <f t="shared" si="4"/>
        <v>5.8850872730181178</v>
      </c>
      <c r="P296">
        <f>P295*(1-P$1+H295)^($A296-$A295)*(2-E296/E295)</f>
        <v>5.0639693431154074</v>
      </c>
    </row>
    <row r="297" spans="1:16" x14ac:dyDescent="0.25">
      <c r="A297" s="1">
        <v>38492</v>
      </c>
      <c r="B297" s="10">
        <v>13.14</v>
      </c>
      <c r="C297" s="10">
        <v>14.12</v>
      </c>
      <c r="D297">
        <v>163135.23000000001</v>
      </c>
      <c r="E297">
        <v>166545.91</v>
      </c>
      <c r="F297">
        <v>110190.15</v>
      </c>
      <c r="G297">
        <v>112486.69</v>
      </c>
      <c r="H297">
        <f>(1/(1-91/360*VLOOKUP($A297,Tbills!$B$4:$C$974,2,1)/100))^((1)/91)-1</f>
        <v>7.8057376700968462E-5</v>
      </c>
      <c r="I297">
        <f>I296*(1-IF($A297&lt;=I292,I$1,I$1+IF(AND(WEEKDAY($A297)&lt;&gt;1,WEEKDAY($A297)&lt;&gt;7),J$1,0)))^($A297-$A296)*(1-0.5*(E297/E296-1))</f>
        <v>10.288981893838065</v>
      </c>
      <c r="K297">
        <f>ROW()</f>
        <v>297</v>
      </c>
      <c r="L297">
        <f>B297/C297</f>
        <v>0.93059490084985841</v>
      </c>
      <c r="M297">
        <f t="shared" si="4"/>
        <v>5.9643716890273799</v>
      </c>
      <c r="P297">
        <f>P296*(1-P$1+H296)^($A297-$A296)*(2-E297/E296)</f>
        <v>5.1326414249419985</v>
      </c>
    </row>
    <row r="298" spans="1:16" x14ac:dyDescent="0.25">
      <c r="A298" s="1">
        <v>38495</v>
      </c>
      <c r="B298" s="10">
        <v>12.95</v>
      </c>
      <c r="C298" s="10">
        <v>13.53</v>
      </c>
      <c r="D298">
        <v>159785.51999999999</v>
      </c>
      <c r="E298">
        <v>163087.16</v>
      </c>
      <c r="F298">
        <v>108231.33</v>
      </c>
      <c r="G298">
        <v>110460.7</v>
      </c>
      <c r="H298">
        <f>(1/(1-91/360*VLOOKUP($A298,Tbills!$B$4:$C$974,2,1)/100))^((1)/91)-1</f>
        <v>8.0715608642201175E-5</v>
      </c>
      <c r="I298">
        <f>I297*(1-IF($A298&lt;=I293,I$1,I$1+IF(AND(WEEKDAY($A298)&lt;&gt;1,WEEKDAY($A298)&lt;&gt;7),J$1,0)))^($A298-$A297)*(1-0.5*(E298/E297-1))</f>
        <v>10.395008643638349</v>
      </c>
      <c r="K298">
        <f>ROW()</f>
        <v>298</v>
      </c>
      <c r="L298">
        <f>B298/C298</f>
        <v>0.95713229859571325</v>
      </c>
      <c r="M298">
        <f t="shared" si="4"/>
        <v>6.0873864123606793</v>
      </c>
      <c r="P298">
        <f>P297*(1-P$1+H297)^($A298-$A297)*(2-E298/E297)</f>
        <v>5.2398793659613432</v>
      </c>
    </row>
    <row r="299" spans="1:16" x14ac:dyDescent="0.25">
      <c r="A299" s="1">
        <v>38496</v>
      </c>
      <c r="B299" s="10">
        <v>12.69</v>
      </c>
      <c r="C299" s="10">
        <v>13.62</v>
      </c>
      <c r="D299">
        <v>158950.62</v>
      </c>
      <c r="E299">
        <v>162221.85</v>
      </c>
      <c r="F299">
        <v>108013.99</v>
      </c>
      <c r="G299">
        <v>110229.97</v>
      </c>
      <c r="H299">
        <f>(1/(1-91/360*VLOOKUP($A299,Tbills!$B$4:$C$974,2,1)/100))^((1)/91)-1</f>
        <v>8.0715608642201175E-5</v>
      </c>
      <c r="I299">
        <f>I298*(1-IF($A299&lt;=I294,I$1,I$1+IF(AND(WEEKDAY($A299)&lt;&gt;1,WEEKDAY($A299)&lt;&gt;7),J$1,0)))^($A299-$A298)*(1-0.5*(E299/E298-1))</f>
        <v>10.422314357699337</v>
      </c>
      <c r="K299">
        <f>ROW()</f>
        <v>299</v>
      </c>
      <c r="L299">
        <f>B299/C299</f>
        <v>0.93171806167400884</v>
      </c>
      <c r="M299">
        <f t="shared" si="4"/>
        <v>6.1193999208843275</v>
      </c>
      <c r="P299">
        <f>P298*(1-P$1+H298)^($A299-$A298)*(2-E299/E298)</f>
        <v>5.2679115389151772</v>
      </c>
    </row>
    <row r="300" spans="1:16" x14ac:dyDescent="0.25">
      <c r="A300" s="1">
        <v>38497</v>
      </c>
      <c r="B300" s="10">
        <v>12.58</v>
      </c>
      <c r="C300" s="10">
        <v>13.67</v>
      </c>
      <c r="D300">
        <v>160341.81</v>
      </c>
      <c r="E300">
        <v>163628.57999999999</v>
      </c>
      <c r="F300">
        <v>108025.84</v>
      </c>
      <c r="G300">
        <v>110233.17</v>
      </c>
      <c r="H300">
        <f>(1/(1-91/360*VLOOKUP($A300,Tbills!$B$4:$C$974,2,1)/100))^((1)/91)-1</f>
        <v>8.0715608642201175E-5</v>
      </c>
      <c r="I300">
        <f>I299*(1-IF($A300&lt;=I295,I$1,I$1+IF(AND(WEEKDAY($A300)&lt;&gt;1,WEEKDAY($A300)&lt;&gt;7),J$1,0)))^($A300-$A299)*(1-0.5*(E300/E299-1))</f>
        <v>10.376854972507331</v>
      </c>
      <c r="K300">
        <f>ROW()</f>
        <v>300</v>
      </c>
      <c r="L300">
        <f>B300/C300</f>
        <v>0.92026335040234086</v>
      </c>
      <c r="M300">
        <f t="shared" si="4"/>
        <v>6.066052126649816</v>
      </c>
      <c r="P300">
        <f>P299*(1-P$1+H299)^($A300-$A299)*(2-E300/E299)</f>
        <v>5.2224584542241459</v>
      </c>
    </row>
    <row r="301" spans="1:16" x14ac:dyDescent="0.25">
      <c r="A301" s="1">
        <v>38498</v>
      </c>
      <c r="B301" s="10">
        <v>12.24</v>
      </c>
      <c r="C301" s="10">
        <v>13.26</v>
      </c>
      <c r="D301">
        <v>155188.64000000001</v>
      </c>
      <c r="E301">
        <v>158356.57</v>
      </c>
      <c r="F301">
        <v>106968.47</v>
      </c>
      <c r="G301">
        <v>109145.3</v>
      </c>
      <c r="H301">
        <f>(1/(1-91/360*VLOOKUP($A301,Tbills!$B$4:$C$974,2,1)/100))^((1)/91)-1</f>
        <v>8.0715608642201175E-5</v>
      </c>
      <c r="I301">
        <f>I300*(1-IF($A301&lt;=I296,I$1,I$1+IF(AND(WEEKDAY($A301)&lt;&gt;1,WEEKDAY($A301)&lt;&gt;7),J$1,0)))^($A301-$A300)*(1-0.5*(E301/E300-1))</f>
        <v>10.543748411493292</v>
      </c>
      <c r="K301">
        <f>ROW()</f>
        <v>301</v>
      </c>
      <c r="L301">
        <f>B301/C301</f>
        <v>0.92307692307692313</v>
      </c>
      <c r="M301">
        <f t="shared" si="4"/>
        <v>6.2612048820513566</v>
      </c>
      <c r="P301">
        <f>P300*(1-P$1+H300)^($A301-$A300)*(2-E301/E300)</f>
        <v>5.390958515652498</v>
      </c>
    </row>
    <row r="302" spans="1:16" x14ac:dyDescent="0.25">
      <c r="A302" s="1">
        <v>38499</v>
      </c>
      <c r="B302" s="10">
        <v>12.15</v>
      </c>
      <c r="C302" s="10">
        <v>13.42</v>
      </c>
      <c r="D302">
        <v>155791.53</v>
      </c>
      <c r="E302">
        <v>158958.98000000001</v>
      </c>
      <c r="F302">
        <v>107289.56</v>
      </c>
      <c r="G302">
        <v>109464.12</v>
      </c>
      <c r="H302">
        <f>(1/(1-91/360*VLOOKUP($A302,Tbills!$B$4:$C$974,2,1)/100))^((1)/91)-1</f>
        <v>8.0715608642201175E-5</v>
      </c>
      <c r="I302">
        <f>I301*(1-IF($A302&lt;=I297,I$1,I$1+IF(AND(WEEKDAY($A302)&lt;&gt;1,WEEKDAY($A302)&lt;&gt;7),J$1,0)))^($A302-$A301)*(1-0.5*(E302/E301-1))</f>
        <v>10.523419578317609</v>
      </c>
      <c r="K302">
        <f>ROW()</f>
        <v>302</v>
      </c>
      <c r="L302">
        <f>B302/C302</f>
        <v>0.90536512667660207</v>
      </c>
      <c r="M302">
        <f t="shared" si="4"/>
        <v>6.2370958959320975</v>
      </c>
      <c r="P302">
        <f>P301*(1-P$1+H301)^($A302-$A301)*(2-E302/E301)</f>
        <v>5.3706854199471596</v>
      </c>
    </row>
    <row r="303" spans="1:16" x14ac:dyDescent="0.25">
      <c r="A303" s="1">
        <v>38503</v>
      </c>
      <c r="B303" s="10">
        <v>13.29</v>
      </c>
      <c r="C303" s="10">
        <v>13.97</v>
      </c>
      <c r="D303">
        <v>157248.78</v>
      </c>
      <c r="E303">
        <v>160394.53</v>
      </c>
      <c r="F303">
        <v>108070.57</v>
      </c>
      <c r="G303">
        <v>110225.62</v>
      </c>
      <c r="H303">
        <f>(1/(1-91/360*VLOOKUP($A303,Tbills!$B$4:$C$974,2,1)/100))^((1)/91)-1</f>
        <v>8.1835058696855256E-5</v>
      </c>
      <c r="I303">
        <f>I302*(1-IF($A303&lt;=I298,I$1,I$1+IF(AND(WEEKDAY($A303)&lt;&gt;1,WEEKDAY($A303)&lt;&gt;7),J$1,0)))^($A303-$A302)*(1-0.5*(E303/E302-1))</f>
        <v>10.474810760965774</v>
      </c>
      <c r="K303">
        <f>ROW()</f>
        <v>303</v>
      </c>
      <c r="L303">
        <f>B303/C303</f>
        <v>0.95132426628489608</v>
      </c>
      <c r="M303">
        <f t="shared" si="4"/>
        <v>6.1796176130187739</v>
      </c>
      <c r="P303">
        <f>P302*(1-P$1+H302)^($A303-$A302)*(2-E303/E302)</f>
        <v>5.3231140513179325</v>
      </c>
    </row>
    <row r="304" spans="1:16" x14ac:dyDescent="0.25">
      <c r="A304" s="1">
        <v>38504</v>
      </c>
      <c r="B304" s="10">
        <v>12.36</v>
      </c>
      <c r="C304" s="10">
        <v>13.64</v>
      </c>
      <c r="D304">
        <v>154383.53</v>
      </c>
      <c r="E304">
        <v>157458.82999999999</v>
      </c>
      <c r="F304">
        <v>107293.24</v>
      </c>
      <c r="G304">
        <v>109423.77</v>
      </c>
      <c r="H304">
        <f>(1/(1-91/360*VLOOKUP($A304,Tbills!$B$4:$C$974,2,1)/100))^((1)/91)-1</f>
        <v>8.1835058696855256E-5</v>
      </c>
      <c r="I304">
        <f>I303*(1-IF($A304&lt;=I299,I$1,I$1+IF(AND(WEEKDAY($A304)&lt;&gt;1,WEEKDAY($A304)&lt;&gt;7),J$1,0)))^($A304-$A303)*(1-0.5*(E304/E303-1))</f>
        <v>10.570395829242363</v>
      </c>
      <c r="K304">
        <f>ROW()</f>
        <v>304</v>
      </c>
      <c r="L304">
        <f>B304/C304</f>
        <v>0.90615835777126097</v>
      </c>
      <c r="M304">
        <f t="shared" si="4"/>
        <v>6.2924300267462474</v>
      </c>
      <c r="P304">
        <f>P303*(1-P$1+H303)^($A304-$A303)*(2-E304/E303)</f>
        <v>5.4207860764869364</v>
      </c>
    </row>
    <row r="305" spans="1:16" x14ac:dyDescent="0.25">
      <c r="A305" s="1">
        <v>38505</v>
      </c>
      <c r="B305" s="10">
        <v>11.84</v>
      </c>
      <c r="C305" s="10">
        <v>13.39</v>
      </c>
      <c r="D305">
        <v>153225.85999999999</v>
      </c>
      <c r="E305">
        <v>156265.21</v>
      </c>
      <c r="F305">
        <v>107370.8</v>
      </c>
      <c r="G305">
        <v>109493.92</v>
      </c>
      <c r="H305">
        <f>(1/(1-91/360*VLOOKUP($A305,Tbills!$B$4:$C$974,2,1)/100))^((1)/91)-1</f>
        <v>8.1835058696855256E-5</v>
      </c>
      <c r="I305">
        <f>I304*(1-IF($A305&lt;=I300,I$1,I$1+IF(AND(WEEKDAY($A305)&lt;&gt;1,WEEKDAY($A305)&lt;&gt;7),J$1,0)))^($A305-$A304)*(1-0.5*(E305/E304-1))</f>
        <v>10.610184221448318</v>
      </c>
      <c r="K305">
        <f>ROW()</f>
        <v>305</v>
      </c>
      <c r="L305">
        <f>B305/C305</f>
        <v>0.88424197162061235</v>
      </c>
      <c r="M305">
        <f t="shared" si="4"/>
        <v>6.3398346322832042</v>
      </c>
      <c r="P305">
        <f>P304*(1-P$1+H304)^($A305-$A304)*(2-E305/E304)</f>
        <v>5.4621234187584431</v>
      </c>
    </row>
    <row r="306" spans="1:16" x14ac:dyDescent="0.25">
      <c r="A306" s="1">
        <v>38506</v>
      </c>
      <c r="B306" s="10">
        <v>12.15</v>
      </c>
      <c r="C306" s="10">
        <v>13.67</v>
      </c>
      <c r="D306">
        <v>153203.35</v>
      </c>
      <c r="E306">
        <v>156229.47</v>
      </c>
      <c r="F306">
        <v>108122.6</v>
      </c>
      <c r="G306">
        <v>110251.63</v>
      </c>
      <c r="H306">
        <f>(1/(1-91/360*VLOOKUP($A306,Tbills!$B$4:$C$974,2,1)/100))^((1)/91)-1</f>
        <v>8.1835058696855256E-5</v>
      </c>
      <c r="I306">
        <f>I305*(1-IF($A306&lt;=I301,I$1,I$1+IF(AND(WEEKDAY($A306)&lt;&gt;1,WEEKDAY($A306)&lt;&gt;7),J$1,0)))^($A306-$A305)*(1-0.5*(E306/E305-1))</f>
        <v>10.611121381825251</v>
      </c>
      <c r="K306">
        <f>ROW()</f>
        <v>306</v>
      </c>
      <c r="L306">
        <f>B306/C306</f>
        <v>0.88880760790051205</v>
      </c>
      <c r="M306">
        <f t="shared" si="4"/>
        <v>6.3409892920443873</v>
      </c>
      <c r="P306">
        <f>P305*(1-P$1+H305)^($A306-$A305)*(2-E306/E305)</f>
        <v>5.4636177068881091</v>
      </c>
    </row>
    <row r="307" spans="1:16" x14ac:dyDescent="0.25">
      <c r="A307" s="1">
        <v>38509</v>
      </c>
      <c r="B307" s="10">
        <v>12.28</v>
      </c>
      <c r="C307" s="10">
        <v>13.87</v>
      </c>
      <c r="D307">
        <v>150426.26</v>
      </c>
      <c r="E307">
        <v>153359.17000000001</v>
      </c>
      <c r="F307">
        <v>107468.76</v>
      </c>
      <c r="G307">
        <v>109557.85</v>
      </c>
      <c r="H307">
        <f>(1/(1-91/360*VLOOKUP($A307,Tbills!$B$4:$C$974,2,1)/100))^((1)/91)-1</f>
        <v>8.2674721898268189E-5</v>
      </c>
      <c r="I307">
        <f>I306*(1-IF($A307&lt;=I302,I$1,I$1+IF(AND(WEEKDAY($A307)&lt;&gt;1,WEEKDAY($A307)&lt;&gt;7),J$1,0)))^($A307-$A306)*(1-0.5*(E307/E306-1))</f>
        <v>10.70776078582232</v>
      </c>
      <c r="K307">
        <f>ROW()</f>
        <v>307</v>
      </c>
      <c r="L307">
        <f>B307/C307</f>
        <v>0.88536409516943038</v>
      </c>
      <c r="M307">
        <f t="shared" si="4"/>
        <v>6.4565858279358936</v>
      </c>
      <c r="P307">
        <f>P306*(1-P$1+H306)^($A307-$A306)*(2-E307/E306)</f>
        <v>5.5647457647698095</v>
      </c>
    </row>
    <row r="308" spans="1:16" x14ac:dyDescent="0.25">
      <c r="A308" s="1">
        <v>38510</v>
      </c>
      <c r="B308" s="10">
        <v>12.39</v>
      </c>
      <c r="C308" s="10">
        <v>13.79</v>
      </c>
      <c r="D308">
        <v>148087.21</v>
      </c>
      <c r="E308">
        <v>150961.82999999999</v>
      </c>
      <c r="F308">
        <v>107001.01</v>
      </c>
      <c r="G308">
        <v>109071.95</v>
      </c>
      <c r="H308">
        <f>(1/(1-91/360*VLOOKUP($A308,Tbills!$B$4:$C$974,2,1)/100))^((1)/91)-1</f>
        <v>8.2674721898268189E-5</v>
      </c>
      <c r="I308">
        <f>I307*(1-IF($A308&lt;=I303,I$1,I$1+IF(AND(WEEKDAY($A308)&lt;&gt;1,WEEKDAY($A308)&lt;&gt;7),J$1,0)))^($A308-$A307)*(1-0.5*(E308/E307-1))</f>
        <v>10.791172798952717</v>
      </c>
      <c r="K308">
        <f>ROW()</f>
        <v>308</v>
      </c>
      <c r="L308">
        <f>B308/C308</f>
        <v>0.89847715736040623</v>
      </c>
      <c r="M308">
        <f t="shared" si="4"/>
        <v>6.5572109990939333</v>
      </c>
      <c r="P308">
        <f>P307*(1-P$1+H307)^($A308-$A307)*(2-E308/E307)</f>
        <v>5.6519931581868219</v>
      </c>
    </row>
    <row r="309" spans="1:16" x14ac:dyDescent="0.25">
      <c r="A309" s="1">
        <v>38511</v>
      </c>
      <c r="B309" s="10">
        <v>12.7</v>
      </c>
      <c r="C309" s="10">
        <v>14.03</v>
      </c>
      <c r="D309">
        <v>148853.95000000001</v>
      </c>
      <c r="E309">
        <v>151730.97</v>
      </c>
      <c r="F309">
        <v>108474.99</v>
      </c>
      <c r="G309">
        <v>110565.44</v>
      </c>
      <c r="H309">
        <f>(1/(1-91/360*VLOOKUP($A309,Tbills!$B$4:$C$974,2,1)/100))^((1)/91)-1</f>
        <v>8.2674721898268189E-5</v>
      </c>
      <c r="I309">
        <f>I308*(1-IF($A309&lt;=I304,I$1,I$1+IF(AND(WEEKDAY($A309)&lt;&gt;1,WEEKDAY($A309)&lt;&gt;7),J$1,0)))^($A309-$A308)*(1-0.5*(E309/E308-1))</f>
        <v>10.763402511739827</v>
      </c>
      <c r="K309">
        <f>ROW()</f>
        <v>309</v>
      </c>
      <c r="L309">
        <f>B309/C309</f>
        <v>0.90520313613684955</v>
      </c>
      <c r="M309">
        <f t="shared" si="4"/>
        <v>6.523498617835755</v>
      </c>
      <c r="P309">
        <f>P308*(1-P$1+H308)^($A309-$A308)*(2-E309/E308)</f>
        <v>5.6234535620306918</v>
      </c>
    </row>
    <row r="310" spans="1:16" x14ac:dyDescent="0.25">
      <c r="A310" s="1">
        <v>38512</v>
      </c>
      <c r="B310" s="10">
        <v>12.08</v>
      </c>
      <c r="C310" s="10">
        <v>13.7</v>
      </c>
      <c r="D310">
        <v>147865.14000000001</v>
      </c>
      <c r="E310">
        <v>150710.51</v>
      </c>
      <c r="F310">
        <v>107565.52</v>
      </c>
      <c r="G310">
        <v>109629.3</v>
      </c>
      <c r="H310">
        <f>(1/(1-91/360*VLOOKUP($A310,Tbills!$B$4:$C$974,2,1)/100))^((1)/91)-1</f>
        <v>8.2674721898268189E-5</v>
      </c>
      <c r="I310">
        <f>I309*(1-IF($A310&lt;=I305,I$1,I$1+IF(AND(WEEKDAY($A310)&lt;&gt;1,WEEKDAY($A310)&lt;&gt;7),J$1,0)))^($A310-$A309)*(1-0.5*(E310/E309-1))</f>
        <v>10.799315822669859</v>
      </c>
      <c r="K310">
        <f>ROW()</f>
        <v>310</v>
      </c>
      <c r="L310">
        <f>B310/C310</f>
        <v>0.88175182481751835</v>
      </c>
      <c r="M310">
        <f t="shared" si="4"/>
        <v>6.5670662447595323</v>
      </c>
      <c r="P310">
        <f>P309*(1-P$1+H309)^($A310-$A309)*(2-E310/E309)</f>
        <v>5.661532507577836</v>
      </c>
    </row>
    <row r="311" spans="1:16" x14ac:dyDescent="0.25">
      <c r="A311" s="1">
        <v>38513</v>
      </c>
      <c r="B311" s="10">
        <v>11.96</v>
      </c>
      <c r="C311" s="10">
        <v>13.84</v>
      </c>
      <c r="D311">
        <v>148074.95000000001</v>
      </c>
      <c r="E311">
        <v>150911.9</v>
      </c>
      <c r="F311">
        <v>107598.25</v>
      </c>
      <c r="G311">
        <v>109653.59</v>
      </c>
      <c r="H311">
        <f>(1/(1-91/360*VLOOKUP($A311,Tbills!$B$4:$C$974,2,1)/100))^((1)/91)-1</f>
        <v>8.2674721898268189E-5</v>
      </c>
      <c r="I311">
        <f>I310*(1-IF($A311&lt;=I306,I$1,I$1+IF(AND(WEEKDAY($A311)&lt;&gt;1,WEEKDAY($A311)&lt;&gt;7),J$1,0)))^($A311-$A310)*(1-0.5*(E311/E310-1))</f>
        <v>10.791819529114399</v>
      </c>
      <c r="K311">
        <f>ROW()</f>
        <v>311</v>
      </c>
      <c r="L311">
        <f>B311/C311</f>
        <v>0.86416184971098275</v>
      </c>
      <c r="M311">
        <f t="shared" si="4"/>
        <v>6.5579854135946247</v>
      </c>
      <c r="P311">
        <f>P310*(1-P$1+H310)^($A311-$A310)*(2-E311/E310)</f>
        <v>5.6542254898541389</v>
      </c>
    </row>
    <row r="312" spans="1:16" x14ac:dyDescent="0.25">
      <c r="A312" s="1">
        <v>38516</v>
      </c>
      <c r="B312" s="10">
        <v>11.65</v>
      </c>
      <c r="C312" s="10">
        <v>13.73</v>
      </c>
      <c r="D312">
        <v>143277.79</v>
      </c>
      <c r="E312">
        <v>145985.4</v>
      </c>
      <c r="F312">
        <v>107163.28</v>
      </c>
      <c r="G312">
        <v>109183.11</v>
      </c>
      <c r="H312">
        <f>(1/(1-91/360*VLOOKUP($A312,Tbills!$B$4:$C$974,2,1)/100))^((1)/91)-1</f>
        <v>8.2954624045505909E-5</v>
      </c>
      <c r="I312">
        <f>I311*(1-IF($A312&lt;=I307,I$1,I$1+IF(AND(WEEKDAY($A312)&lt;&gt;1,WEEKDAY($A312)&lt;&gt;7),J$1,0)))^($A312-$A311)*(1-0.5*(E312/E311-1))</f>
        <v>10.967111944186033</v>
      </c>
      <c r="K312">
        <f>ROW()</f>
        <v>312</v>
      </c>
      <c r="L312">
        <f>B312/C312</f>
        <v>0.84850691915513476</v>
      </c>
      <c r="M312">
        <f t="shared" si="4"/>
        <v>6.7711238324563512</v>
      </c>
      <c r="P312">
        <f>P311*(1-P$1+H311)^($A312-$A311)*(2-E312/E311)</f>
        <v>5.8396073041837759</v>
      </c>
    </row>
    <row r="313" spans="1:16" x14ac:dyDescent="0.25">
      <c r="A313" s="1">
        <v>38517</v>
      </c>
      <c r="B313" s="10">
        <v>11.79</v>
      </c>
      <c r="C313" s="10">
        <v>13.49</v>
      </c>
      <c r="D313">
        <v>141645.64000000001</v>
      </c>
      <c r="E313">
        <v>144310.29999999999</v>
      </c>
      <c r="F313">
        <v>106817.98</v>
      </c>
      <c r="G313">
        <v>108822.25</v>
      </c>
      <c r="H313">
        <f>(1/(1-91/360*VLOOKUP($A313,Tbills!$B$4:$C$974,2,1)/100))^((1)/91)-1</f>
        <v>8.2954624045505909E-5</v>
      </c>
      <c r="I313">
        <f>I312*(1-IF($A313&lt;=I308,I$1,I$1+IF(AND(WEEKDAY($A313)&lt;&gt;1,WEEKDAY($A313)&lt;&gt;7),J$1,0)))^($A313-$A312)*(1-0.5*(E313/E312-1))</f>
        <v>11.029745568344271</v>
      </c>
      <c r="K313">
        <f>ROW()</f>
        <v>313</v>
      </c>
      <c r="L313">
        <f>B313/C313</f>
        <v>0.87398072646404734</v>
      </c>
      <c r="M313">
        <f t="shared" si="4"/>
        <v>6.8484996674514971</v>
      </c>
      <c r="P313">
        <f>P312*(1-P$1+H312)^($A313-$A312)*(2-E313/E312)</f>
        <v>5.9068850164064761</v>
      </c>
    </row>
    <row r="314" spans="1:16" x14ac:dyDescent="0.25">
      <c r="A314" s="1">
        <v>38518</v>
      </c>
      <c r="B314" s="10">
        <v>11.46</v>
      </c>
      <c r="C314" s="10">
        <v>13.38</v>
      </c>
      <c r="D314">
        <v>148668.46</v>
      </c>
      <c r="E314">
        <v>151453.26</v>
      </c>
      <c r="F314">
        <v>106617.5</v>
      </c>
      <c r="G314">
        <v>108608.98</v>
      </c>
      <c r="H314">
        <f>(1/(1-91/360*VLOOKUP($A314,Tbills!$B$4:$C$974,2,1)/100))^((1)/91)-1</f>
        <v>8.2954624045505909E-5</v>
      </c>
      <c r="I314">
        <f>I313*(1-IF($A314&lt;=I309,I$1,I$1+IF(AND(WEEKDAY($A314)&lt;&gt;1,WEEKDAY($A314)&lt;&gt;7),J$1,0)))^($A314-$A313)*(1-0.5*(E314/E313-1))</f>
        <v>10.756494675100026</v>
      </c>
      <c r="K314">
        <f>ROW()</f>
        <v>314</v>
      </c>
      <c r="L314">
        <f>B314/C314</f>
        <v>0.8565022421524664</v>
      </c>
      <c r="M314">
        <f t="shared" si="4"/>
        <v>6.5092147264733038</v>
      </c>
      <c r="P314">
        <f>P313*(1-P$1+H313)^($A314-$A313)*(2-E314/E313)</f>
        <v>5.6147686643213115</v>
      </c>
    </row>
    <row r="315" spans="1:16" x14ac:dyDescent="0.25">
      <c r="A315" s="1">
        <v>38519</v>
      </c>
      <c r="B315" s="10">
        <v>11.15</v>
      </c>
      <c r="C315" s="10">
        <v>12.97</v>
      </c>
      <c r="D315">
        <v>147841.03</v>
      </c>
      <c r="E315">
        <v>150597.76999999999</v>
      </c>
      <c r="F315">
        <v>105988.27</v>
      </c>
      <c r="G315">
        <v>107958.98</v>
      </c>
      <c r="H315">
        <f>(1/(1-91/360*VLOOKUP($A315,Tbills!$B$4:$C$974,2,1)/100))^((1)/91)-1</f>
        <v>8.2954624045505909E-5</v>
      </c>
      <c r="I315">
        <f>I314*(1-IF($A315&lt;=I310,I$1,I$1+IF(AND(WEEKDAY($A315)&lt;&gt;1,WEEKDAY($A315)&lt;&gt;7),J$1,0)))^($A315-$A314)*(1-0.5*(E315/E314-1))</f>
        <v>10.786593173263345</v>
      </c>
      <c r="K315">
        <f>ROW()</f>
        <v>315</v>
      </c>
      <c r="L315">
        <f>B315/C315</f>
        <v>0.85967617579028521</v>
      </c>
      <c r="M315">
        <f t="shared" si="4"/>
        <v>6.5456774135714948</v>
      </c>
      <c r="P315">
        <f>P314*(1-P$1+H314)^($A315-$A314)*(2-E315/E314)</f>
        <v>5.6467434766239961</v>
      </c>
    </row>
    <row r="316" spans="1:16" x14ac:dyDescent="0.25">
      <c r="A316" s="1">
        <v>38520</v>
      </c>
      <c r="B316" s="10">
        <v>11.48</v>
      </c>
      <c r="C316" s="10">
        <v>12.97</v>
      </c>
      <c r="D316">
        <v>149297.41</v>
      </c>
      <c r="E316">
        <v>152068.81</v>
      </c>
      <c r="F316">
        <v>106337.76</v>
      </c>
      <c r="G316">
        <v>108306.02</v>
      </c>
      <c r="H316">
        <f>(1/(1-91/360*VLOOKUP($A316,Tbills!$B$4:$C$974,2,1)/100))^((1)/91)-1</f>
        <v>8.2954624045505909E-5</v>
      </c>
      <c r="I316">
        <f>I315*(1-IF($A316&lt;=I311,I$1,I$1+IF(AND(WEEKDAY($A316)&lt;&gt;1,WEEKDAY($A316)&lt;&gt;7),J$1,0)))^($A316-$A315)*(1-0.5*(E316/E315-1))</f>
        <v>10.733632041237634</v>
      </c>
      <c r="K316">
        <f>ROW()</f>
        <v>316</v>
      </c>
      <c r="L316">
        <f>B316/C316</f>
        <v>0.88511950655358518</v>
      </c>
      <c r="M316">
        <f t="shared" si="4"/>
        <v>6.4814373046629088</v>
      </c>
      <c r="P316">
        <f>P315*(1-P$1+H315)^($A316-$A315)*(2-E316/E315)</f>
        <v>5.591843085331516</v>
      </c>
    </row>
    <row r="317" spans="1:16" x14ac:dyDescent="0.25">
      <c r="A317" s="1">
        <v>38523</v>
      </c>
      <c r="B317" s="10">
        <v>11.47</v>
      </c>
      <c r="C317" s="10">
        <v>12.99</v>
      </c>
      <c r="D317">
        <v>149414.29</v>
      </c>
      <c r="E317">
        <v>152150.01</v>
      </c>
      <c r="F317">
        <v>106589.07</v>
      </c>
      <c r="G317">
        <v>108535.03</v>
      </c>
      <c r="H317">
        <f>(1/(1-91/360*VLOOKUP($A317,Tbills!$B$4:$C$974,2,1)/100))^((1)/91)-1</f>
        <v>8.2674721898268189E-5</v>
      </c>
      <c r="I317">
        <f>I316*(1-IF($A317&lt;=I312,I$1,I$1+IF(AND(WEEKDAY($A317)&lt;&gt;1,WEEKDAY($A317)&lt;&gt;7),J$1,0)))^($A317-$A316)*(1-0.5*(E317/E316-1))</f>
        <v>10.729928468980281</v>
      </c>
      <c r="K317">
        <f>ROW()</f>
        <v>317</v>
      </c>
      <c r="L317">
        <f>B317/C317</f>
        <v>0.88298691301000776</v>
      </c>
      <c r="M317">
        <f t="shared" si="4"/>
        <v>6.4770713196087586</v>
      </c>
      <c r="P317">
        <f>P316*(1-P$1+H316)^($A317-$A316)*(2-E317/E316)</f>
        <v>5.5896279821945853</v>
      </c>
    </row>
    <row r="318" spans="1:16" x14ac:dyDescent="0.25">
      <c r="A318" s="1">
        <v>38524</v>
      </c>
      <c r="B318" s="10">
        <v>11.08</v>
      </c>
      <c r="C318" s="10">
        <v>12.55</v>
      </c>
      <c r="D318">
        <v>147001.38</v>
      </c>
      <c r="E318">
        <v>149680.34</v>
      </c>
      <c r="F318">
        <v>106798.19</v>
      </c>
      <c r="G318">
        <v>108738.99</v>
      </c>
      <c r="H318">
        <f>(1/(1-91/360*VLOOKUP($A318,Tbills!$B$4:$C$974,2,1)/100))^((1)/91)-1</f>
        <v>8.2674721898268189E-5</v>
      </c>
      <c r="I318">
        <f>I317*(1-IF($A318&lt;=I313,I$1,I$1+IF(AND(WEEKDAY($A318)&lt;&gt;1,WEEKDAY($A318)&lt;&gt;7),J$1,0)))^($A318-$A317)*(1-0.5*(E318/E317-1))</f>
        <v>10.816730008536931</v>
      </c>
      <c r="K318">
        <f>ROW()</f>
        <v>318</v>
      </c>
      <c r="L318">
        <f>B318/C318</f>
        <v>0.88286852589641429</v>
      </c>
      <c r="M318">
        <f t="shared" si="4"/>
        <v>6.5818993398396852</v>
      </c>
      <c r="P318">
        <f>P317*(1-P$1+H317)^($A318-$A317)*(2-E318/E317)</f>
        <v>5.6806172861691762</v>
      </c>
    </row>
    <row r="319" spans="1:16" x14ac:dyDescent="0.25">
      <c r="A319" s="1">
        <v>38525</v>
      </c>
      <c r="B319" s="10">
        <v>11.05</v>
      </c>
      <c r="C319" s="10">
        <v>12.48</v>
      </c>
      <c r="D319">
        <v>147273.9</v>
      </c>
      <c r="E319">
        <v>149945.45000000001</v>
      </c>
      <c r="F319">
        <v>106920.81</v>
      </c>
      <c r="G319">
        <v>108854.85</v>
      </c>
      <c r="H319">
        <f>(1/(1-91/360*VLOOKUP($A319,Tbills!$B$4:$C$974,2,1)/100))^((1)/91)-1</f>
        <v>8.2674721898268189E-5</v>
      </c>
      <c r="I319">
        <f>I318*(1-IF($A319&lt;=I314,I$1,I$1+IF(AND(WEEKDAY($A319)&lt;&gt;1,WEEKDAY($A319)&lt;&gt;7),J$1,0)))^($A319-$A318)*(1-0.5*(E319/E318-1))</f>
        <v>10.806869568395358</v>
      </c>
      <c r="K319">
        <f>ROW()</f>
        <v>319</v>
      </c>
      <c r="L319">
        <f>B319/C319</f>
        <v>0.88541666666666674</v>
      </c>
      <c r="M319">
        <f t="shared" si="4"/>
        <v>6.5699356363723469</v>
      </c>
      <c r="P319">
        <f>P318*(1-P$1+H318)^($A319-$A318)*(2-E319/E318)</f>
        <v>5.6708150004828246</v>
      </c>
    </row>
    <row r="320" spans="1:16" x14ac:dyDescent="0.25">
      <c r="A320" s="1">
        <v>38526</v>
      </c>
      <c r="B320" s="10">
        <v>12.13</v>
      </c>
      <c r="C320" s="10">
        <v>13.6</v>
      </c>
      <c r="D320">
        <v>147258.71</v>
      </c>
      <c r="E320">
        <v>149917.59</v>
      </c>
      <c r="F320">
        <v>108084.56</v>
      </c>
      <c r="G320">
        <v>110030.65</v>
      </c>
      <c r="H320">
        <f>(1/(1-91/360*VLOOKUP($A320,Tbills!$B$4:$C$974,2,1)/100))^((1)/91)-1</f>
        <v>8.2674721898268189E-5</v>
      </c>
      <c r="I320">
        <f>I319*(1-IF($A320&lt;=I315,I$1,I$1+IF(AND(WEEKDAY($A320)&lt;&gt;1,WEEKDAY($A320)&lt;&gt;7),J$1,0)))^($A320-$A319)*(1-0.5*(E320/E319-1))</f>
        <v>10.807592230639235</v>
      </c>
      <c r="K320">
        <f>ROW()</f>
        <v>320</v>
      </c>
      <c r="L320">
        <f>B320/C320</f>
        <v>0.8919117647058824</v>
      </c>
      <c r="M320">
        <f t="shared" si="4"/>
        <v>6.5708502824890056</v>
      </c>
      <c r="P320">
        <f>P319*(1-P$1+H319)^($A320-$A319)*(2-E320/E319)</f>
        <v>5.6721277817499995</v>
      </c>
    </row>
    <row r="321" spans="1:16" x14ac:dyDescent="0.25">
      <c r="A321" s="1">
        <v>38527</v>
      </c>
      <c r="B321" s="10">
        <v>12.18</v>
      </c>
      <c r="C321" s="10">
        <v>13.88</v>
      </c>
      <c r="D321">
        <v>151267.23000000001</v>
      </c>
      <c r="E321">
        <v>153986.1</v>
      </c>
      <c r="F321">
        <v>108821.52</v>
      </c>
      <c r="G321">
        <v>110771.79</v>
      </c>
      <c r="H321">
        <f>(1/(1-91/360*VLOOKUP($A321,Tbills!$B$4:$C$974,2,1)/100))^((1)/91)-1</f>
        <v>8.2674721898268189E-5</v>
      </c>
      <c r="I321">
        <f>I320*(1-IF($A321&lt;=I316,I$1,I$1+IF(AND(WEEKDAY($A321)&lt;&gt;1,WEEKDAY($A321)&lt;&gt;7),J$1,0)))^($A321-$A320)*(1-0.5*(E321/E320-1))</f>
        <v>10.660664861052368</v>
      </c>
      <c r="K321">
        <f>ROW()</f>
        <v>321</v>
      </c>
      <c r="L321">
        <f>B321/C321</f>
        <v>0.87752161383285299</v>
      </c>
      <c r="M321">
        <f t="shared" si="4"/>
        <v>6.3922307777515464</v>
      </c>
      <c r="P321">
        <f>P320*(1-P$1+H320)^($A321-$A320)*(2-E321/E320)</f>
        <v>5.5184479385063874</v>
      </c>
    </row>
    <row r="322" spans="1:16" x14ac:dyDescent="0.25">
      <c r="A322" s="1">
        <v>38530</v>
      </c>
      <c r="B322" s="10">
        <v>12.52</v>
      </c>
      <c r="C322" s="10">
        <v>13.87</v>
      </c>
      <c r="D322">
        <v>149327.4</v>
      </c>
      <c r="E322">
        <v>151973.21</v>
      </c>
      <c r="F322">
        <v>108800.87</v>
      </c>
      <c r="G322">
        <v>110723.29</v>
      </c>
      <c r="H322">
        <f>(1/(1-91/360*VLOOKUP($A322,Tbills!$B$4:$C$974,2,1)/100))^((1)/91)-1</f>
        <v>8.5894031805588966E-5</v>
      </c>
      <c r="I322">
        <f>I321*(1-IF($A322&lt;=I317,I$1,I$1+IF(AND(WEEKDAY($A322)&lt;&gt;1,WEEKDAY($A322)&lt;&gt;7),J$1,0)))^($A322-$A321)*(1-0.5*(E322/E321-1))</f>
        <v>10.72950457552993</v>
      </c>
      <c r="K322">
        <f>ROW()</f>
        <v>322</v>
      </c>
      <c r="L322">
        <f>B322/C322</f>
        <v>0.90266762797404476</v>
      </c>
      <c r="M322">
        <f t="shared" si="4"/>
        <v>6.4748845476935877</v>
      </c>
      <c r="P322">
        <f>P321*(1-P$1+H321)^($A322-$A321)*(2-E322/E321)</f>
        <v>5.5913508157771572</v>
      </c>
    </row>
    <row r="323" spans="1:16" x14ac:dyDescent="0.25">
      <c r="A323" s="1">
        <v>38531</v>
      </c>
      <c r="B323" s="10">
        <v>11.58</v>
      </c>
      <c r="C323" s="10">
        <v>13.29</v>
      </c>
      <c r="D323">
        <v>146448.66</v>
      </c>
      <c r="E323">
        <v>149030.41</v>
      </c>
      <c r="F323">
        <v>107037.24</v>
      </c>
      <c r="G323">
        <v>108918.98</v>
      </c>
      <c r="H323">
        <f>(1/(1-91/360*VLOOKUP($A323,Tbills!$B$4:$C$974,2,1)/100))^((1)/91)-1</f>
        <v>8.5894031805588966E-5</v>
      </c>
      <c r="I323">
        <f>I322*(1-IF($A323&lt;=I318,I$1,I$1+IF(AND(WEEKDAY($A323)&lt;&gt;1,WEEKDAY($A323)&lt;&gt;7),J$1,0)))^($A323-$A322)*(1-0.5*(E323/E322-1))</f>
        <v>10.83310534783206</v>
      </c>
      <c r="K323">
        <f>ROW()</f>
        <v>323</v>
      </c>
      <c r="L323">
        <f>B323/C323</f>
        <v>0.87133182844243795</v>
      </c>
      <c r="M323">
        <f t="shared" si="4"/>
        <v>6.5999564089196721</v>
      </c>
      <c r="P323">
        <f>P322*(1-P$1+H322)^($A323-$A322)*(2-E323/E322)</f>
        <v>5.6999001486227492</v>
      </c>
    </row>
    <row r="324" spans="1:16" x14ac:dyDescent="0.25">
      <c r="A324" s="1">
        <v>38532</v>
      </c>
      <c r="B324" s="10">
        <v>11.77</v>
      </c>
      <c r="C324" s="10">
        <v>13.19</v>
      </c>
      <c r="D324">
        <v>148689.34</v>
      </c>
      <c r="E324">
        <v>151297.79</v>
      </c>
      <c r="F324">
        <v>108767.46</v>
      </c>
      <c r="G324">
        <v>110670.26</v>
      </c>
      <c r="H324">
        <f>(1/(1-91/360*VLOOKUP($A324,Tbills!$B$4:$C$974,2,1)/100))^((1)/91)-1</f>
        <v>8.5894031805588966E-5</v>
      </c>
      <c r="I324">
        <f>I323*(1-IF($A324&lt;=I319,I$1,I$1+IF(AND(WEEKDAY($A324)&lt;&gt;1,WEEKDAY($A324)&lt;&gt;7),J$1,0)))^($A324-$A323)*(1-0.5*(E324/E323-1))</f>
        <v>10.750416963651917</v>
      </c>
      <c r="K324">
        <f>ROW()</f>
        <v>324</v>
      </c>
      <c r="L324">
        <f>B324/C324</f>
        <v>0.89234268385140258</v>
      </c>
      <c r="M324">
        <f t="shared" si="4"/>
        <v>6.4992405656376251</v>
      </c>
      <c r="P324">
        <f>P323*(1-P$1+H323)^($A324-$A323)*(2-E324/E323)</f>
        <v>5.6134551969551012</v>
      </c>
    </row>
    <row r="325" spans="1:16" x14ac:dyDescent="0.25">
      <c r="A325" s="1">
        <v>38533</v>
      </c>
      <c r="B325" s="10">
        <v>12.04</v>
      </c>
      <c r="C325" s="10">
        <v>13.54</v>
      </c>
      <c r="D325">
        <v>149244.79</v>
      </c>
      <c r="E325">
        <v>151849.99</v>
      </c>
      <c r="F325">
        <v>108690.11</v>
      </c>
      <c r="G325">
        <v>110582.05</v>
      </c>
      <c r="H325">
        <f>(1/(1-91/360*VLOOKUP($A325,Tbills!$B$4:$C$974,2,1)/100))^((1)/91)-1</f>
        <v>8.5894031805588966E-5</v>
      </c>
      <c r="I325">
        <f>I324*(1-IF($A325&lt;=I320,I$1,I$1+IF(AND(WEEKDAY($A325)&lt;&gt;1,WEEKDAY($A325)&lt;&gt;7),J$1,0)))^($A325-$A324)*(1-0.5*(E325/E324-1))</f>
        <v>10.730519470080003</v>
      </c>
      <c r="K325">
        <f>ROW()</f>
        <v>325</v>
      </c>
      <c r="L325">
        <f>B325/C325</f>
        <v>0.8892171344165436</v>
      </c>
      <c r="M325">
        <f t="shared" si="4"/>
        <v>6.4752183245529942</v>
      </c>
      <c r="P325">
        <f>P324*(1-P$1+H324)^($A325-$A324)*(2-E325/E324)</f>
        <v>5.5932409951387179</v>
      </c>
    </row>
    <row r="326" spans="1:16" x14ac:dyDescent="0.25">
      <c r="A326" s="1">
        <v>38534</v>
      </c>
      <c r="B326" s="10">
        <v>11.4</v>
      </c>
      <c r="C326" s="10">
        <v>13.18</v>
      </c>
      <c r="D326">
        <v>149073.56</v>
      </c>
      <c r="E326">
        <v>151662.73000000001</v>
      </c>
      <c r="F326">
        <v>108623.43</v>
      </c>
      <c r="G326">
        <v>110504.71</v>
      </c>
      <c r="H326">
        <f>(1/(1-91/360*VLOOKUP($A326,Tbills!$B$4:$C$974,2,1)/100))^((1)/91)-1</f>
        <v>8.5894031805588966E-5</v>
      </c>
      <c r="I326">
        <f>I325*(1-IF($A326&lt;=I321,I$1,I$1+IF(AND(WEEKDAY($A326)&lt;&gt;1,WEEKDAY($A326)&lt;&gt;7),J$1,0)))^($A326-$A325)*(1-0.5*(E326/E325-1))</f>
        <v>10.736856398948206</v>
      </c>
      <c r="K326">
        <f>ROW()</f>
        <v>326</v>
      </c>
      <c r="L326">
        <f>B326/C326</f>
        <v>0.86494688922610019</v>
      </c>
      <c r="M326">
        <f t="shared" si="4"/>
        <v>6.4829015463413011</v>
      </c>
      <c r="P326">
        <f>P325*(1-P$1+H325)^($A326-$A325)*(2-E326/E325)</f>
        <v>5.6004124181494266</v>
      </c>
    </row>
    <row r="327" spans="1:16" x14ac:dyDescent="0.25">
      <c r="A327" s="1">
        <v>38538</v>
      </c>
      <c r="B327" s="10">
        <v>11.68</v>
      </c>
      <c r="C327" s="10">
        <v>12.96</v>
      </c>
      <c r="D327">
        <v>146534</v>
      </c>
      <c r="E327">
        <v>149026.95000000001</v>
      </c>
      <c r="F327">
        <v>107526.45</v>
      </c>
      <c r="G327">
        <v>109350.76</v>
      </c>
      <c r="H327">
        <f>(1/(1-91/360*VLOOKUP($A327,Tbills!$B$4:$C$974,2,1)/100))^((1)/91)-1</f>
        <v>8.7714063573995915E-5</v>
      </c>
      <c r="I327">
        <f>I326*(1-IF($A327&lt;=I322,I$1,I$1+IF(AND(WEEKDAY($A327)&lt;&gt;1,WEEKDAY($A327)&lt;&gt;7),J$1,0)))^($A327-$A326)*(1-0.5*(E327/E326-1))</f>
        <v>10.829028016415357</v>
      </c>
      <c r="K327">
        <f>ROW()</f>
        <v>327</v>
      </c>
      <c r="L327">
        <f>B327/C327</f>
        <v>0.90123456790123446</v>
      </c>
      <c r="M327">
        <f t="shared" si="4"/>
        <v>6.5943406429136608</v>
      </c>
      <c r="P327">
        <f>P326*(1-P$1+H326)^($A327-$A326)*(2-E327/E326)</f>
        <v>5.6988579560175383</v>
      </c>
    </row>
    <row r="328" spans="1:16" x14ac:dyDescent="0.25">
      <c r="A328" s="1">
        <v>38539</v>
      </c>
      <c r="B328" s="10">
        <v>12.27</v>
      </c>
      <c r="C328" s="10">
        <v>13.47</v>
      </c>
      <c r="D328">
        <v>147954.19</v>
      </c>
      <c r="E328">
        <v>150458.23000000001</v>
      </c>
      <c r="F328">
        <v>107994.9</v>
      </c>
      <c r="G328">
        <v>109817.57</v>
      </c>
      <c r="H328">
        <f>(1/(1-91/360*VLOOKUP($A328,Tbills!$B$4:$C$974,2,1)/100))^((1)/91)-1</f>
        <v>8.7714063573995915E-5</v>
      </c>
      <c r="I328">
        <f>I327*(1-IF($A328&lt;=I323,I$1,I$1+IF(AND(WEEKDAY($A328)&lt;&gt;1,WEEKDAY($A328)&lt;&gt;7),J$1,0)))^($A328-$A327)*(1-0.5*(E328/E327-1))</f>
        <v>10.776745611373036</v>
      </c>
      <c r="K328">
        <f>ROW()</f>
        <v>328</v>
      </c>
      <c r="L328">
        <f>B328/C328</f>
        <v>0.91091314031180393</v>
      </c>
      <c r="M328">
        <f t="shared" si="4"/>
        <v>6.5307032976163804</v>
      </c>
      <c r="P328">
        <f>P327*(1-P$1+H327)^($A328-$A327)*(2-E328/E327)</f>
        <v>5.6444114754506849</v>
      </c>
    </row>
    <row r="329" spans="1:16" x14ac:dyDescent="0.25">
      <c r="A329" s="1">
        <v>38540</v>
      </c>
      <c r="B329" s="10">
        <v>12.49</v>
      </c>
      <c r="C329" s="10">
        <v>13.84</v>
      </c>
      <c r="D329">
        <v>149020.16</v>
      </c>
      <c r="E329">
        <v>151529.04999999999</v>
      </c>
      <c r="F329">
        <v>108652.54</v>
      </c>
      <c r="G329">
        <v>110476.67</v>
      </c>
      <c r="H329">
        <f>(1/(1-91/360*VLOOKUP($A329,Tbills!$B$4:$C$974,2,1)/100))^((1)/91)-1</f>
        <v>8.7714063573995915E-5</v>
      </c>
      <c r="I329">
        <f>I328*(1-IF($A329&lt;=I324,I$1,I$1+IF(AND(WEEKDAY($A329)&lt;&gt;1,WEEKDAY($A329)&lt;&gt;7),J$1,0)))^($A329-$A328)*(1-0.5*(E329/E328-1))</f>
        <v>10.738116755275248</v>
      </c>
      <c r="K329">
        <f>ROW()</f>
        <v>329</v>
      </c>
      <c r="L329">
        <f>B329/C329</f>
        <v>0.9024566473988439</v>
      </c>
      <c r="M329">
        <f t="shared" ref="M329:M392" si="5">M328*(1-IF($A329&lt;=N$3,M$1,M$1+IF(AND(WEEKDAY($A329)&lt;&gt;1,WEEKDAY($A329)&lt;&gt;7),N$1,0)))^($A329-$A328)*(2-$E329/$E328)</f>
        <v>6.4839218963251035</v>
      </c>
      <c r="P329">
        <f>P328*(1-P$1+H328)^($A329-$A328)*(2-E329/E328)</f>
        <v>5.6045241602565099</v>
      </c>
    </row>
    <row r="330" spans="1:16" x14ac:dyDescent="0.25">
      <c r="A330" s="1">
        <v>38541</v>
      </c>
      <c r="B330" s="10">
        <v>11.45</v>
      </c>
      <c r="C330" s="10">
        <v>12.89</v>
      </c>
      <c r="D330">
        <v>144760.46</v>
      </c>
      <c r="E330">
        <v>147184.34</v>
      </c>
      <c r="F330">
        <v>107392.09</v>
      </c>
      <c r="G330">
        <v>109185.37</v>
      </c>
      <c r="H330">
        <f>(1/(1-91/360*VLOOKUP($A330,Tbills!$B$4:$C$974,2,1)/100))^((1)/91)-1</f>
        <v>8.7714063573995915E-5</v>
      </c>
      <c r="I330">
        <f>I329*(1-IF($A330&lt;=I325,I$1,I$1+IF(AND(WEEKDAY($A330)&lt;&gt;1,WEEKDAY($A330)&lt;&gt;7),J$1,0)))^($A330-$A329)*(1-0.5*(E330/E329-1))</f>
        <v>10.891777352707114</v>
      </c>
      <c r="K330">
        <f>ROW()</f>
        <v>330</v>
      </c>
      <c r="L330">
        <f>B330/C330</f>
        <v>0.88828549262994561</v>
      </c>
      <c r="M330">
        <f t="shared" si="5"/>
        <v>6.6695212110953612</v>
      </c>
      <c r="P330">
        <f>P329*(1-P$1+H329)^($A330-$A329)*(2-E330/E329)</f>
        <v>5.7655120886358677</v>
      </c>
    </row>
    <row r="331" spans="1:16" x14ac:dyDescent="0.25">
      <c r="A331" s="1">
        <v>38544</v>
      </c>
      <c r="B331" s="10">
        <v>11.28</v>
      </c>
      <c r="C331" s="10">
        <v>12.91</v>
      </c>
      <c r="D331">
        <v>142705.87</v>
      </c>
      <c r="E331">
        <v>145056.62</v>
      </c>
      <c r="F331">
        <v>106783.21</v>
      </c>
      <c r="G331">
        <v>108537.59</v>
      </c>
      <c r="H331">
        <f>(1/(1-91/360*VLOOKUP($A331,Tbills!$B$4:$C$974,2,1)/100))^((1)/91)-1</f>
        <v>8.7434038851696982E-5</v>
      </c>
      <c r="I331">
        <f>I330*(1-IF($A331&lt;=I326,I$1,I$1+IF(AND(WEEKDAY($A331)&lt;&gt;1,WEEKDAY($A331)&lt;&gt;7),J$1,0)))^($A331-$A330)*(1-0.5*(E331/E330-1))</f>
        <v>10.969647398418152</v>
      </c>
      <c r="K331">
        <f>ROW()</f>
        <v>331</v>
      </c>
      <c r="L331">
        <f>B331/C331</f>
        <v>0.87374128582494182</v>
      </c>
      <c r="M331">
        <f t="shared" si="5"/>
        <v>6.7649915266980649</v>
      </c>
      <c r="P331">
        <f>P330*(1-P$1+H330)^($A331-$A330)*(2-E331/E330)</f>
        <v>5.84974938321034</v>
      </c>
    </row>
    <row r="332" spans="1:16" x14ac:dyDescent="0.25">
      <c r="A332" s="1">
        <v>38545</v>
      </c>
      <c r="B332" s="10">
        <v>10.95</v>
      </c>
      <c r="C332" s="10">
        <v>12.89</v>
      </c>
      <c r="D332">
        <v>140922.18</v>
      </c>
      <c r="E332">
        <v>143230.85999999999</v>
      </c>
      <c r="F332">
        <v>106640.36</v>
      </c>
      <c r="G332">
        <v>108382.9</v>
      </c>
      <c r="H332">
        <f>(1/(1-91/360*VLOOKUP($A332,Tbills!$B$4:$C$974,2,1)/100))^((1)/91)-1</f>
        <v>8.7434038851696982E-5</v>
      </c>
      <c r="I332">
        <f>I331*(1-IF($A332&lt;=I327,I$1,I$1+IF(AND(WEEKDAY($A332)&lt;&gt;1,WEEKDAY($A332)&lt;&gt;7),J$1,0)))^($A332-$A331)*(1-0.5*(E332/E331-1))</f>
        <v>11.038395007214294</v>
      </c>
      <c r="K332">
        <f>ROW()</f>
        <v>332</v>
      </c>
      <c r="L332">
        <f>B332/C332</f>
        <v>0.84949573312645454</v>
      </c>
      <c r="M332">
        <f t="shared" si="5"/>
        <v>6.8498202712636465</v>
      </c>
      <c r="P332">
        <f>P331*(1-P$1+H331)^($A332-$A331)*(2-E332/E331)</f>
        <v>5.9236762704959292</v>
      </c>
    </row>
    <row r="333" spans="1:16" x14ac:dyDescent="0.25">
      <c r="A333" s="1">
        <v>38546</v>
      </c>
      <c r="B333" s="10">
        <v>10.84</v>
      </c>
      <c r="C333" s="10">
        <v>12.74</v>
      </c>
      <c r="D333">
        <v>138425.34</v>
      </c>
      <c r="E333">
        <v>140680.59</v>
      </c>
      <c r="F333">
        <v>106568.57</v>
      </c>
      <c r="G333">
        <v>108300.46</v>
      </c>
      <c r="H333">
        <f>(1/(1-91/360*VLOOKUP($A333,Tbills!$B$4:$C$974,2,1)/100))^((1)/91)-1</f>
        <v>8.7434038851696982E-5</v>
      </c>
      <c r="I333">
        <f>I332*(1-IF($A333&lt;=I328,I$1,I$1+IF(AND(WEEKDAY($A333)&lt;&gt;1,WEEKDAY($A333)&lt;&gt;7),J$1,0)))^($A333-$A332)*(1-0.5*(E333/E332-1))</f>
        <v>11.136376176531904</v>
      </c>
      <c r="K333">
        <f>ROW()</f>
        <v>333</v>
      </c>
      <c r="L333">
        <f>B333/C333</f>
        <v>0.85086342229199374</v>
      </c>
      <c r="M333">
        <f t="shared" si="5"/>
        <v>6.971458737946338</v>
      </c>
      <c r="P333">
        <f>P332*(1-P$1+H332)^($A333-$A332)*(2-E333/E332)</f>
        <v>6.0294533253963838</v>
      </c>
    </row>
    <row r="334" spans="1:16" x14ac:dyDescent="0.25">
      <c r="A334" s="1">
        <v>38547</v>
      </c>
      <c r="B334" s="10">
        <v>10.81</v>
      </c>
      <c r="C334" s="10">
        <v>12.41</v>
      </c>
      <c r="D334">
        <v>136541.28</v>
      </c>
      <c r="E334">
        <v>138753.53</v>
      </c>
      <c r="F334">
        <v>105921.92</v>
      </c>
      <c r="G334">
        <v>107633.83</v>
      </c>
      <c r="H334">
        <f>(1/(1-91/360*VLOOKUP($A334,Tbills!$B$4:$C$974,2,1)/100))^((1)/91)-1</f>
        <v>8.7434038851696982E-5</v>
      </c>
      <c r="I334">
        <f>I333*(1-IF($A334&lt;=I329,I$1,I$1+IF(AND(WEEKDAY($A334)&lt;&gt;1,WEEKDAY($A334)&lt;&gt;7),J$1,0)))^($A334-$A333)*(1-0.5*(E334/E333-1))</f>
        <v>11.212358064748207</v>
      </c>
      <c r="K334">
        <f>ROW()</f>
        <v>334</v>
      </c>
      <c r="L334">
        <f>B334/C334</f>
        <v>0.87107171635777603</v>
      </c>
      <c r="M334">
        <f t="shared" si="5"/>
        <v>7.0666254901305185</v>
      </c>
      <c r="P334">
        <f>P333*(1-P$1+H333)^($A334-$A333)*(2-E334/E333)</f>
        <v>6.1123538564438649</v>
      </c>
    </row>
    <row r="335" spans="1:16" x14ac:dyDescent="0.25">
      <c r="A335" s="1">
        <v>38548</v>
      </c>
      <c r="B335" s="10">
        <v>10.33</v>
      </c>
      <c r="C335" s="10">
        <v>12.5</v>
      </c>
      <c r="D335">
        <v>135332.19</v>
      </c>
      <c r="E335">
        <v>137512.72</v>
      </c>
      <c r="F335">
        <v>105567.53</v>
      </c>
      <c r="G335">
        <v>107264.3</v>
      </c>
      <c r="H335">
        <f>(1/(1-91/360*VLOOKUP($A335,Tbills!$B$4:$C$974,2,1)/100))^((1)/91)-1</f>
        <v>8.7434038851696982E-5</v>
      </c>
      <c r="I335">
        <f>I334*(1-IF($A335&lt;=I330,I$1,I$1+IF(AND(WEEKDAY($A335)&lt;&gt;1,WEEKDAY($A335)&lt;&gt;7),J$1,0)))^($A335-$A334)*(1-0.5*(E335/E334-1))</f>
        <v>11.262198452370113</v>
      </c>
      <c r="K335">
        <f>ROW()</f>
        <v>335</v>
      </c>
      <c r="L335">
        <f>B335/C335</f>
        <v>0.82640000000000002</v>
      </c>
      <c r="M335">
        <f t="shared" si="5"/>
        <v>7.1294870488019875</v>
      </c>
      <c r="P335">
        <f>P334*(1-P$1+H334)^($A335-$A334)*(2-E335/E334)</f>
        <v>6.167324981592988</v>
      </c>
    </row>
    <row r="336" spans="1:16" x14ac:dyDescent="0.25">
      <c r="A336" s="1">
        <v>38551</v>
      </c>
      <c r="B336" s="10">
        <v>10.77</v>
      </c>
      <c r="C336" s="10">
        <v>12.68</v>
      </c>
      <c r="D336">
        <v>134974.81</v>
      </c>
      <c r="E336">
        <v>137113.51</v>
      </c>
      <c r="F336">
        <v>105784.17</v>
      </c>
      <c r="G336">
        <v>107456.28</v>
      </c>
      <c r="H336">
        <f>(1/(1-91/360*VLOOKUP($A336,Tbills!$B$4:$C$974,2,1)/100))^((1)/91)-1</f>
        <v>8.9814478951621979E-5</v>
      </c>
      <c r="I336">
        <f>I335*(1-IF($A336&lt;=I331,I$1,I$1+IF(AND(WEEKDAY($A336)&lt;&gt;1,WEEKDAY($A336)&lt;&gt;7),J$1,0)))^($A336-$A335)*(1-0.5*(E336/E335-1))</f>
        <v>11.277665335750651</v>
      </c>
      <c r="K336">
        <f>ROW()</f>
        <v>336</v>
      </c>
      <c r="L336">
        <f>B336/C336</f>
        <v>0.84936908517350151</v>
      </c>
      <c r="M336">
        <f t="shared" si="5"/>
        <v>7.1491854775722743</v>
      </c>
      <c r="P336">
        <f>P335*(1-P$1+H335)^($A336-$A335)*(2-E336/E335)</f>
        <v>6.186165339923428</v>
      </c>
    </row>
    <row r="337" spans="1:16" x14ac:dyDescent="0.25">
      <c r="A337" s="1">
        <v>38552</v>
      </c>
      <c r="B337" s="10">
        <v>10.45</v>
      </c>
      <c r="C337" s="10">
        <v>12.23</v>
      </c>
      <c r="D337">
        <v>132722.01</v>
      </c>
      <c r="E337">
        <v>134812.70000000001</v>
      </c>
      <c r="F337">
        <v>103862.55</v>
      </c>
      <c r="G337">
        <v>105494.64</v>
      </c>
      <c r="H337">
        <f>(1/(1-91/360*VLOOKUP($A337,Tbills!$B$4:$C$974,2,1)/100))^((1)/91)-1</f>
        <v>8.9814478951621979E-5</v>
      </c>
      <c r="I337">
        <f>I336*(1-IF($A337&lt;=I332,I$1,I$1+IF(AND(WEEKDAY($A337)&lt;&gt;1,WEEKDAY($A337)&lt;&gt;7),J$1,0)))^($A337-$A336)*(1-0.5*(E337/E336-1))</f>
        <v>11.371990819957059</v>
      </c>
      <c r="K337">
        <f>ROW()</f>
        <v>337</v>
      </c>
      <c r="L337">
        <f>B337/C337</f>
        <v>0.85445625511038426</v>
      </c>
      <c r="M337">
        <f t="shared" si="5"/>
        <v>7.268812608766142</v>
      </c>
      <c r="P337">
        <f>P336*(1-P$1+H336)^($A337-$A336)*(2-E337/E336)</f>
        <v>6.290303525949251</v>
      </c>
    </row>
    <row r="338" spans="1:16" x14ac:dyDescent="0.25">
      <c r="A338" s="1">
        <v>38553</v>
      </c>
      <c r="B338" s="10">
        <v>10.23</v>
      </c>
      <c r="C338" s="10">
        <v>12.05</v>
      </c>
      <c r="D338">
        <v>131578.91</v>
      </c>
      <c r="E338">
        <v>133639.49</v>
      </c>
      <c r="F338">
        <v>103695.14</v>
      </c>
      <c r="G338">
        <v>105315.12</v>
      </c>
      <c r="H338">
        <f>(1/(1-91/360*VLOOKUP($A338,Tbills!$B$4:$C$974,2,1)/100))^((1)/91)-1</f>
        <v>8.9814478951621979E-5</v>
      </c>
      <c r="I338">
        <f>I337*(1-IF($A338&lt;=I333,I$1,I$1+IF(AND(WEEKDAY($A338)&lt;&gt;1,WEEKDAY($A338)&lt;&gt;7),J$1,0)))^($A338-$A337)*(1-0.5*(E338/E337-1))</f>
        <v>11.421176028314687</v>
      </c>
      <c r="K338">
        <f>ROW()</f>
        <v>338</v>
      </c>
      <c r="L338">
        <f>B338/C338</f>
        <v>0.84896265560165973</v>
      </c>
      <c r="M338">
        <f t="shared" si="5"/>
        <v>7.3317280904640096</v>
      </c>
      <c r="P338">
        <f>P337*(1-P$1+H337)^($A338-$A337)*(2-E338/E337)</f>
        <v>6.3453802051823693</v>
      </c>
    </row>
    <row r="339" spans="1:16" x14ac:dyDescent="0.25">
      <c r="A339" s="1">
        <v>38554</v>
      </c>
      <c r="B339" s="10">
        <v>10.97</v>
      </c>
      <c r="C339" s="10">
        <v>12.68</v>
      </c>
      <c r="D339">
        <v>130755.54</v>
      </c>
      <c r="E339">
        <v>132791.22</v>
      </c>
      <c r="F339">
        <v>103870.61</v>
      </c>
      <c r="G339">
        <v>105483.87</v>
      </c>
      <c r="H339">
        <f>(1/(1-91/360*VLOOKUP($A339,Tbills!$B$4:$C$974,2,1)/100))^((1)/91)-1</f>
        <v>8.9814478951621979E-5</v>
      </c>
      <c r="I339">
        <f>I338*(1-IF($A339&lt;=I334,I$1,I$1+IF(AND(WEEKDAY($A339)&lt;&gt;1,WEEKDAY($A339)&lt;&gt;7),J$1,0)))^($A339-$A338)*(1-0.5*(E339/E338-1))</f>
        <v>11.457125494107322</v>
      </c>
      <c r="K339">
        <f>ROW()</f>
        <v>339</v>
      </c>
      <c r="L339">
        <f>B339/C339</f>
        <v>0.86514195583596221</v>
      </c>
      <c r="M339">
        <f t="shared" si="5"/>
        <v>7.3779222237254958</v>
      </c>
      <c r="P339">
        <f>P338*(1-P$1+H338)^($A339-$A338)*(2-E339/E338)</f>
        <v>6.3859945323093639</v>
      </c>
    </row>
    <row r="340" spans="1:16" x14ac:dyDescent="0.25">
      <c r="A340" s="1">
        <v>38555</v>
      </c>
      <c r="B340" s="10">
        <v>10.52</v>
      </c>
      <c r="C340" s="10">
        <v>12.39</v>
      </c>
      <c r="D340">
        <v>128820.72</v>
      </c>
      <c r="E340">
        <v>130814.35</v>
      </c>
      <c r="F340">
        <v>102677.08</v>
      </c>
      <c r="G340">
        <v>104262.33</v>
      </c>
      <c r="H340">
        <f>(1/(1-91/360*VLOOKUP($A340,Tbills!$B$4:$C$974,2,1)/100))^((1)/91)-1</f>
        <v>8.9814478951621979E-5</v>
      </c>
      <c r="I340">
        <f>I339*(1-IF($A340&lt;=I335,I$1,I$1+IF(AND(WEEKDAY($A340)&lt;&gt;1,WEEKDAY($A340)&lt;&gt;7),J$1,0)))^($A340-$A339)*(1-0.5*(E340/E339-1))</f>
        <v>11.542106495542988</v>
      </c>
      <c r="K340">
        <f>ROW()</f>
        <v>340</v>
      </c>
      <c r="L340">
        <f>B340/C340</f>
        <v>0.84907183212267956</v>
      </c>
      <c r="M340">
        <f t="shared" si="5"/>
        <v>7.4874090019036919</v>
      </c>
      <c r="P340">
        <f>P339*(1-P$1+H339)^($A340-$A339)*(2-E340/E339)</f>
        <v>6.4814055574886211</v>
      </c>
    </row>
    <row r="341" spans="1:16" x14ac:dyDescent="0.25">
      <c r="A341" s="1">
        <v>38558</v>
      </c>
      <c r="B341" s="10">
        <v>11.1</v>
      </c>
      <c r="C341" s="10">
        <v>12.72</v>
      </c>
      <c r="D341">
        <v>129681.89</v>
      </c>
      <c r="E341">
        <v>131653.6</v>
      </c>
      <c r="F341">
        <v>103654.82</v>
      </c>
      <c r="G341">
        <v>105227.07</v>
      </c>
      <c r="H341">
        <f>(1/(1-91/360*VLOOKUP($A341,Tbills!$B$4:$C$974,2,1)/100))^((1)/91)-1</f>
        <v>9.3316073374705155E-5</v>
      </c>
      <c r="I341">
        <f>I340*(1-IF($A341&lt;=I336,I$1,I$1+IF(AND(WEEKDAY($A341)&lt;&gt;1,WEEKDAY($A341)&lt;&gt;7),J$1,0)))^($A341-$A340)*(1-0.5*(E341/E340-1))</f>
        <v>11.504183519927162</v>
      </c>
      <c r="K341">
        <f>ROW()</f>
        <v>341</v>
      </c>
      <c r="L341">
        <f>B341/C341</f>
        <v>0.87264150943396224</v>
      </c>
      <c r="M341">
        <f t="shared" si="5"/>
        <v>7.438333500701547</v>
      </c>
      <c r="P341">
        <f>P340*(1-P$1+H340)^($A341-$A340)*(2-E341/E340)</f>
        <v>6.4408442443823679</v>
      </c>
    </row>
    <row r="342" spans="1:16" x14ac:dyDescent="0.25">
      <c r="A342" s="1">
        <v>38559</v>
      </c>
      <c r="B342" s="10">
        <v>10.99</v>
      </c>
      <c r="C342" s="10">
        <v>12.55</v>
      </c>
      <c r="D342">
        <v>130510.75</v>
      </c>
      <c r="E342">
        <v>132482.76999999999</v>
      </c>
      <c r="F342">
        <v>103655.22</v>
      </c>
      <c r="G342">
        <v>105217.65</v>
      </c>
      <c r="H342">
        <f>(1/(1-91/360*VLOOKUP($A342,Tbills!$B$4:$C$974,2,1)/100))^((1)/91)-1</f>
        <v>9.3316073374705155E-5</v>
      </c>
      <c r="I342">
        <f>I341*(1-IF($A342&lt;=I337,I$1,I$1+IF(AND(WEEKDAY($A342)&lt;&gt;1,WEEKDAY($A342)&lt;&gt;7),J$1,0)))^($A342-$A341)*(1-0.5*(E342/E341-1))</f>
        <v>11.467657682202391</v>
      </c>
      <c r="K342">
        <f>ROW()</f>
        <v>342</v>
      </c>
      <c r="L342">
        <f>B342/C342</f>
        <v>0.87569721115537846</v>
      </c>
      <c r="M342">
        <f t="shared" si="5"/>
        <v>7.3911417323971209</v>
      </c>
      <c r="P342">
        <f>P341*(1-P$1+H341)^($A342-$A341)*(2-E342/E341)</f>
        <v>6.4006395690663123</v>
      </c>
    </row>
    <row r="343" spans="1:16" x14ac:dyDescent="0.25">
      <c r="A343" s="1">
        <v>38560</v>
      </c>
      <c r="B343" s="10">
        <v>10.36</v>
      </c>
      <c r="C343" s="10">
        <v>12.36</v>
      </c>
      <c r="D343">
        <v>129202.63</v>
      </c>
      <c r="E343">
        <v>131142.51999999999</v>
      </c>
      <c r="F343">
        <v>103850.24000000001</v>
      </c>
      <c r="G343">
        <v>105405.79</v>
      </c>
      <c r="H343">
        <f>(1/(1-91/360*VLOOKUP($A343,Tbills!$B$4:$C$974,2,1)/100))^((1)/91)-1</f>
        <v>9.3316073374705155E-5</v>
      </c>
      <c r="I343">
        <f>I342*(1-IF($A343&lt;=I338,I$1,I$1+IF(AND(WEEKDAY($A343)&lt;&gt;1,WEEKDAY($A343)&lt;&gt;7),J$1,0)))^($A343-$A342)*(1-0.5*(E343/E342-1))</f>
        <v>11.525363461774248</v>
      </c>
      <c r="K343">
        <f>ROW()</f>
        <v>343</v>
      </c>
      <c r="L343">
        <f>B343/C343</f>
        <v>0.8381877022653722</v>
      </c>
      <c r="M343">
        <f t="shared" si="5"/>
        <v>7.4655658239754175</v>
      </c>
      <c r="P343">
        <f>P342*(1-P$1+H342)^($A343-$A342)*(2-E343/E342)</f>
        <v>6.4657552562833702</v>
      </c>
    </row>
    <row r="344" spans="1:16" x14ac:dyDescent="0.25">
      <c r="A344" s="1">
        <v>38561</v>
      </c>
      <c r="B344" s="10">
        <v>10.52</v>
      </c>
      <c r="C344" s="10">
        <v>12.02</v>
      </c>
      <c r="D344">
        <v>127402.1</v>
      </c>
      <c r="E344">
        <v>129302.72</v>
      </c>
      <c r="F344">
        <v>103165.48</v>
      </c>
      <c r="G344">
        <v>104700.94</v>
      </c>
      <c r="H344">
        <f>(1/(1-91/360*VLOOKUP($A344,Tbills!$B$4:$C$974,2,1)/100))^((1)/91)-1</f>
        <v>9.3316073374705155E-5</v>
      </c>
      <c r="I344">
        <f>I343*(1-IF($A344&lt;=I339,I$1,I$1+IF(AND(WEEKDAY($A344)&lt;&gt;1,WEEKDAY($A344)&lt;&gt;7),J$1,0)))^($A344-$A343)*(1-0.5*(E344/E343-1))</f>
        <v>11.60590611411817</v>
      </c>
      <c r="K344">
        <f>ROW()</f>
        <v>344</v>
      </c>
      <c r="L344">
        <f>B344/C344</f>
        <v>0.87520798668885191</v>
      </c>
      <c r="M344">
        <f t="shared" si="5"/>
        <v>7.5699477479279755</v>
      </c>
      <c r="P344">
        <f>P343*(1-P$1+H343)^($A344-$A343)*(2-E344/E343)</f>
        <v>6.5568327391034433</v>
      </c>
    </row>
    <row r="345" spans="1:16" x14ac:dyDescent="0.25">
      <c r="A345" s="1">
        <v>38562</v>
      </c>
      <c r="B345" s="10">
        <v>11.57</v>
      </c>
      <c r="C345" s="10">
        <v>12.92</v>
      </c>
      <c r="D345">
        <v>129196.7</v>
      </c>
      <c r="E345">
        <v>131112.03</v>
      </c>
      <c r="F345">
        <v>104049.46</v>
      </c>
      <c r="G345">
        <v>105588.31</v>
      </c>
      <c r="H345">
        <f>(1/(1-91/360*VLOOKUP($A345,Tbills!$B$4:$C$974,2,1)/100))^((1)/91)-1</f>
        <v>9.3316073374705155E-5</v>
      </c>
      <c r="I345">
        <f>I344*(1-IF($A345&lt;=I340,I$1,I$1+IF(AND(WEEKDAY($A345)&lt;&gt;1,WEEKDAY($A345)&lt;&gt;7),J$1,0)))^($A345-$A344)*(1-0.5*(E345/E344-1))</f>
        <v>11.524406464339091</v>
      </c>
      <c r="K345">
        <f>ROW()</f>
        <v>345</v>
      </c>
      <c r="L345">
        <f>B345/C345</f>
        <v>0.89551083591331271</v>
      </c>
      <c r="M345">
        <f t="shared" si="5"/>
        <v>7.4636751739077143</v>
      </c>
      <c r="P345">
        <f>P344*(1-P$1+H344)^($A345-$A344)*(2-E345/E344)</f>
        <v>6.4654483196320012</v>
      </c>
    </row>
    <row r="346" spans="1:16" x14ac:dyDescent="0.25">
      <c r="A346" s="1">
        <v>38565</v>
      </c>
      <c r="B346" s="10">
        <v>12.08</v>
      </c>
      <c r="C346" s="10">
        <v>13.27</v>
      </c>
      <c r="D346">
        <v>130724.11</v>
      </c>
      <c r="E346">
        <v>132625.37</v>
      </c>
      <c r="F346">
        <v>104910.51</v>
      </c>
      <c r="G346">
        <v>106432.53</v>
      </c>
      <c r="H346">
        <f>(1/(1-91/360*VLOOKUP($A346,Tbills!$B$4:$C$974,2,1)/100))^((1)/91)-1</f>
        <v>9.4857132318937332E-5</v>
      </c>
      <c r="I346">
        <f>I345*(1-IF($A346&lt;=I341,I$1,I$1+IF(AND(WEEKDAY($A346)&lt;&gt;1,WEEKDAY($A346)&lt;&gt;7),J$1,0)))^($A346-$A345)*(1-0.5*(E346/E345-1))</f>
        <v>11.45700250471435</v>
      </c>
      <c r="K346">
        <f>ROW()</f>
        <v>346</v>
      </c>
      <c r="L346">
        <f>B346/C346</f>
        <v>0.91032403918613414</v>
      </c>
      <c r="M346">
        <f t="shared" si="5"/>
        <v>7.376496091732597</v>
      </c>
      <c r="P346">
        <f>P345*(1-P$1+H345)^($A346-$A345)*(2-E346/E345)</f>
        <v>6.3919019400050479</v>
      </c>
    </row>
    <row r="347" spans="1:16" x14ac:dyDescent="0.25">
      <c r="A347" s="1">
        <v>38566</v>
      </c>
      <c r="B347" s="10">
        <v>11.75</v>
      </c>
      <c r="C347" s="10">
        <v>13.11</v>
      </c>
      <c r="D347">
        <v>130120.11</v>
      </c>
      <c r="E347">
        <v>132000</v>
      </c>
      <c r="F347">
        <v>104724.18</v>
      </c>
      <c r="G347">
        <v>106233.4</v>
      </c>
      <c r="H347">
        <f>(1/(1-91/360*VLOOKUP($A347,Tbills!$B$4:$C$974,2,1)/100))^((1)/91)-1</f>
        <v>9.4857132318937332E-5</v>
      </c>
      <c r="I347">
        <f>I346*(1-IF($A347&lt;=I342,I$1,I$1+IF(AND(WEEKDAY($A347)&lt;&gt;1,WEEKDAY($A347)&lt;&gt;7),J$1,0)))^($A347-$A346)*(1-0.5*(E347/E346-1))</f>
        <v>11.483715276470161</v>
      </c>
      <c r="K347">
        <f>ROW()</f>
        <v>347</v>
      </c>
      <c r="L347">
        <f>B347/C347</f>
        <v>0.89626239511823036</v>
      </c>
      <c r="M347">
        <f t="shared" si="5"/>
        <v>7.4109333895085081</v>
      </c>
      <c r="P347">
        <f>P346*(1-P$1+H346)^($A347-$A346)*(2-E347/E346)</f>
        <v>6.4224134008824745</v>
      </c>
    </row>
    <row r="348" spans="1:16" x14ac:dyDescent="0.25">
      <c r="A348" s="1">
        <v>38567</v>
      </c>
      <c r="B348" s="10">
        <v>11.83</v>
      </c>
      <c r="C348" s="10">
        <v>13.19</v>
      </c>
      <c r="D348">
        <v>130356.52</v>
      </c>
      <c r="E348">
        <v>132227.29999999999</v>
      </c>
      <c r="F348">
        <v>104997.08</v>
      </c>
      <c r="G348">
        <v>106500.16</v>
      </c>
      <c r="H348">
        <f>(1/(1-91/360*VLOOKUP($A348,Tbills!$B$4:$C$974,2,1)/100))^((1)/91)-1</f>
        <v>9.4857132318937332E-5</v>
      </c>
      <c r="I348">
        <f>I347*(1-IF($A348&lt;=I343,I$1,I$1+IF(AND(WEEKDAY($A348)&lt;&gt;1,WEEKDAY($A348)&lt;&gt;7),J$1,0)))^($A348-$A347)*(1-0.5*(E348/E347-1))</f>
        <v>11.473529337734092</v>
      </c>
      <c r="K348">
        <f>ROW()</f>
        <v>348</v>
      </c>
      <c r="L348">
        <f>B348/C348</f>
        <v>0.89689158453373774</v>
      </c>
      <c r="M348">
        <f t="shared" si="5"/>
        <v>7.3978274143916085</v>
      </c>
      <c r="P348">
        <f>P347*(1-P$1+H347)^($A348-$A347)*(2-E348/E347)</f>
        <v>6.4117252300197842</v>
      </c>
    </row>
    <row r="349" spans="1:16" x14ac:dyDescent="0.25">
      <c r="A349" s="1">
        <v>38568</v>
      </c>
      <c r="B349" s="10">
        <v>12.52</v>
      </c>
      <c r="C349" s="10">
        <v>13.64</v>
      </c>
      <c r="D349">
        <v>132698.6</v>
      </c>
      <c r="E349">
        <v>134590.45000000001</v>
      </c>
      <c r="F349">
        <v>105874.69</v>
      </c>
      <c r="G349">
        <v>107380.23</v>
      </c>
      <c r="H349">
        <f>(1/(1-91/360*VLOOKUP($A349,Tbills!$B$4:$C$974,2,1)/100))^((1)/91)-1</f>
        <v>9.4857132318937332E-5</v>
      </c>
      <c r="I349">
        <f>I348*(1-IF($A349&lt;=I344,I$1,I$1+IF(AND(WEEKDAY($A349)&lt;&gt;1,WEEKDAY($A349)&lt;&gt;7),J$1,0)))^($A349-$A348)*(1-0.5*(E349/E348-1))</f>
        <v>11.370706629399242</v>
      </c>
      <c r="K349">
        <f>ROW()</f>
        <v>349</v>
      </c>
      <c r="L349">
        <f>B349/C349</f>
        <v>0.91788856304985333</v>
      </c>
      <c r="M349">
        <f t="shared" si="5"/>
        <v>7.2652759566273426</v>
      </c>
      <c r="P349">
        <f>P348*(1-P$1+H348)^($A349-$A348)*(2-E349/E348)</f>
        <v>6.2975000878439751</v>
      </c>
    </row>
    <row r="350" spans="1:16" x14ac:dyDescent="0.25">
      <c r="A350" s="1">
        <v>38569</v>
      </c>
      <c r="B350" s="10">
        <v>12.48</v>
      </c>
      <c r="C350" s="10">
        <v>13.92</v>
      </c>
      <c r="D350">
        <v>133576.37</v>
      </c>
      <c r="E350">
        <v>135467.96</v>
      </c>
      <c r="F350">
        <v>107802.53</v>
      </c>
      <c r="G350">
        <v>109325.3</v>
      </c>
      <c r="H350">
        <f>(1/(1-91/360*VLOOKUP($A350,Tbills!$B$4:$C$974,2,1)/100))^((1)/91)-1</f>
        <v>9.4857132318937332E-5</v>
      </c>
      <c r="I350">
        <f>I349*(1-IF($A350&lt;=I345,I$1,I$1+IF(AND(WEEKDAY($A350)&lt;&gt;1,WEEKDAY($A350)&lt;&gt;7),J$1,0)))^($A350-$A349)*(1-0.5*(E350/E349-1))</f>
        <v>11.333343974265013</v>
      </c>
      <c r="K350">
        <f>ROW()</f>
        <v>350</v>
      </c>
      <c r="L350">
        <f>B350/C350</f>
        <v>0.89655172413793105</v>
      </c>
      <c r="M350">
        <f t="shared" si="5"/>
        <v>7.2175712461335948</v>
      </c>
      <c r="P350">
        <f>P349*(1-P$1+H349)^($A350-$A349)*(2-E350/E349)</f>
        <v>6.2568033760844193</v>
      </c>
    </row>
    <row r="351" spans="1:16" x14ac:dyDescent="0.25">
      <c r="A351" s="1">
        <v>38572</v>
      </c>
      <c r="B351" s="10">
        <v>13.21</v>
      </c>
      <c r="C351" s="10">
        <v>14.25</v>
      </c>
      <c r="D351">
        <v>134743.23000000001</v>
      </c>
      <c r="E351">
        <v>136612.79</v>
      </c>
      <c r="F351">
        <v>108197.73</v>
      </c>
      <c r="G351">
        <v>109694.97</v>
      </c>
      <c r="H351">
        <f>(1/(1-91/360*VLOOKUP($A351,Tbills!$B$4:$C$974,2,1)/100))^((1)/91)-1</f>
        <v>9.6538536728640878E-5</v>
      </c>
      <c r="I351">
        <f>I350*(1-IF($A351&lt;=I346,I$1,I$1+IF(AND(WEEKDAY($A351)&lt;&gt;1,WEEKDAY($A351)&lt;&gt;7),J$1,0)))^($A351-$A350)*(1-0.5*(E351/E350-1))</f>
        <v>11.284574166156434</v>
      </c>
      <c r="K351">
        <f>ROW()</f>
        <v>351</v>
      </c>
      <c r="L351">
        <f>B351/C351</f>
        <v>0.92701754385964918</v>
      </c>
      <c r="M351">
        <f t="shared" si="5"/>
        <v>7.1555761565619127</v>
      </c>
      <c r="P351">
        <f>P350*(1-P$1+H350)^($A351-$A350)*(2-E351/E350)</f>
        <v>6.2050047218121316</v>
      </c>
    </row>
    <row r="352" spans="1:16" x14ac:dyDescent="0.25">
      <c r="A352" s="1">
        <v>38573</v>
      </c>
      <c r="B352" s="10">
        <v>12.4</v>
      </c>
      <c r="C352" s="10">
        <v>13.66</v>
      </c>
      <c r="D352">
        <v>130248.23</v>
      </c>
      <c r="E352">
        <v>132042.23000000001</v>
      </c>
      <c r="F352">
        <v>106551.23</v>
      </c>
      <c r="G352">
        <v>108015.1</v>
      </c>
      <c r="H352">
        <f>(1/(1-91/360*VLOOKUP($A352,Tbills!$B$4:$C$974,2,1)/100))^((1)/91)-1</f>
        <v>9.6538536728640878E-5</v>
      </c>
      <c r="I352">
        <f>I351*(1-IF($A352&lt;=I347,I$1,I$1+IF(AND(WEEKDAY($A352)&lt;&gt;1,WEEKDAY($A352)&lt;&gt;7),J$1,0)))^($A352-$A351)*(1-0.5*(E352/E351-1))</f>
        <v>11.473045656731596</v>
      </c>
      <c r="K352">
        <f>ROW()</f>
        <v>352</v>
      </c>
      <c r="L352">
        <f>B352/C352</f>
        <v>0.90775988286969256</v>
      </c>
      <c r="M352">
        <f t="shared" si="5"/>
        <v>7.3946309149168323</v>
      </c>
      <c r="P352">
        <f>P351*(1-P$1+H351)^($A352-$A351)*(2-E352/E351)</f>
        <v>6.412983174790738</v>
      </c>
    </row>
    <row r="353" spans="1:16" x14ac:dyDescent="0.25">
      <c r="A353" s="1">
        <v>38574</v>
      </c>
      <c r="B353" s="10">
        <v>12.38</v>
      </c>
      <c r="C353" s="10">
        <v>13.92</v>
      </c>
      <c r="D353">
        <v>128727.41</v>
      </c>
      <c r="E353">
        <v>130487.71</v>
      </c>
      <c r="F353">
        <v>106234.36</v>
      </c>
      <c r="G353">
        <v>107683.44</v>
      </c>
      <c r="H353">
        <f>(1/(1-91/360*VLOOKUP($A353,Tbills!$B$4:$C$974,2,1)/100))^((1)/91)-1</f>
        <v>9.6538536728640878E-5</v>
      </c>
      <c r="I353">
        <f>I352*(1-IF($A353&lt;=I348,I$1,I$1+IF(AND(WEEKDAY($A353)&lt;&gt;1,WEEKDAY($A353)&lt;&gt;7),J$1,0)))^($A353-$A352)*(1-0.5*(E353/E352-1))</f>
        <v>11.540280796369148</v>
      </c>
      <c r="K353">
        <f>ROW()</f>
        <v>353</v>
      </c>
      <c r="L353">
        <f>B353/C353</f>
        <v>0.88936781609195403</v>
      </c>
      <c r="M353">
        <f t="shared" si="5"/>
        <v>7.4813387047773441</v>
      </c>
      <c r="P353">
        <f>P352*(1-P$1+H352)^($A353-$A352)*(2-E353/E352)</f>
        <v>6.488868989529367</v>
      </c>
    </row>
    <row r="354" spans="1:16" x14ac:dyDescent="0.25">
      <c r="A354" s="1">
        <v>38575</v>
      </c>
      <c r="B354" s="10">
        <v>12.42</v>
      </c>
      <c r="C354" s="10">
        <v>13.73</v>
      </c>
      <c r="D354">
        <v>127453.4</v>
      </c>
      <c r="E354">
        <v>129183.69</v>
      </c>
      <c r="F354">
        <v>106788.27</v>
      </c>
      <c r="G354">
        <v>108234.51</v>
      </c>
      <c r="H354">
        <f>(1/(1-91/360*VLOOKUP($A354,Tbills!$B$4:$C$974,2,1)/100))^((1)/91)-1</f>
        <v>9.6538536728640878E-5</v>
      </c>
      <c r="I354">
        <f>I353*(1-IF($A354&lt;=I349,I$1,I$1+IF(AND(WEEKDAY($A354)&lt;&gt;1,WEEKDAY($A354)&lt;&gt;7),J$1,0)))^($A354-$A353)*(1-0.5*(E354/E353-1))</f>
        <v>11.59764243525699</v>
      </c>
      <c r="K354">
        <f>ROW()</f>
        <v>354</v>
      </c>
      <c r="L354">
        <f>B354/C354</f>
        <v>0.90458849235251271</v>
      </c>
      <c r="M354">
        <f t="shared" si="5"/>
        <v>7.5557510230578409</v>
      </c>
      <c r="P354">
        <f>P353*(1-P$1+H353)^($A354-$A353)*(2-E354/E353)</f>
        <v>6.5541053460941301</v>
      </c>
    </row>
    <row r="355" spans="1:16" x14ac:dyDescent="0.25">
      <c r="A355" s="1">
        <v>38576</v>
      </c>
      <c r="B355" s="10">
        <v>12.74</v>
      </c>
      <c r="C355" s="10">
        <v>14.1</v>
      </c>
      <c r="D355">
        <v>129403.52</v>
      </c>
      <c r="E355">
        <v>131147.82</v>
      </c>
      <c r="F355">
        <v>107645.41</v>
      </c>
      <c r="G355">
        <v>109092.81</v>
      </c>
      <c r="H355">
        <f>(1/(1-91/360*VLOOKUP($A355,Tbills!$B$4:$C$974,2,1)/100))^((1)/91)-1</f>
        <v>9.6538536728640878E-5</v>
      </c>
      <c r="I355">
        <f>I354*(1-IF($A355&lt;=I350,I$1,I$1+IF(AND(WEEKDAY($A355)&lt;&gt;1,WEEKDAY($A355)&lt;&gt;7),J$1,0)))^($A355-$A354)*(1-0.5*(E355/E354-1))</f>
        <v>11.50917664514683</v>
      </c>
      <c r="K355">
        <f>ROW()</f>
        <v>355</v>
      </c>
      <c r="L355">
        <f>B355/C355</f>
        <v>0.90354609929078022</v>
      </c>
      <c r="M355">
        <f t="shared" si="5"/>
        <v>7.4405255847113416</v>
      </c>
      <c r="P355">
        <f>P354*(1-P$1+H354)^($A355-$A354)*(2-E355/E354)</f>
        <v>6.4548400312518428</v>
      </c>
    </row>
    <row r="356" spans="1:16" x14ac:dyDescent="0.25">
      <c r="A356" s="1">
        <v>38579</v>
      </c>
      <c r="B356" s="10">
        <v>12.26</v>
      </c>
      <c r="C356" s="10">
        <v>13.6</v>
      </c>
      <c r="D356">
        <v>127717.79</v>
      </c>
      <c r="E356">
        <v>129401.39</v>
      </c>
      <c r="F356">
        <v>107493.4</v>
      </c>
      <c r="G356">
        <v>108907.16</v>
      </c>
      <c r="H356">
        <f>(1/(1-91/360*VLOOKUP($A356,Tbills!$B$4:$C$974,2,1)/100))^((1)/91)-1</f>
        <v>9.6818796083253389E-5</v>
      </c>
      <c r="I356">
        <f>I355*(1-IF($A356&lt;=I351,I$1,I$1+IF(AND(WEEKDAY($A356)&lt;&gt;1,WEEKDAY($A356)&lt;&gt;7),J$1,0)))^($A356-$A355)*(1-0.5*(E356/E355-1))</f>
        <v>11.584903001248993</v>
      </c>
      <c r="K356">
        <f>ROW()</f>
        <v>356</v>
      </c>
      <c r="L356">
        <f>B356/C356</f>
        <v>0.90147058823529413</v>
      </c>
      <c r="M356">
        <f t="shared" si="5"/>
        <v>7.5385539164615132</v>
      </c>
      <c r="P356">
        <f>P355*(1-P$1+H355)^($A356-$A355)*(2-E356/E355)</f>
        <v>6.5419645378777096</v>
      </c>
    </row>
    <row r="357" spans="1:16" x14ac:dyDescent="0.25">
      <c r="A357" s="1">
        <v>38580</v>
      </c>
      <c r="B357" s="10">
        <v>13.52</v>
      </c>
      <c r="C357" s="10">
        <v>14.33</v>
      </c>
      <c r="D357">
        <v>133351.9</v>
      </c>
      <c r="E357">
        <v>135097.25</v>
      </c>
      <c r="F357">
        <v>108985.3</v>
      </c>
      <c r="G357">
        <v>110408.14</v>
      </c>
      <c r="H357">
        <f>(1/(1-91/360*VLOOKUP($A357,Tbills!$B$4:$C$974,2,1)/100))^((1)/91)-1</f>
        <v>9.6818796083253389E-5</v>
      </c>
      <c r="I357">
        <f>I356*(1-IF($A357&lt;=I352,I$1,I$1+IF(AND(WEEKDAY($A357)&lt;&gt;1,WEEKDAY($A357)&lt;&gt;7),J$1,0)))^($A357-$A356)*(1-0.5*(E357/E356-1))</f>
        <v>11.329641818813045</v>
      </c>
      <c r="K357">
        <f>ROW()</f>
        <v>357</v>
      </c>
      <c r="L357">
        <f>B357/C357</f>
        <v>0.94347522679692952</v>
      </c>
      <c r="M357">
        <f t="shared" si="5"/>
        <v>7.2063937901320836</v>
      </c>
      <c r="P357">
        <f>P356*(1-P$1+H356)^($A357-$A356)*(2-E357/E356)</f>
        <v>6.2543811273787968</v>
      </c>
    </row>
    <row r="358" spans="1:16" x14ac:dyDescent="0.25">
      <c r="A358" s="1">
        <v>38581</v>
      </c>
      <c r="B358" s="10">
        <v>13.3</v>
      </c>
      <c r="C358" s="10">
        <v>14.22</v>
      </c>
      <c r="D358">
        <v>139178.6</v>
      </c>
      <c r="E358">
        <v>140987.13</v>
      </c>
      <c r="F358">
        <v>106876.81</v>
      </c>
      <c r="G358">
        <v>108261.44</v>
      </c>
      <c r="H358">
        <f>(1/(1-91/360*VLOOKUP($A358,Tbills!$B$4:$C$974,2,1)/100))^((1)/91)-1</f>
        <v>9.6818796083253389E-5</v>
      </c>
      <c r="I358">
        <f>I357*(1-IF($A358&lt;=I353,I$1,I$1+IF(AND(WEEKDAY($A358)&lt;&gt;1,WEEKDAY($A358)&lt;&gt;7),J$1,0)))^($A358-$A357)*(1-0.5*(E358/E357-1))</f>
        <v>11.082382273597227</v>
      </c>
      <c r="K358">
        <f>ROW()</f>
        <v>358</v>
      </c>
      <c r="L358">
        <f>B358/C358</f>
        <v>0.93530239099859358</v>
      </c>
      <c r="M358">
        <f t="shared" si="5"/>
        <v>6.8918932221951463</v>
      </c>
      <c r="P358">
        <f>P357*(1-P$1+H357)^($A358-$A357)*(2-E358/E357)</f>
        <v>5.9820646816377163</v>
      </c>
    </row>
    <row r="359" spans="1:16" x14ac:dyDescent="0.25">
      <c r="A359" s="1">
        <v>38582</v>
      </c>
      <c r="B359" s="10">
        <v>13.42</v>
      </c>
      <c r="C359" s="10">
        <v>14.21</v>
      </c>
      <c r="D359">
        <v>136977.85</v>
      </c>
      <c r="E359">
        <v>138744.13</v>
      </c>
      <c r="F359">
        <v>107250.13</v>
      </c>
      <c r="G359">
        <v>108629.12</v>
      </c>
      <c r="H359">
        <f>(1/(1-91/360*VLOOKUP($A359,Tbills!$B$4:$C$974,2,1)/100))^((1)/91)-1</f>
        <v>9.6818796083253389E-5</v>
      </c>
      <c r="I359">
        <f>I358*(1-IF($A359&lt;=I354,I$1,I$1+IF(AND(WEEKDAY($A359)&lt;&gt;1,WEEKDAY($A359)&lt;&gt;7),J$1,0)))^($A359-$A358)*(1-0.5*(E359/E358-1))</f>
        <v>11.170247748379371</v>
      </c>
      <c r="K359">
        <f>ROW()</f>
        <v>359</v>
      </c>
      <c r="L359">
        <f>B359/C359</f>
        <v>0.94440534834623502</v>
      </c>
      <c r="M359">
        <f t="shared" si="5"/>
        <v>7.001211999947266</v>
      </c>
      <c r="P359">
        <f>P358*(1-P$1+H358)^($A359-$A358)*(2-E359/E358)</f>
        <v>6.0775984815988293</v>
      </c>
    </row>
    <row r="360" spans="1:16" x14ac:dyDescent="0.25">
      <c r="A360" s="1">
        <v>38583</v>
      </c>
      <c r="B360" s="10">
        <v>13.42</v>
      </c>
      <c r="C360" s="10">
        <v>14.17</v>
      </c>
      <c r="D360">
        <v>135908.82</v>
      </c>
      <c r="E360">
        <v>137647.88</v>
      </c>
      <c r="F360">
        <v>106409.62</v>
      </c>
      <c r="G360">
        <v>107767.29</v>
      </c>
      <c r="H360">
        <f>(1/(1-91/360*VLOOKUP($A360,Tbills!$B$4:$C$974,2,1)/100))^((1)/91)-1</f>
        <v>9.6818796083253389E-5</v>
      </c>
      <c r="I360">
        <f>I359*(1-IF($A360&lt;=I355,I$1,I$1+IF(AND(WEEKDAY($A360)&lt;&gt;1,WEEKDAY($A360)&lt;&gt;7),J$1,0)))^($A360-$A359)*(1-0.5*(E360/E359-1))</f>
        <v>11.214085244531075</v>
      </c>
      <c r="K360">
        <f>ROW()</f>
        <v>360</v>
      </c>
      <c r="L360">
        <f>B360/C360</f>
        <v>0.94707127734650676</v>
      </c>
      <c r="M360">
        <f t="shared" si="5"/>
        <v>7.0562015621429826</v>
      </c>
      <c r="P360">
        <f>P359*(1-P$1+H359)^($A360-$A359)*(2-E360/E359)</f>
        <v>6.1259855275562867</v>
      </c>
    </row>
    <row r="361" spans="1:16" x14ac:dyDescent="0.25">
      <c r="A361" s="1">
        <v>38586</v>
      </c>
      <c r="B361" s="10">
        <v>13.42</v>
      </c>
      <c r="C361" s="10">
        <v>14.09</v>
      </c>
      <c r="D361">
        <v>135901.78</v>
      </c>
      <c r="E361">
        <v>137600.76999999999</v>
      </c>
      <c r="F361">
        <v>106771.8</v>
      </c>
      <c r="G361">
        <v>108102.79</v>
      </c>
      <c r="H361">
        <f>(1/(1-91/360*VLOOKUP($A361,Tbills!$B$4:$C$974,2,1)/100))^((1)/91)-1</f>
        <v>9.6538536728640878E-5</v>
      </c>
      <c r="I361">
        <f>I360*(1-IF($A361&lt;=I356,I$1,I$1+IF(AND(WEEKDAY($A361)&lt;&gt;1,WEEKDAY($A361)&lt;&gt;7),J$1,0)))^($A361-$A360)*(1-0.5*(E361/E360-1))</f>
        <v>11.215128507999482</v>
      </c>
      <c r="K361">
        <f>ROW()</f>
        <v>361</v>
      </c>
      <c r="L361">
        <f>B361/C361</f>
        <v>0.95244854506742371</v>
      </c>
      <c r="M361">
        <f t="shared" si="5"/>
        <v>7.0576303212837503</v>
      </c>
      <c r="P361">
        <f>P360*(1-P$1+H360)^($A361-$A360)*(2-E361/E360)</f>
        <v>6.1291821878282864</v>
      </c>
    </row>
    <row r="362" spans="1:16" x14ac:dyDescent="0.25">
      <c r="A362" s="1">
        <v>38587</v>
      </c>
      <c r="B362" s="10">
        <v>13.34</v>
      </c>
      <c r="C362" s="10">
        <v>14</v>
      </c>
      <c r="D362">
        <v>135540.74</v>
      </c>
      <c r="E362">
        <v>137221.93</v>
      </c>
      <c r="F362">
        <v>107033.18</v>
      </c>
      <c r="G362">
        <v>108356.99</v>
      </c>
      <c r="H362">
        <f>(1/(1-91/360*VLOOKUP($A362,Tbills!$B$4:$C$974,2,1)/100))^((1)/91)-1</f>
        <v>9.6538536728640878E-5</v>
      </c>
      <c r="I362">
        <f>I361*(1-IF($A362&lt;=I357,I$1,I$1+IF(AND(WEEKDAY($A362)&lt;&gt;1,WEEKDAY($A362)&lt;&gt;7),J$1,0)))^($A362-$A361)*(1-0.5*(E362/E361-1))</f>
        <v>11.230274852036372</v>
      </c>
      <c r="K362">
        <f>ROW()</f>
        <v>362</v>
      </c>
      <c r="L362">
        <f>B362/C362</f>
        <v>0.95285714285714285</v>
      </c>
      <c r="M362">
        <f t="shared" si="5"/>
        <v>7.0767316473849977</v>
      </c>
      <c r="P362">
        <f>P361*(1-P$1+H361)^($A362-$A361)*(2-E362/E361)</f>
        <v>6.1464229549735796</v>
      </c>
    </row>
    <row r="363" spans="1:16" x14ac:dyDescent="0.25">
      <c r="A363" s="1">
        <v>38588</v>
      </c>
      <c r="B363" s="10">
        <v>14.17</v>
      </c>
      <c r="C363" s="10">
        <v>14.53</v>
      </c>
      <c r="D363">
        <v>134533.98000000001</v>
      </c>
      <c r="E363">
        <v>136189.43</v>
      </c>
      <c r="F363">
        <v>108839.51</v>
      </c>
      <c r="G363">
        <v>110175.2</v>
      </c>
      <c r="H363">
        <f>(1/(1-91/360*VLOOKUP($A363,Tbills!$B$4:$C$974,2,1)/100))^((1)/91)-1</f>
        <v>9.6538536728640878E-5</v>
      </c>
      <c r="I363">
        <f>I362*(1-IF($A363&lt;=I358,I$1,I$1+IF(AND(WEEKDAY($A363)&lt;&gt;1,WEEKDAY($A363)&lt;&gt;7),J$1,0)))^($A363-$A362)*(1-0.5*(E363/E362-1))</f>
        <v>11.272231478321665</v>
      </c>
      <c r="K363">
        <f>ROW()</f>
        <v>363</v>
      </c>
      <c r="L363">
        <f>B363/C363</f>
        <v>0.97522367515485209</v>
      </c>
      <c r="M363">
        <f t="shared" si="5"/>
        <v>7.1296470713255431</v>
      </c>
      <c r="P363">
        <f>P362*(1-P$1+H362)^($A363-$A362)*(2-E363/E362)</f>
        <v>6.193039318816381</v>
      </c>
    </row>
    <row r="364" spans="1:16" x14ac:dyDescent="0.25">
      <c r="A364" s="1">
        <v>38589</v>
      </c>
      <c r="B364" s="10">
        <v>13.73</v>
      </c>
      <c r="C364" s="10">
        <v>14.26</v>
      </c>
      <c r="D364">
        <v>134601.94</v>
      </c>
      <c r="E364">
        <v>136245.07999999999</v>
      </c>
      <c r="F364">
        <v>109614.74</v>
      </c>
      <c r="G364">
        <v>110949.31</v>
      </c>
      <c r="H364">
        <f>(1/(1-91/360*VLOOKUP($A364,Tbills!$B$4:$C$974,2,1)/100))^((1)/91)-1</f>
        <v>9.6538536728640878E-5</v>
      </c>
      <c r="I364">
        <f>I363*(1-IF($A364&lt;=I359,I$1,I$1+IF(AND(WEEKDAY($A364)&lt;&gt;1,WEEKDAY($A364)&lt;&gt;7),J$1,0)))^($A364-$A363)*(1-0.5*(E364/E363-1))</f>
        <v>11.269635110418397</v>
      </c>
      <c r="K364">
        <f>ROW()</f>
        <v>364</v>
      </c>
      <c r="L364">
        <f>B364/C364</f>
        <v>0.96283309957924268</v>
      </c>
      <c r="M364">
        <f t="shared" si="5"/>
        <v>7.1264018104721805</v>
      </c>
      <c r="P364">
        <f>P363*(1-P$1+H363)^($A364-$A363)*(2-E364/E363)</f>
        <v>6.1908773652109828</v>
      </c>
    </row>
    <row r="365" spans="1:16" x14ac:dyDescent="0.25">
      <c r="A365" s="1">
        <v>38590</v>
      </c>
      <c r="B365" s="10">
        <v>13.72</v>
      </c>
      <c r="C365" s="10">
        <v>14.61</v>
      </c>
      <c r="D365">
        <v>135264.65</v>
      </c>
      <c r="E365">
        <v>136902.73000000001</v>
      </c>
      <c r="F365">
        <v>110261.36</v>
      </c>
      <c r="G365">
        <v>111593.09</v>
      </c>
      <c r="H365">
        <f>(1/(1-91/360*VLOOKUP($A365,Tbills!$B$4:$C$974,2,1)/100))^((1)/91)-1</f>
        <v>9.6538536728640878E-5</v>
      </c>
      <c r="I365">
        <f>I364*(1-IF($A365&lt;=I360,I$1,I$1+IF(AND(WEEKDAY($A365)&lt;&gt;1,WEEKDAY($A365)&lt;&gt;7),J$1,0)))^($A365-$A364)*(1-0.5*(E365/E364-1))</f>
        <v>11.242143441567816</v>
      </c>
      <c r="K365">
        <f>ROW()</f>
        <v>365</v>
      </c>
      <c r="L365">
        <f>B365/C365</f>
        <v>0.93908281998631082</v>
      </c>
      <c r="M365">
        <f t="shared" si="5"/>
        <v>7.091672618057224</v>
      </c>
      <c r="P365">
        <f>P364*(1-P$1+H364)^($A365-$A364)*(2-E365/E364)</f>
        <v>6.1613611283964573</v>
      </c>
    </row>
    <row r="366" spans="1:16" x14ac:dyDescent="0.25">
      <c r="A366" s="1">
        <v>38593</v>
      </c>
      <c r="B366" s="10">
        <v>13.52</v>
      </c>
      <c r="C366" s="10">
        <v>14.32</v>
      </c>
      <c r="D366">
        <v>132969.01999999999</v>
      </c>
      <c r="E366">
        <v>134539.65</v>
      </c>
      <c r="F366">
        <v>110443.54</v>
      </c>
      <c r="G366">
        <v>111745.14</v>
      </c>
      <c r="H366">
        <f>(1/(1-91/360*VLOOKUP($A366,Tbills!$B$4:$C$974,2,1)/100))^((1)/91)-1</f>
        <v>9.7519476082830181E-5</v>
      </c>
      <c r="I366">
        <f>I365*(1-IF($A366&lt;=I361,I$1,I$1+IF(AND(WEEKDAY($A366)&lt;&gt;1,WEEKDAY($A366)&lt;&gt;7),J$1,0)))^($A366-$A365)*(1-0.5*(E366/E365-1))</f>
        <v>11.338283477620941</v>
      </c>
      <c r="K366">
        <f>ROW()</f>
        <v>366</v>
      </c>
      <c r="L366">
        <f>B366/C366</f>
        <v>0.94413407821229045</v>
      </c>
      <c r="M366">
        <f t="shared" si="5"/>
        <v>7.213074133468476</v>
      </c>
      <c r="P366">
        <f>P365*(1-P$1+H365)^($A366-$A365)*(2-E366/E365)</f>
        <v>6.2688323073814383</v>
      </c>
    </row>
    <row r="367" spans="1:16" x14ac:dyDescent="0.25">
      <c r="A367" s="1">
        <v>38594</v>
      </c>
      <c r="B367" s="10">
        <v>13.65</v>
      </c>
      <c r="C367" s="10">
        <v>14.52</v>
      </c>
      <c r="D367">
        <v>133949.92000000001</v>
      </c>
      <c r="E367">
        <v>135519.01999999999</v>
      </c>
      <c r="F367">
        <v>110815.18</v>
      </c>
      <c r="G367">
        <v>112110.27</v>
      </c>
      <c r="H367">
        <f>(1/(1-91/360*VLOOKUP($A367,Tbills!$B$4:$C$974,2,1)/100))^((1)/91)-1</f>
        <v>9.7519476082830181E-5</v>
      </c>
      <c r="I367">
        <f>I366*(1-IF($A367&lt;=I362,I$1,I$1+IF(AND(WEEKDAY($A367)&lt;&gt;1,WEEKDAY($A367)&lt;&gt;7),J$1,0)))^($A367-$A366)*(1-0.5*(E367/E366-1))</f>
        <v>11.296721408039032</v>
      </c>
      <c r="K367">
        <f>ROW()</f>
        <v>367</v>
      </c>
      <c r="L367">
        <f>B367/C367</f>
        <v>0.94008264462809921</v>
      </c>
      <c r="M367">
        <f t="shared" si="5"/>
        <v>7.1602336646782119</v>
      </c>
      <c r="P367">
        <f>P366*(1-P$1+H366)^($A367-$A366)*(2-E367/E366)</f>
        <v>6.2235755829333375</v>
      </c>
    </row>
    <row r="368" spans="1:16" x14ac:dyDescent="0.25">
      <c r="A368" s="1">
        <v>38595</v>
      </c>
      <c r="B368" s="10">
        <v>12.6</v>
      </c>
      <c r="C368" s="10">
        <v>13.96</v>
      </c>
      <c r="D368">
        <v>131631.71</v>
      </c>
      <c r="E368">
        <v>133160.44</v>
      </c>
      <c r="F368">
        <v>110559.71</v>
      </c>
      <c r="G368">
        <v>111840.88</v>
      </c>
      <c r="H368">
        <f>(1/(1-91/360*VLOOKUP($A368,Tbills!$B$4:$C$974,2,1)/100))^((1)/91)-1</f>
        <v>9.7519476082830181E-5</v>
      </c>
      <c r="I368">
        <f>I367*(1-IF($A368&lt;=I363,I$1,I$1+IF(AND(WEEKDAY($A368)&lt;&gt;1,WEEKDAY($A368)&lt;&gt;7),J$1,0)))^($A368-$A367)*(1-0.5*(E368/E367-1))</f>
        <v>11.394729185621957</v>
      </c>
      <c r="K368">
        <f>ROW()</f>
        <v>368</v>
      </c>
      <c r="L368">
        <f>B368/C368</f>
        <v>0.90257879656160456</v>
      </c>
      <c r="M368">
        <f t="shared" si="5"/>
        <v>7.2845114455374187</v>
      </c>
      <c r="P368">
        <f>P367*(1-P$1+H367)^($A368-$A367)*(2-E368/E367)</f>
        <v>6.3322743022058035</v>
      </c>
    </row>
    <row r="369" spans="1:16" x14ac:dyDescent="0.25">
      <c r="A369" s="1">
        <v>38596</v>
      </c>
      <c r="B369" s="10">
        <v>13.15</v>
      </c>
      <c r="C369" s="10">
        <v>14.27</v>
      </c>
      <c r="D369">
        <v>132758.57</v>
      </c>
      <c r="E369">
        <v>134287.4</v>
      </c>
      <c r="F369">
        <v>110378.51</v>
      </c>
      <c r="G369">
        <v>111646.67</v>
      </c>
      <c r="H369">
        <f>(1/(1-91/360*VLOOKUP($A369,Tbills!$B$4:$C$974,2,1)/100))^((1)/91)-1</f>
        <v>9.7519476082830181E-5</v>
      </c>
      <c r="I369">
        <f>I368*(1-IF($A369&lt;=I364,I$1,I$1+IF(AND(WEEKDAY($A369)&lt;&gt;1,WEEKDAY($A369)&lt;&gt;7),J$1,0)))^($A369-$A368)*(1-0.5*(E369/E368-1))</f>
        <v>11.346216076443941</v>
      </c>
      <c r="K369">
        <f>ROW()</f>
        <v>369</v>
      </c>
      <c r="L369">
        <f>B369/C369</f>
        <v>0.92151366503153476</v>
      </c>
      <c r="M369">
        <f t="shared" si="5"/>
        <v>7.2225249489853907</v>
      </c>
      <c r="P369">
        <f>P368*(1-P$1+H368)^($A369-$A368)*(2-E369/E368)</f>
        <v>6.2790632303416247</v>
      </c>
    </row>
    <row r="370" spans="1:16" x14ac:dyDescent="0.25">
      <c r="A370" s="1">
        <v>38597</v>
      </c>
      <c r="B370" s="10">
        <v>13.57</v>
      </c>
      <c r="C370" s="10">
        <v>14.68</v>
      </c>
      <c r="D370">
        <v>132481.06</v>
      </c>
      <c r="E370">
        <v>133993.59</v>
      </c>
      <c r="F370">
        <v>111083.57</v>
      </c>
      <c r="G370">
        <v>112348.94</v>
      </c>
      <c r="H370">
        <f>(1/(1-91/360*VLOOKUP($A370,Tbills!$B$4:$C$974,2,1)/100))^((1)/91)-1</f>
        <v>9.7519476082830181E-5</v>
      </c>
      <c r="I370">
        <f>I369*(1-IF($A370&lt;=I365,I$1,I$1+IF(AND(WEEKDAY($A370)&lt;&gt;1,WEEKDAY($A370)&lt;&gt;7),J$1,0)))^($A370-$A369)*(1-0.5*(E370/E369-1))</f>
        <v>11.358332743723331</v>
      </c>
      <c r="K370">
        <f>ROW()</f>
        <v>370</v>
      </c>
      <c r="L370">
        <f>B370/C370</f>
        <v>0.92438692098092645</v>
      </c>
      <c r="M370">
        <f t="shared" si="5"/>
        <v>7.2379901234569912</v>
      </c>
      <c r="P370">
        <f>P369*(1-P$1+H369)^($A370-$A369)*(2-E370/E369)</f>
        <v>6.2931822374814779</v>
      </c>
    </row>
    <row r="371" spans="1:16" x14ac:dyDescent="0.25">
      <c r="A371" s="1">
        <v>38601</v>
      </c>
      <c r="B371" s="10">
        <v>12.93</v>
      </c>
      <c r="C371" s="10">
        <v>14.18</v>
      </c>
      <c r="D371">
        <v>131657.87</v>
      </c>
      <c r="E371">
        <v>133108.72</v>
      </c>
      <c r="F371">
        <v>110396.1</v>
      </c>
      <c r="G371">
        <v>111609.81</v>
      </c>
      <c r="H371">
        <f>(1/(1-91/360*VLOOKUP($A371,Tbills!$B$4:$C$974,2,1)/100))^((1)/91)-1</f>
        <v>9.5837919951824446E-5</v>
      </c>
      <c r="I371">
        <f>I370*(1-IF($A371&lt;=I366,I$1,I$1+IF(AND(WEEKDAY($A371)&lt;&gt;1,WEEKDAY($A371)&lt;&gt;7),J$1,0)))^($A371-$A370)*(1-0.5*(E371/E370-1))</f>
        <v>11.394650585702482</v>
      </c>
      <c r="K371">
        <f>ROW()</f>
        <v>371</v>
      </c>
      <c r="L371">
        <f>B371/C371</f>
        <v>0.91184767277856138</v>
      </c>
      <c r="M371">
        <f t="shared" si="5"/>
        <v>7.2844312741699779</v>
      </c>
      <c r="P371">
        <f>P370*(1-P$1+H370)^($A371-$A370)*(2-E371/E370)</f>
        <v>6.3362752886491531</v>
      </c>
    </row>
    <row r="372" spans="1:16" x14ac:dyDescent="0.25">
      <c r="A372" s="1">
        <v>38602</v>
      </c>
      <c r="B372" s="10">
        <v>12.52</v>
      </c>
      <c r="C372" s="10">
        <v>13.94</v>
      </c>
      <c r="D372">
        <v>129940.85</v>
      </c>
      <c r="E372">
        <v>131360.01999999999</v>
      </c>
      <c r="F372">
        <v>109750.53</v>
      </c>
      <c r="G372">
        <v>110946.45</v>
      </c>
      <c r="H372">
        <f>(1/(1-91/360*VLOOKUP($A372,Tbills!$B$4:$C$974,2,1)/100))^((1)/91)-1</f>
        <v>9.5837919951824446E-5</v>
      </c>
      <c r="I372">
        <f>I371*(1-IF($A372&lt;=I367,I$1,I$1+IF(AND(WEEKDAY($A372)&lt;&gt;1,WEEKDAY($A372)&lt;&gt;7),J$1,0)))^($A372-$A371)*(1-0.5*(E372/E371-1))</f>
        <v>11.469199998885443</v>
      </c>
      <c r="K372">
        <f>ROW()</f>
        <v>372</v>
      </c>
      <c r="L372">
        <f>B372/C372</f>
        <v>0.89813486370157825</v>
      </c>
      <c r="M372">
        <f t="shared" si="5"/>
        <v>7.3797858928154225</v>
      </c>
      <c r="P372">
        <f>P371*(1-P$1+H371)^($A372-$A371)*(2-E372/E371)</f>
        <v>6.4198951516964478</v>
      </c>
    </row>
    <row r="373" spans="1:16" x14ac:dyDescent="0.25">
      <c r="A373" s="1">
        <v>38603</v>
      </c>
      <c r="B373" s="10">
        <v>12.93</v>
      </c>
      <c r="C373" s="10">
        <v>14.24</v>
      </c>
      <c r="D373">
        <v>130316.41</v>
      </c>
      <c r="E373">
        <v>131727.09</v>
      </c>
      <c r="F373">
        <v>109258.71</v>
      </c>
      <c r="G373">
        <v>110438.64</v>
      </c>
      <c r="H373">
        <f>(1/(1-91/360*VLOOKUP($A373,Tbills!$B$4:$C$974,2,1)/100))^((1)/91)-1</f>
        <v>9.5837919951824446E-5</v>
      </c>
      <c r="I373">
        <f>I372*(1-IF($A373&lt;=I368,I$1,I$1+IF(AND(WEEKDAY($A373)&lt;&gt;1,WEEKDAY($A373)&lt;&gt;7),J$1,0)))^($A373-$A372)*(1-0.5*(E373/E372-1))</f>
        <v>11.452877242817321</v>
      </c>
      <c r="K373">
        <f>ROW()</f>
        <v>373</v>
      </c>
      <c r="L373">
        <f>B373/C373</f>
        <v>0.9080056179775281</v>
      </c>
      <c r="M373">
        <f t="shared" si="5"/>
        <v>7.3588212006075535</v>
      </c>
      <c r="P373">
        <f>P372*(1-P$1+H372)^($A373-$A372)*(2-E373/E372)</f>
        <v>6.4023322813722237</v>
      </c>
    </row>
    <row r="374" spans="1:16" x14ac:dyDescent="0.25">
      <c r="A374" s="1">
        <v>38604</v>
      </c>
      <c r="B374" s="10">
        <v>11.98</v>
      </c>
      <c r="C374" s="10">
        <v>13.69</v>
      </c>
      <c r="D374">
        <v>127910.51</v>
      </c>
      <c r="E374">
        <v>129282.53</v>
      </c>
      <c r="F374">
        <v>108450.16</v>
      </c>
      <c r="G374">
        <v>109610.78</v>
      </c>
      <c r="H374">
        <f>(1/(1-91/360*VLOOKUP($A374,Tbills!$B$4:$C$974,2,1)/100))^((1)/91)-1</f>
        <v>9.5837919951824446E-5</v>
      </c>
      <c r="I374">
        <f>I373*(1-IF($A374&lt;=I369,I$1,I$1+IF(AND(WEEKDAY($A374)&lt;&gt;1,WEEKDAY($A374)&lt;&gt;7),J$1,0)))^($A374-$A373)*(1-0.5*(E374/E373-1))</f>
        <v>11.558846273991305</v>
      </c>
      <c r="K374">
        <f>ROW()</f>
        <v>374</v>
      </c>
      <c r="L374">
        <f>B374/C374</f>
        <v>0.87509130752373998</v>
      </c>
      <c r="M374">
        <f t="shared" si="5"/>
        <v>7.4950353537794516</v>
      </c>
      <c r="P374">
        <f>P373*(1-P$1+H373)^($A374-$A373)*(2-E374/E373)</f>
        <v>6.5215290207679342</v>
      </c>
    </row>
    <row r="375" spans="1:16" x14ac:dyDescent="0.25">
      <c r="A375" s="1">
        <v>38607</v>
      </c>
      <c r="B375" s="10">
        <v>11.65</v>
      </c>
      <c r="C375" s="10">
        <v>13.91</v>
      </c>
      <c r="D375">
        <v>127371.99</v>
      </c>
      <c r="E375">
        <v>128701.06</v>
      </c>
      <c r="F375">
        <v>107874.88</v>
      </c>
      <c r="G375">
        <v>108997.82</v>
      </c>
      <c r="H375">
        <f>(1/(1-91/360*VLOOKUP($A375,Tbills!$B$4:$C$974,2,1)/100))^((1)/91)-1</f>
        <v>9.6258284599359811E-5</v>
      </c>
      <c r="I375">
        <f>I374*(1-IF($A375&lt;=I370,I$1,I$1+IF(AND(WEEKDAY($A375)&lt;&gt;1,WEEKDAY($A375)&lt;&gt;7),J$1,0)))^($A375-$A374)*(1-0.5*(E375/E374-1))</f>
        <v>11.583935658875308</v>
      </c>
      <c r="K375">
        <f>ROW()</f>
        <v>375</v>
      </c>
      <c r="L375">
        <f>B375/C375</f>
        <v>0.83752695902228613</v>
      </c>
      <c r="M375">
        <f t="shared" si="5"/>
        <v>7.5276936276433295</v>
      </c>
      <c r="P375">
        <f>P374*(1-P$1+H374)^($A375-$A374)*(2-E375/E374)</f>
        <v>6.552017352627848</v>
      </c>
    </row>
    <row r="376" spans="1:16" x14ac:dyDescent="0.25">
      <c r="A376" s="1">
        <v>38608</v>
      </c>
      <c r="B376" s="10">
        <v>12.39</v>
      </c>
      <c r="C376" s="10">
        <v>14.4</v>
      </c>
      <c r="D376">
        <v>128667.48</v>
      </c>
      <c r="E376">
        <v>129997.68</v>
      </c>
      <c r="F376">
        <v>107636.62</v>
      </c>
      <c r="G376">
        <v>108746.58</v>
      </c>
      <c r="H376">
        <f>(1/(1-91/360*VLOOKUP($A376,Tbills!$B$4:$C$974,2,1)/100))^((1)/91)-1</f>
        <v>9.6258284599359811E-5</v>
      </c>
      <c r="I376">
        <f>I375*(1-IF($A376&lt;=I371,I$1,I$1+IF(AND(WEEKDAY($A376)&lt;&gt;1,WEEKDAY($A376)&lt;&gt;7),J$1,0)))^($A376-$A375)*(1-0.5*(E376/E375-1))</f>
        <v>11.525283545271085</v>
      </c>
      <c r="K376">
        <f>ROW()</f>
        <v>376</v>
      </c>
      <c r="L376">
        <f>B376/C376</f>
        <v>0.86041666666666672</v>
      </c>
      <c r="M376">
        <f t="shared" si="5"/>
        <v>7.4515075672213937</v>
      </c>
      <c r="P376">
        <f>P375*(1-P$1+H375)^($A376-$A375)*(2-E376/E375)</f>
        <v>6.4863924145729115</v>
      </c>
    </row>
    <row r="377" spans="1:16" x14ac:dyDescent="0.25">
      <c r="A377" s="1">
        <v>38609</v>
      </c>
      <c r="B377" s="10">
        <v>12.91</v>
      </c>
      <c r="C377" s="10">
        <v>14.58</v>
      </c>
      <c r="D377">
        <v>128586.49</v>
      </c>
      <c r="E377">
        <v>129903.34</v>
      </c>
      <c r="F377">
        <v>108459.98</v>
      </c>
      <c r="G377">
        <v>109567.97</v>
      </c>
      <c r="H377">
        <f>(1/(1-91/360*VLOOKUP($A377,Tbills!$B$4:$C$974,2,1)/100))^((1)/91)-1</f>
        <v>9.6258284599359811E-5</v>
      </c>
      <c r="I377">
        <f>I376*(1-IF($A377&lt;=I372,I$1,I$1+IF(AND(WEEKDAY($A377)&lt;&gt;1,WEEKDAY($A377)&lt;&gt;7),J$1,0)))^($A377-$A376)*(1-0.5*(E377/E376-1))</f>
        <v>11.52916544273031</v>
      </c>
      <c r="K377">
        <f>ROW()</f>
        <v>377</v>
      </c>
      <c r="L377">
        <f>B377/C377</f>
        <v>0.88545953360768181</v>
      </c>
      <c r="M377">
        <f t="shared" si="5"/>
        <v>7.4565678570708975</v>
      </c>
      <c r="P377">
        <f>P376*(1-P$1+H376)^($A377-$A376)*(2-E377/E376)</f>
        <v>6.4914843640064532</v>
      </c>
    </row>
    <row r="378" spans="1:16" x14ac:dyDescent="0.25">
      <c r="A378" s="1">
        <v>38610</v>
      </c>
      <c r="B378" s="10">
        <v>12.49</v>
      </c>
      <c r="C378" s="10">
        <v>14.47</v>
      </c>
      <c r="D378">
        <v>128051.42</v>
      </c>
      <c r="E378">
        <v>129350.29</v>
      </c>
      <c r="F378">
        <v>108039.9</v>
      </c>
      <c r="G378">
        <v>109133.05</v>
      </c>
      <c r="H378">
        <f>(1/(1-91/360*VLOOKUP($A378,Tbills!$B$4:$C$974,2,1)/100))^((1)/91)-1</f>
        <v>9.6258284599359811E-5</v>
      </c>
      <c r="I378">
        <f>I377*(1-IF($A378&lt;=I373,I$1,I$1+IF(AND(WEEKDAY($A378)&lt;&gt;1,WEEKDAY($A378)&lt;&gt;7),J$1,0)))^($A378-$A377)*(1-0.5*(E378/E377-1))</f>
        <v>11.553406842984014</v>
      </c>
      <c r="K378">
        <f>ROW()</f>
        <v>378</v>
      </c>
      <c r="L378">
        <f>B378/C378</f>
        <v>0.86316516931582588</v>
      </c>
      <c r="M378">
        <f t="shared" si="5"/>
        <v>7.4879646507673652</v>
      </c>
      <c r="P378">
        <f>P377*(1-P$1+H377)^($A378-$A377)*(2-E378/E377)</f>
        <v>6.5195075868071548</v>
      </c>
    </row>
    <row r="379" spans="1:16" x14ac:dyDescent="0.25">
      <c r="A379" s="1">
        <v>38611</v>
      </c>
      <c r="B379" s="10">
        <v>11.22</v>
      </c>
      <c r="C379" s="10">
        <v>13.84</v>
      </c>
      <c r="D379">
        <v>126266.64</v>
      </c>
      <c r="E379">
        <v>127534.95</v>
      </c>
      <c r="F379">
        <v>107834.26</v>
      </c>
      <c r="G379">
        <v>108914.82</v>
      </c>
      <c r="H379">
        <f>(1/(1-91/360*VLOOKUP($A379,Tbills!$B$4:$C$974,2,1)/100))^((1)/91)-1</f>
        <v>9.6258284599359811E-5</v>
      </c>
      <c r="I379">
        <f>I378*(1-IF($A379&lt;=I374,I$1,I$1+IF(AND(WEEKDAY($A379)&lt;&gt;1,WEEKDAY($A379)&lt;&gt;7),J$1,0)))^($A379-$A378)*(1-0.5*(E379/E378-1))</f>
        <v>11.634175982002036</v>
      </c>
      <c r="K379">
        <f>ROW()</f>
        <v>379</v>
      </c>
      <c r="L379">
        <f>B379/C379</f>
        <v>0.81069364161849722</v>
      </c>
      <c r="M379">
        <f t="shared" si="5"/>
        <v>7.5926992991632636</v>
      </c>
      <c r="P379">
        <f>P378*(1-P$1+H378)^($A379-$A378)*(2-E379/E378)</f>
        <v>6.6113961204082408</v>
      </c>
    </row>
    <row r="380" spans="1:16" x14ac:dyDescent="0.25">
      <c r="A380" s="1">
        <v>38614</v>
      </c>
      <c r="B380" s="10">
        <v>12.14</v>
      </c>
      <c r="C380" s="10">
        <v>14.17</v>
      </c>
      <c r="D380">
        <v>127021.1</v>
      </c>
      <c r="E380">
        <v>128260.15</v>
      </c>
      <c r="F380">
        <v>108191.94</v>
      </c>
      <c r="G380">
        <v>109244.63</v>
      </c>
      <c r="H380">
        <f>(1/(1-91/360*VLOOKUP($A380,Tbills!$B$4:$C$974,2,1)/100))^((1)/91)-1</f>
        <v>9.7519476082830181E-5</v>
      </c>
      <c r="I380">
        <f>I379*(1-IF($A380&lt;=I375,I$1,I$1+IF(AND(WEEKDAY($A380)&lt;&gt;1,WEEKDAY($A380)&lt;&gt;7),J$1,0)))^($A380-$A379)*(1-0.5*(E380/E379-1))</f>
        <v>11.600192549541129</v>
      </c>
      <c r="K380">
        <f>ROW()</f>
        <v>380</v>
      </c>
      <c r="L380">
        <f>B380/C380</f>
        <v>0.85673959068454486</v>
      </c>
      <c r="M380">
        <f t="shared" si="5"/>
        <v>7.5484702353702691</v>
      </c>
      <c r="P380">
        <f>P379*(1-P$1+H379)^($A380-$A379)*(2-E380/E379)</f>
        <v>6.5749708377158598</v>
      </c>
    </row>
    <row r="381" spans="1:16" x14ac:dyDescent="0.25">
      <c r="A381" s="1">
        <v>38615</v>
      </c>
      <c r="B381" s="10">
        <v>12.64</v>
      </c>
      <c r="C381" s="10">
        <v>14.61</v>
      </c>
      <c r="D381">
        <v>127575.92</v>
      </c>
      <c r="E381">
        <v>128807.87</v>
      </c>
      <c r="F381">
        <v>107417.91</v>
      </c>
      <c r="G381">
        <v>108452.42</v>
      </c>
      <c r="H381">
        <f>(1/(1-91/360*VLOOKUP($A381,Tbills!$B$4:$C$974,2,1)/100))^((1)/91)-1</f>
        <v>9.7519476082830181E-5</v>
      </c>
      <c r="I381">
        <f>I380*(1-IF($A381&lt;=I376,I$1,I$1+IF(AND(WEEKDAY($A381)&lt;&gt;1,WEEKDAY($A381)&lt;&gt;7),J$1,0)))^($A381-$A380)*(1-0.5*(E381/E380-1))</f>
        <v>11.57512263723253</v>
      </c>
      <c r="K381">
        <f>ROW()</f>
        <v>381</v>
      </c>
      <c r="L381">
        <f>B381/C381</f>
        <v>0.8651608487337441</v>
      </c>
      <c r="M381">
        <f t="shared" si="5"/>
        <v>7.5158853030539161</v>
      </c>
      <c r="P381">
        <f>P380*(1-P$1+H380)^($A381-$A380)*(2-E381/E380)</f>
        <v>6.5472894964159982</v>
      </c>
    </row>
    <row r="382" spans="1:16" x14ac:dyDescent="0.25">
      <c r="A382" s="1">
        <v>38616</v>
      </c>
      <c r="B382" s="10">
        <v>13.79</v>
      </c>
      <c r="C382" s="10">
        <v>15.25</v>
      </c>
      <c r="D382">
        <v>130550.11</v>
      </c>
      <c r="E382">
        <v>131798.22</v>
      </c>
      <c r="F382">
        <v>107934.13</v>
      </c>
      <c r="G382">
        <v>108963.04</v>
      </c>
      <c r="H382">
        <f>(1/(1-91/360*VLOOKUP($A382,Tbills!$B$4:$C$974,2,1)/100))^((1)/91)-1</f>
        <v>9.7519476082830181E-5</v>
      </c>
      <c r="I382">
        <f>I381*(1-IF($A382&lt;=I377,I$1,I$1+IF(AND(WEEKDAY($A382)&lt;&gt;1,WEEKDAY($A382)&lt;&gt;7),J$1,0)))^($A382-$A381)*(1-0.5*(E382/E381-1))</f>
        <v>11.440463244721204</v>
      </c>
      <c r="K382">
        <f>ROW()</f>
        <v>382</v>
      </c>
      <c r="L382">
        <f>B382/C382</f>
        <v>0.9042622950819672</v>
      </c>
      <c r="M382">
        <f t="shared" si="5"/>
        <v>7.341057703937607</v>
      </c>
      <c r="P382">
        <f>P381*(1-P$1+H381)^($A382-$A381)*(2-E382/E381)</f>
        <v>6.3956774705980948</v>
      </c>
    </row>
    <row r="383" spans="1:16" x14ac:dyDescent="0.25">
      <c r="A383" s="1">
        <v>38617</v>
      </c>
      <c r="B383" s="10">
        <v>13.33</v>
      </c>
      <c r="C383" s="10">
        <v>15.08</v>
      </c>
      <c r="D383">
        <v>131890.87</v>
      </c>
      <c r="E383">
        <v>133138.94</v>
      </c>
      <c r="F383">
        <v>107694.04</v>
      </c>
      <c r="G383">
        <v>108710.03</v>
      </c>
      <c r="H383">
        <f>(1/(1-91/360*VLOOKUP($A383,Tbills!$B$4:$C$974,2,1)/100))^((1)/91)-1</f>
        <v>9.7519476082830181E-5</v>
      </c>
      <c r="I383">
        <f>I382*(1-IF($A383&lt;=I378,I$1,I$1+IF(AND(WEEKDAY($A383)&lt;&gt;1,WEEKDAY($A383)&lt;&gt;7),J$1,0)))^($A383-$A382)*(1-0.5*(E383/E382-1))</f>
        <v>11.38197782442395</v>
      </c>
      <c r="K383">
        <f>ROW()</f>
        <v>383</v>
      </c>
      <c r="L383">
        <f>B383/C383</f>
        <v>0.88395225464190985</v>
      </c>
      <c r="M383">
        <f t="shared" si="5"/>
        <v>7.2660422150664319</v>
      </c>
      <c r="P383">
        <f>P382*(1-P$1+H382)^($A383-$A382)*(2-E383/E382)</f>
        <v>6.3310005273819652</v>
      </c>
    </row>
    <row r="384" spans="1:16" x14ac:dyDescent="0.25">
      <c r="A384" s="1">
        <v>38618</v>
      </c>
      <c r="B384" s="10">
        <v>12.96</v>
      </c>
      <c r="C384" s="10">
        <v>14.71</v>
      </c>
      <c r="D384">
        <v>130132.06</v>
      </c>
      <c r="E384">
        <v>131350.5</v>
      </c>
      <c r="F384">
        <v>107304.65</v>
      </c>
      <c r="G384">
        <v>108306.36</v>
      </c>
      <c r="H384">
        <f>(1/(1-91/360*VLOOKUP($A384,Tbills!$B$4:$C$974,2,1)/100))^((1)/91)-1</f>
        <v>9.7519476082830181E-5</v>
      </c>
      <c r="I384">
        <f>I383*(1-IF($A384&lt;=I379,I$1,I$1+IF(AND(WEEKDAY($A384)&lt;&gt;1,WEEKDAY($A384)&lt;&gt;7),J$1,0)))^($A384-$A383)*(1-0.5*(E384/E383-1))</f>
        <v>11.458125988064868</v>
      </c>
      <c r="K384">
        <f>ROW()</f>
        <v>384</v>
      </c>
      <c r="L384">
        <f>B384/C384</f>
        <v>0.8810333106730116</v>
      </c>
      <c r="M384">
        <f t="shared" si="5"/>
        <v>7.3633031563841671</v>
      </c>
      <c r="P384">
        <f>P383*(1-P$1+H383)^($A384-$A383)*(2-E384/E383)</f>
        <v>6.4164325095906563</v>
      </c>
    </row>
    <row r="385" spans="1:16" x14ac:dyDescent="0.25">
      <c r="A385" s="1">
        <v>38621</v>
      </c>
      <c r="B385" s="10">
        <v>13.04</v>
      </c>
      <c r="C385" s="10">
        <v>14.49</v>
      </c>
      <c r="D385">
        <v>128724.34</v>
      </c>
      <c r="E385">
        <v>129891.17</v>
      </c>
      <c r="F385">
        <v>107200.78</v>
      </c>
      <c r="G385">
        <v>108169.84</v>
      </c>
      <c r="H385">
        <f>(1/(1-91/360*VLOOKUP($A385,Tbills!$B$4:$C$974,2,1)/100))^((1)/91)-1</f>
        <v>9.59780396949661E-5</v>
      </c>
      <c r="I385">
        <f>I384*(1-IF($A385&lt;=I380,I$1,I$1+IF(AND(WEEKDAY($A385)&lt;&gt;1,WEEKDAY($A385)&lt;&gt;7),J$1,0)))^($A385-$A384)*(1-0.5*(E385/E384-1))</f>
        <v>11.52087738737452</v>
      </c>
      <c r="K385">
        <f>ROW()</f>
        <v>385</v>
      </c>
      <c r="L385">
        <f>B385/C385</f>
        <v>0.8999309868875085</v>
      </c>
      <c r="M385">
        <f t="shared" si="5"/>
        <v>7.4440706815672479</v>
      </c>
      <c r="P385">
        <f>P384*(1-P$1+H384)^($A385-$A384)*(2-E385/E384)</f>
        <v>6.4888985804241832</v>
      </c>
    </row>
    <row r="386" spans="1:16" x14ac:dyDescent="0.25">
      <c r="A386" s="1">
        <v>38622</v>
      </c>
      <c r="B386" s="10">
        <v>12.76</v>
      </c>
      <c r="C386" s="10">
        <v>14.27</v>
      </c>
      <c r="D386">
        <v>127709.99</v>
      </c>
      <c r="E386">
        <v>128855.16</v>
      </c>
      <c r="F386">
        <v>106456.37</v>
      </c>
      <c r="G386">
        <v>107408.32000000001</v>
      </c>
      <c r="H386">
        <f>(1/(1-91/360*VLOOKUP($A386,Tbills!$B$4:$C$974,2,1)/100))^((1)/91)-1</f>
        <v>9.59780396949661E-5</v>
      </c>
      <c r="I386">
        <f>I385*(1-IF($A386&lt;=I381,I$1,I$1+IF(AND(WEEKDAY($A386)&lt;&gt;1,WEEKDAY($A386)&lt;&gt;7),J$1,0)))^($A386-$A385)*(1-0.5*(E386/E385-1))</f>
        <v>11.5665215046585</v>
      </c>
      <c r="K386">
        <f>ROW()</f>
        <v>386</v>
      </c>
      <c r="L386">
        <f>B386/C386</f>
        <v>0.8941836019621584</v>
      </c>
      <c r="M386">
        <f t="shared" si="5"/>
        <v>7.503095000816419</v>
      </c>
      <c r="P386">
        <f>P385*(1-P$1+H385)^($A386-$A385)*(2-E386/E385)</f>
        <v>6.5410397815370986</v>
      </c>
    </row>
    <row r="387" spans="1:16" x14ac:dyDescent="0.25">
      <c r="A387" s="1">
        <v>38623</v>
      </c>
      <c r="B387" s="10">
        <v>12.63</v>
      </c>
      <c r="C387" s="10">
        <v>14.03</v>
      </c>
      <c r="D387">
        <v>125798.52</v>
      </c>
      <c r="E387">
        <v>126914.18</v>
      </c>
      <c r="F387">
        <v>105628.7</v>
      </c>
      <c r="G387">
        <v>106562.94</v>
      </c>
      <c r="H387">
        <f>(1/(1-91/360*VLOOKUP($A387,Tbills!$B$4:$C$974,2,1)/100))^((1)/91)-1</f>
        <v>9.59780396949661E-5</v>
      </c>
      <c r="I387">
        <f>I386*(1-IF($A387&lt;=I382,I$1,I$1+IF(AND(WEEKDAY($A387)&lt;&gt;1,WEEKDAY($A387)&lt;&gt;7),J$1,0)))^($A387-$A386)*(1-0.5*(E387/E386-1))</f>
        <v>11.653333006068211</v>
      </c>
      <c r="K387">
        <f>ROW()</f>
        <v>387</v>
      </c>
      <c r="L387">
        <f>B387/C387</f>
        <v>0.90021382751247336</v>
      </c>
      <c r="M387">
        <f t="shared" si="5"/>
        <v>7.6157614195902097</v>
      </c>
      <c r="P387">
        <f>P386*(1-P$1+H386)^($A387-$A386)*(2-E387/E386)</f>
        <v>6.6399609062285556</v>
      </c>
    </row>
    <row r="388" spans="1:16" x14ac:dyDescent="0.25">
      <c r="A388" s="1">
        <v>38624</v>
      </c>
      <c r="B388" s="10">
        <v>12.24</v>
      </c>
      <c r="C388" s="10">
        <v>13.66</v>
      </c>
      <c r="D388">
        <v>123277.47</v>
      </c>
      <c r="E388">
        <v>124358.59</v>
      </c>
      <c r="F388">
        <v>103318.48</v>
      </c>
      <c r="G388">
        <v>104222.06</v>
      </c>
      <c r="H388">
        <f>(1/(1-91/360*VLOOKUP($A388,Tbills!$B$4:$C$974,2,1)/100))^((1)/91)-1</f>
        <v>9.59780396949661E-5</v>
      </c>
      <c r="I388">
        <f>I387*(1-IF($A388&lt;=I383,I$1,I$1+IF(AND(WEEKDAY($A388)&lt;&gt;1,WEEKDAY($A388)&lt;&gt;7),J$1,0)))^($A388-$A387)*(1-0.5*(E388/E387-1))</f>
        <v>11.770354518263352</v>
      </c>
      <c r="K388">
        <f>ROW()</f>
        <v>388</v>
      </c>
      <c r="L388">
        <f>B388/C388</f>
        <v>0.89604685212298685</v>
      </c>
      <c r="M388">
        <f t="shared" si="5"/>
        <v>7.768753306957791</v>
      </c>
      <c r="P388">
        <f>P387*(1-P$1+H387)^($A388-$A387)*(2-E388/E387)</f>
        <v>6.7740651597364678</v>
      </c>
    </row>
    <row r="389" spans="1:16" x14ac:dyDescent="0.25">
      <c r="A389" s="1">
        <v>38625</v>
      </c>
      <c r="B389" s="10">
        <v>11.92</v>
      </c>
      <c r="C389" s="10">
        <v>13.35</v>
      </c>
      <c r="D389">
        <v>121481.86</v>
      </c>
      <c r="E389">
        <v>122535.3</v>
      </c>
      <c r="F389">
        <v>102464.3</v>
      </c>
      <c r="G389">
        <v>103350.41</v>
      </c>
      <c r="H389">
        <f>(1/(1-91/360*VLOOKUP($A389,Tbills!$B$4:$C$974,2,1)/100))^((1)/91)-1</f>
        <v>9.59780396949661E-5</v>
      </c>
      <c r="I389">
        <f>I388*(1-IF($A389&lt;=I384,I$1,I$1+IF(AND(WEEKDAY($A389)&lt;&gt;1,WEEKDAY($A389)&lt;&gt;7),J$1,0)))^($A389-$A388)*(1-0.5*(E389/E388-1))</f>
        <v>11.856331756315299</v>
      </c>
      <c r="K389">
        <f>ROW()</f>
        <v>389</v>
      </c>
      <c r="L389">
        <f>B389/C389</f>
        <v>0.89288389513108612</v>
      </c>
      <c r="M389">
        <f t="shared" si="5"/>
        <v>7.8822881543005003</v>
      </c>
      <c r="P389">
        <f>P388*(1-P$1+H388)^($A389-$A388)*(2-E389/E388)</f>
        <v>6.8737889447653915</v>
      </c>
    </row>
    <row r="390" spans="1:16" x14ac:dyDescent="0.25">
      <c r="A390" s="1">
        <v>38628</v>
      </c>
      <c r="B390" s="10">
        <v>12.46</v>
      </c>
      <c r="C390" s="10">
        <v>13.61</v>
      </c>
      <c r="D390">
        <v>121078.1</v>
      </c>
      <c r="E390">
        <v>122092.75</v>
      </c>
      <c r="F390">
        <v>102597.58</v>
      </c>
      <c r="G390">
        <v>103455.08</v>
      </c>
      <c r="H390">
        <f>(1/(1-91/360*VLOOKUP($A390,Tbills!$B$4:$C$974,2,1)/100))^((1)/91)-1</f>
        <v>9.8360351701964888E-5</v>
      </c>
      <c r="I390">
        <f>I389*(1-IF($A390&lt;=I385,I$1,I$1+IF(AND(WEEKDAY($A390)&lt;&gt;1,WEEKDAY($A390)&lt;&gt;7),J$1,0)))^($A390-$A389)*(1-0.5*(E390/E389-1))</f>
        <v>11.876814577289077</v>
      </c>
      <c r="K390">
        <f>ROW()</f>
        <v>390</v>
      </c>
      <c r="L390">
        <f>B390/C390</f>
        <v>0.91550330639235866</v>
      </c>
      <c r="M390">
        <f t="shared" si="5"/>
        <v>7.9096506363471377</v>
      </c>
      <c r="P390">
        <f>P389*(1-P$1+H389)^($A390-$A389)*(2-E390/E389)</f>
        <v>6.8998353614439836</v>
      </c>
    </row>
    <row r="391" spans="1:16" x14ac:dyDescent="0.25">
      <c r="A391" s="1">
        <v>38629</v>
      </c>
      <c r="B391" s="10">
        <v>13.2</v>
      </c>
      <c r="C391" s="10">
        <v>14.32</v>
      </c>
      <c r="D391">
        <v>122402.1</v>
      </c>
      <c r="E391">
        <v>123415.84</v>
      </c>
      <c r="F391">
        <v>103332.4</v>
      </c>
      <c r="G391">
        <v>104185.87</v>
      </c>
      <c r="H391">
        <f>(1/(1-91/360*VLOOKUP($A391,Tbills!$B$4:$C$974,2,1)/100))^((1)/91)-1</f>
        <v>9.8360351701964888E-5</v>
      </c>
      <c r="I391">
        <f>I390*(1-IF($A391&lt;=I386,I$1,I$1+IF(AND(WEEKDAY($A391)&lt;&gt;1,WEEKDAY($A391)&lt;&gt;7),J$1,0)))^($A391-$A390)*(1-0.5*(E391/E390-1))</f>
        <v>11.812154026799019</v>
      </c>
      <c r="K391">
        <f>ROW()</f>
        <v>391</v>
      </c>
      <c r="L391">
        <f>B391/C391</f>
        <v>0.92178770949720668</v>
      </c>
      <c r="M391">
        <f t="shared" si="5"/>
        <v>7.8235712371890376</v>
      </c>
      <c r="P391">
        <f>P390*(1-P$1+H390)^($A391-$A390)*(2-E391/E390)</f>
        <v>6.8254823737467349</v>
      </c>
    </row>
    <row r="392" spans="1:16" x14ac:dyDescent="0.25">
      <c r="A392" s="1">
        <v>38630</v>
      </c>
      <c r="B392" s="10">
        <v>14.55</v>
      </c>
      <c r="C392" s="10">
        <v>15.17</v>
      </c>
      <c r="D392">
        <v>126240.88</v>
      </c>
      <c r="E392">
        <v>127274.28</v>
      </c>
      <c r="F392">
        <v>104398.77</v>
      </c>
      <c r="G392">
        <v>105250.8</v>
      </c>
      <c r="H392">
        <f>(1/(1-91/360*VLOOKUP($A392,Tbills!$B$4:$C$974,2,1)/100))^((1)/91)-1</f>
        <v>9.8360351701964888E-5</v>
      </c>
      <c r="I392">
        <f>I391*(1-IF($A392&lt;=I387,I$1,I$1+IF(AND(WEEKDAY($A392)&lt;&gt;1,WEEKDAY($A392)&lt;&gt;7),J$1,0)))^($A392-$A391)*(1-0.5*(E392/E391-1))</f>
        <v>11.627205371970597</v>
      </c>
      <c r="K392">
        <f>ROW()</f>
        <v>392</v>
      </c>
      <c r="L392">
        <f>B392/C392</f>
        <v>0.95912986156888602</v>
      </c>
      <c r="M392">
        <f t="shared" si="5"/>
        <v>7.5786241932070464</v>
      </c>
      <c r="P392">
        <f>P391*(1-P$1+H391)^($A392-$A391)*(2-E392/E391)</f>
        <v>6.612498118899313</v>
      </c>
    </row>
    <row r="393" spans="1:16" x14ac:dyDescent="0.25">
      <c r="A393" s="1">
        <v>38631</v>
      </c>
      <c r="B393" s="10">
        <v>14.96</v>
      </c>
      <c r="C393" s="10">
        <v>15.38</v>
      </c>
      <c r="D393">
        <v>130131.81</v>
      </c>
      <c r="E393">
        <v>131184.54</v>
      </c>
      <c r="F393">
        <v>106530.18</v>
      </c>
      <c r="G393">
        <v>107389.26</v>
      </c>
      <c r="H393">
        <f>(1/(1-91/360*VLOOKUP($A393,Tbills!$B$4:$C$974,2,1)/100))^((1)/91)-1</f>
        <v>9.8360351701964888E-5</v>
      </c>
      <c r="I393">
        <f>I392*(1-IF($A393&lt;=I388,I$1,I$1+IF(AND(WEEKDAY($A393)&lt;&gt;1,WEEKDAY($A393)&lt;&gt;7),J$1,0)))^($A393-$A392)*(1-0.5*(E393/E392-1))</f>
        <v>11.448295517924592</v>
      </c>
      <c r="K393">
        <f>ROW()</f>
        <v>393</v>
      </c>
      <c r="L393">
        <f>B393/C393</f>
        <v>0.9726918075422627</v>
      </c>
      <c r="M393">
        <f t="shared" ref="M393:M456" si="6">M392*(1-IF($A393&lt;=N$3,M$1,M$1+IF(AND(WEEKDAY($A393)&lt;&gt;1,WEEKDAY($A393)&lt;&gt;7),N$1,0)))^($A393-$A392)*(2-$E393/$E392)</f>
        <v>7.3454432575023514</v>
      </c>
      <c r="P393">
        <f>P392*(1-P$1+H392)^($A393-$A392)*(2-E393/E392)</f>
        <v>6.4097350676402485</v>
      </c>
    </row>
    <row r="394" spans="1:16" x14ac:dyDescent="0.25">
      <c r="A394" s="1">
        <v>38632</v>
      </c>
      <c r="B394" s="10">
        <v>14.59</v>
      </c>
      <c r="C394" s="10">
        <v>15.18</v>
      </c>
      <c r="D394">
        <v>129941.43</v>
      </c>
      <c r="E394">
        <v>130979.72</v>
      </c>
      <c r="F394">
        <v>104957.51</v>
      </c>
      <c r="G394">
        <v>105793.34</v>
      </c>
      <c r="H394">
        <f>(1/(1-91/360*VLOOKUP($A394,Tbills!$B$4:$C$974,2,1)/100))^((1)/91)-1</f>
        <v>9.8360351701964888E-5</v>
      </c>
      <c r="I394">
        <f>I393*(1-IF($A394&lt;=I389,I$1,I$1+IF(AND(WEEKDAY($A394)&lt;&gt;1,WEEKDAY($A394)&lt;&gt;7),J$1,0)))^($A394-$A393)*(1-0.5*(E394/E393-1))</f>
        <v>11.456934496715482</v>
      </c>
      <c r="K394">
        <f>ROW()</f>
        <v>394</v>
      </c>
      <c r="L394">
        <f>B394/C394</f>
        <v>0.96113306982872204</v>
      </c>
      <c r="M394">
        <f t="shared" si="6"/>
        <v>7.3565691357147216</v>
      </c>
      <c r="P394">
        <f>P393*(1-P$1+H393)^($A394-$A393)*(2-E394/E393)</f>
        <v>6.4201366696977686</v>
      </c>
    </row>
    <row r="395" spans="1:16" x14ac:dyDescent="0.25">
      <c r="A395" s="1">
        <v>38635</v>
      </c>
      <c r="B395" s="10">
        <v>15.55</v>
      </c>
      <c r="C395" s="10">
        <v>15.8</v>
      </c>
      <c r="D395">
        <v>133490.75</v>
      </c>
      <c r="E395">
        <v>134518.74</v>
      </c>
      <c r="F395">
        <v>106659.36</v>
      </c>
      <c r="G395">
        <v>107477.52</v>
      </c>
      <c r="H395">
        <f>(1/(1-91/360*VLOOKUP($A395,Tbills!$B$4:$C$974,2,1)/100))^((1)/91)-1</f>
        <v>9.8360351701964888E-5</v>
      </c>
      <c r="I395">
        <f>I394*(1-IF($A395&lt;=I390,I$1,I$1+IF(AND(WEEKDAY($A395)&lt;&gt;1,WEEKDAY($A395)&lt;&gt;7),J$1,0)))^($A395-$A394)*(1-0.5*(E395/E394-1))</f>
        <v>11.301271113461777</v>
      </c>
      <c r="K395">
        <f>ROW()</f>
        <v>395</v>
      </c>
      <c r="L395">
        <f>B395/C395</f>
        <v>0.98417721518987344</v>
      </c>
      <c r="M395">
        <f t="shared" si="6"/>
        <v>7.1567974761794968</v>
      </c>
      <c r="P395">
        <f>P394*(1-P$1+H394)^($A395-$A394)*(2-E395/E394)</f>
        <v>6.2478173477933296</v>
      </c>
    </row>
    <row r="396" spans="1:16" x14ac:dyDescent="0.25">
      <c r="A396" s="1">
        <v>38636</v>
      </c>
      <c r="B396" s="10">
        <v>15.63</v>
      </c>
      <c r="C396" s="10">
        <v>15.73</v>
      </c>
      <c r="D396">
        <v>133045.63</v>
      </c>
      <c r="E396">
        <v>134056.95999999999</v>
      </c>
      <c r="F396">
        <v>107321.94</v>
      </c>
      <c r="G396">
        <v>108134.61</v>
      </c>
      <c r="H396">
        <f>(1/(1-91/360*VLOOKUP($A396,Tbills!$B$4:$C$974,2,1)/100))^((1)/91)-1</f>
        <v>1.013039286978934E-4</v>
      </c>
      <c r="I396">
        <f>I395*(1-IF($A396&lt;=I391,I$1,I$1+IF(AND(WEEKDAY($A396)&lt;&gt;1,WEEKDAY($A396)&lt;&gt;7),J$1,0)))^($A396-$A395)*(1-0.5*(E396/E395-1))</f>
        <v>11.320374138594618</v>
      </c>
      <c r="K396">
        <f>ROW()</f>
        <v>396</v>
      </c>
      <c r="L396">
        <f>B396/C396</f>
        <v>0.99364272091544825</v>
      </c>
      <c r="M396">
        <f t="shared" si="6"/>
        <v>7.1810310724963644</v>
      </c>
      <c r="P396">
        <f>P395*(1-P$1+H395)^($A396-$A395)*(2-E396/E395)</f>
        <v>6.2696498143759989</v>
      </c>
    </row>
    <row r="397" spans="1:16" x14ac:dyDescent="0.25">
      <c r="A397" s="1">
        <v>38637</v>
      </c>
      <c r="B397" s="10">
        <v>16.22</v>
      </c>
      <c r="C397" s="10">
        <v>16.25</v>
      </c>
      <c r="D397">
        <v>134655.87</v>
      </c>
      <c r="E397">
        <v>135665.85999999999</v>
      </c>
      <c r="F397">
        <v>107997.09</v>
      </c>
      <c r="G397">
        <v>108803.91</v>
      </c>
      <c r="H397">
        <f>(1/(1-91/360*VLOOKUP($A397,Tbills!$B$4:$C$974,2,1)/100))^((1)/91)-1</f>
        <v>1.013039286978934E-4</v>
      </c>
      <c r="I397">
        <f>I396*(1-IF($A397&lt;=I392,I$1,I$1+IF(AND(WEEKDAY($A397)&lt;&gt;1,WEEKDAY($A397)&lt;&gt;7),J$1,0)))^($A397-$A396)*(1-0.5*(E397/E396-1))</f>
        <v>11.252149881691722</v>
      </c>
      <c r="K397">
        <f>ROW()</f>
        <v>397</v>
      </c>
      <c r="L397">
        <f>B397/C397</f>
        <v>0.99815384615384606</v>
      </c>
      <c r="M397">
        <f t="shared" si="6"/>
        <v>7.0945166585056008</v>
      </c>
      <c r="P397">
        <f>P396*(1-P$1+H396)^($A397-$A396)*(2-E397/E396)</f>
        <v>6.1948023015085507</v>
      </c>
    </row>
    <row r="398" spans="1:16" x14ac:dyDescent="0.25">
      <c r="A398" s="1">
        <v>38638</v>
      </c>
      <c r="B398" s="10">
        <v>16.47</v>
      </c>
      <c r="C398" s="10">
        <v>16.43</v>
      </c>
      <c r="D398">
        <v>135505.88</v>
      </c>
      <c r="E398">
        <v>136508.51</v>
      </c>
      <c r="F398">
        <v>108765.03</v>
      </c>
      <c r="G398">
        <v>109566.57</v>
      </c>
      <c r="H398">
        <f>(1/(1-91/360*VLOOKUP($A398,Tbills!$B$4:$C$974,2,1)/100))^((1)/91)-1</f>
        <v>1.013039286978934E-4</v>
      </c>
      <c r="I398">
        <f>I397*(1-IF($A398&lt;=I393,I$1,I$1+IF(AND(WEEKDAY($A398)&lt;&gt;1,WEEKDAY($A398)&lt;&gt;7),J$1,0)))^($A398-$A397)*(1-0.5*(E398/E397-1))</f>
        <v>11.216913158701351</v>
      </c>
      <c r="K398">
        <f>ROW()</f>
        <v>398</v>
      </c>
      <c r="L398">
        <f>B398/C398</f>
        <v>1.0024345709068776</v>
      </c>
      <c r="M398">
        <f t="shared" si="6"/>
        <v>7.0501227038735665</v>
      </c>
      <c r="P398">
        <f>P397*(1-P$1+H397)^($A398-$A397)*(2-E398/E397)</f>
        <v>6.1567210047430665</v>
      </c>
    </row>
    <row r="399" spans="1:16" x14ac:dyDescent="0.25">
      <c r="A399" s="1">
        <v>38639</v>
      </c>
      <c r="B399" s="10">
        <v>14.87</v>
      </c>
      <c r="C399" s="10">
        <v>15.28</v>
      </c>
      <c r="D399">
        <v>130836.6</v>
      </c>
      <c r="E399">
        <v>131790.85</v>
      </c>
      <c r="F399">
        <v>107192.89</v>
      </c>
      <c r="G399">
        <v>107971.74</v>
      </c>
      <c r="H399">
        <f>(1/(1-91/360*VLOOKUP($A399,Tbills!$B$4:$C$974,2,1)/100))^((1)/91)-1</f>
        <v>1.013039286978934E-4</v>
      </c>
      <c r="I399">
        <f>I398*(1-IF($A399&lt;=I394,I$1,I$1+IF(AND(WEEKDAY($A399)&lt;&gt;1,WEEKDAY($A399)&lt;&gt;7),J$1,0)))^($A399-$A398)*(1-0.5*(E399/E398-1))</f>
        <v>11.41044138163204</v>
      </c>
      <c r="K399">
        <f>ROW()</f>
        <v>399</v>
      </c>
      <c r="L399">
        <f>B399/C399</f>
        <v>0.97316753926701571</v>
      </c>
      <c r="M399">
        <f t="shared" si="6"/>
        <v>7.2934314073716875</v>
      </c>
      <c r="P399">
        <f>P398*(1-P$1+H398)^($A399-$A398)*(2-E399/E398)</f>
        <v>6.3699036111403284</v>
      </c>
    </row>
    <row r="400" spans="1:16" x14ac:dyDescent="0.25">
      <c r="A400" s="1">
        <v>38642</v>
      </c>
      <c r="B400" s="10">
        <v>14.67</v>
      </c>
      <c r="C400" s="10">
        <v>15.15</v>
      </c>
      <c r="D400">
        <v>130706.18</v>
      </c>
      <c r="E400">
        <v>131619.42000000001</v>
      </c>
      <c r="F400">
        <v>107130.96</v>
      </c>
      <c r="G400">
        <v>107876.54</v>
      </c>
      <c r="H400">
        <f>(1/(1-91/360*VLOOKUP($A400,Tbills!$B$4:$C$974,2,1)/100))^((1)/91)-1</f>
        <v>1.0565066631462727E-4</v>
      </c>
      <c r="I400">
        <f>I399*(1-IF($A400&lt;=I395,I$1,I$1+IF(AND(WEEKDAY($A400)&lt;&gt;1,WEEKDAY($A400)&lt;&gt;7),J$1,0)))^($A400-$A399)*(1-0.5*(E400/E399-1))</f>
        <v>11.416971071029009</v>
      </c>
      <c r="K400">
        <f>ROW()</f>
        <v>400</v>
      </c>
      <c r="L400">
        <f>B400/C400</f>
        <v>0.96831683168316829</v>
      </c>
      <c r="M400">
        <f t="shared" si="6"/>
        <v>7.3018981469015012</v>
      </c>
      <c r="P400">
        <f>P399*(1-P$1+H399)^($A400-$A399)*(2-E400/E399)</f>
        <v>6.379420179954904</v>
      </c>
    </row>
    <row r="401" spans="1:16" x14ac:dyDescent="0.25">
      <c r="A401" s="1">
        <v>38643</v>
      </c>
      <c r="B401" s="10">
        <v>15.33</v>
      </c>
      <c r="C401" s="10">
        <v>15.67</v>
      </c>
      <c r="D401">
        <v>131240.66</v>
      </c>
      <c r="E401">
        <v>132143.73000000001</v>
      </c>
      <c r="F401">
        <v>107802.5</v>
      </c>
      <c r="G401">
        <v>108541.35</v>
      </c>
      <c r="H401">
        <f>(1/(1-91/360*VLOOKUP($A401,Tbills!$B$4:$C$974,2,1)/100))^((1)/91)-1</f>
        <v>1.0565066631462727E-4</v>
      </c>
      <c r="I401">
        <f>I400*(1-IF($A401&lt;=I396,I$1,I$1+IF(AND(WEEKDAY($A401)&lt;&gt;1,WEEKDAY($A401)&lt;&gt;7),J$1,0)))^($A401-$A400)*(1-0.5*(E401/E400-1))</f>
        <v>11.393934581479741</v>
      </c>
      <c r="K401">
        <f>ROW()</f>
        <v>401</v>
      </c>
      <c r="L401">
        <f>B401/C401</f>
        <v>0.97830248883216342</v>
      </c>
      <c r="M401">
        <f t="shared" si="6"/>
        <v>7.2724720778266896</v>
      </c>
      <c r="P401">
        <f>P400*(1-P$1+H400)^($A401-$A400)*(2-E401/E400)</f>
        <v>6.3544438577279507</v>
      </c>
    </row>
    <row r="402" spans="1:16" x14ac:dyDescent="0.25">
      <c r="A402" s="1">
        <v>38644</v>
      </c>
      <c r="B402" s="10">
        <v>13.5</v>
      </c>
      <c r="C402" s="10">
        <v>14.67</v>
      </c>
      <c r="D402">
        <v>129750.08</v>
      </c>
      <c r="E402">
        <v>130628.93</v>
      </c>
      <c r="F402">
        <v>107027.17</v>
      </c>
      <c r="G402">
        <v>107749.24</v>
      </c>
      <c r="H402">
        <f>(1/(1-91/360*VLOOKUP($A402,Tbills!$B$4:$C$974,2,1)/100))^((1)/91)-1</f>
        <v>1.0565066631462727E-4</v>
      </c>
      <c r="I402">
        <f>I401*(1-IF($A402&lt;=I397,I$1,I$1+IF(AND(WEEKDAY($A402)&lt;&gt;1,WEEKDAY($A402)&lt;&gt;7),J$1,0)))^($A402-$A401)*(1-0.5*(E402/E401-1))</f>
        <v>11.458942233594183</v>
      </c>
      <c r="K402">
        <f>ROW()</f>
        <v>402</v>
      </c>
      <c r="L402">
        <f>B402/C402</f>
        <v>0.92024539877300615</v>
      </c>
      <c r="M402">
        <f t="shared" si="6"/>
        <v>7.3554958290851671</v>
      </c>
      <c r="P402">
        <f>P401*(1-P$1+H401)^($A402-$A401)*(2-E402/E401)</f>
        <v>6.4277279247083339</v>
      </c>
    </row>
    <row r="403" spans="1:16" x14ac:dyDescent="0.25">
      <c r="A403" s="1">
        <v>38645</v>
      </c>
      <c r="B403" s="10">
        <v>16.11</v>
      </c>
      <c r="C403" s="10">
        <v>16.09</v>
      </c>
      <c r="D403">
        <v>134242.59</v>
      </c>
      <c r="E403">
        <v>135138.07</v>
      </c>
      <c r="F403">
        <v>109492.66</v>
      </c>
      <c r="G403">
        <v>110219.98</v>
      </c>
      <c r="H403">
        <f>(1/(1-91/360*VLOOKUP($A403,Tbills!$B$4:$C$974,2,1)/100))^((1)/91)-1</f>
        <v>1.0565066631462727E-4</v>
      </c>
      <c r="I403">
        <f>I402*(1-IF($A403&lt;=I398,I$1,I$1+IF(AND(WEEKDAY($A403)&lt;&gt;1,WEEKDAY($A403)&lt;&gt;7),J$1,0)))^($A403-$A402)*(1-0.5*(E403/E402-1))</f>
        <v>11.260875277157584</v>
      </c>
      <c r="K403">
        <f>ROW()</f>
        <v>403</v>
      </c>
      <c r="L403">
        <f>B403/C403</f>
        <v>1.0012430080795525</v>
      </c>
      <c r="M403">
        <f t="shared" si="6"/>
        <v>7.1012629636863638</v>
      </c>
      <c r="P403">
        <f>P402*(1-P$1+H402)^($A403-$A402)*(2-E403/E402)</f>
        <v>6.2062772752500024</v>
      </c>
    </row>
    <row r="404" spans="1:16" x14ac:dyDescent="0.25">
      <c r="A404" s="1">
        <v>38646</v>
      </c>
      <c r="B404" s="10">
        <v>16.13</v>
      </c>
      <c r="C404" s="10">
        <v>15.94</v>
      </c>
      <c r="D404">
        <v>133720.28</v>
      </c>
      <c r="E404">
        <v>134597.99</v>
      </c>
      <c r="F404">
        <v>109002.54</v>
      </c>
      <c r="G404">
        <v>109714.96</v>
      </c>
      <c r="H404">
        <f>(1/(1-91/360*VLOOKUP($A404,Tbills!$B$4:$C$974,2,1)/100))^((1)/91)-1</f>
        <v>1.0565066631462727E-4</v>
      </c>
      <c r="I404">
        <f>I403*(1-IF($A404&lt;=I399,I$1,I$1+IF(AND(WEEKDAY($A404)&lt;&gt;1,WEEKDAY($A404)&lt;&gt;7),J$1,0)))^($A404-$A403)*(1-0.5*(E404/E403-1))</f>
        <v>11.283083673535661</v>
      </c>
      <c r="K404">
        <f>ROW()</f>
        <v>404</v>
      </c>
      <c r="L404">
        <f>B404/C404</f>
        <v>1.0119196988707653</v>
      </c>
      <c r="M404">
        <f t="shared" si="6"/>
        <v>7.1293111325013889</v>
      </c>
      <c r="P404">
        <f>P403*(1-P$1+H403)^($A404-$A403)*(2-E404/E403)</f>
        <v>6.2315085478762047</v>
      </c>
    </row>
    <row r="405" spans="1:16" x14ac:dyDescent="0.25">
      <c r="A405" s="1">
        <v>38649</v>
      </c>
      <c r="B405" s="10">
        <v>14.74</v>
      </c>
      <c r="C405" s="10">
        <v>14.84</v>
      </c>
      <c r="D405">
        <v>129868.42</v>
      </c>
      <c r="E405">
        <v>130678.18</v>
      </c>
      <c r="F405">
        <v>107261.66</v>
      </c>
      <c r="G405">
        <v>107927.93</v>
      </c>
      <c r="H405">
        <f>(1/(1-91/360*VLOOKUP($A405,Tbills!$B$4:$C$974,2,1)/100))^((1)/91)-1</f>
        <v>1.074740091571158E-4</v>
      </c>
      <c r="I405">
        <f>I404*(1-IF($A405&lt;=I400,I$1,I$1+IF(AND(WEEKDAY($A405)&lt;&gt;1,WEEKDAY($A405)&lt;&gt;7),J$1,0)))^($A405-$A404)*(1-0.5*(E405/E404-1))</f>
        <v>11.446484825764777</v>
      </c>
      <c r="K405">
        <f>ROW()</f>
        <v>405</v>
      </c>
      <c r="L405">
        <f>B405/C405</f>
        <v>0.99326145552560652</v>
      </c>
      <c r="M405">
        <f t="shared" si="6"/>
        <v>7.3359083257113999</v>
      </c>
      <c r="P405">
        <f>P404*(1-P$1+H404)^($A405-$A404)*(2-E405/E404)</f>
        <v>6.4143058525767964</v>
      </c>
    </row>
    <row r="406" spans="1:16" x14ac:dyDescent="0.25">
      <c r="A406" s="1">
        <v>38650</v>
      </c>
      <c r="B406" s="10">
        <v>14.53</v>
      </c>
      <c r="C406" s="10">
        <v>14.51</v>
      </c>
      <c r="D406">
        <v>128650.23</v>
      </c>
      <c r="E406">
        <v>129438.35</v>
      </c>
      <c r="F406">
        <v>107207.26</v>
      </c>
      <c r="G406">
        <v>107861.59</v>
      </c>
      <c r="H406">
        <f>(1/(1-91/360*VLOOKUP($A406,Tbills!$B$4:$C$974,2,1)/100))^((1)/91)-1</f>
        <v>1.074740091571158E-4</v>
      </c>
      <c r="I406">
        <f>I405*(1-IF($A406&lt;=I401,I$1,I$1+IF(AND(WEEKDAY($A406)&lt;&gt;1,WEEKDAY($A406)&lt;&gt;7),J$1,0)))^($A406-$A405)*(1-0.5*(E406/E405-1))</f>
        <v>11.50048566218921</v>
      </c>
      <c r="K406">
        <f>ROW()</f>
        <v>406</v>
      </c>
      <c r="L406">
        <f>B406/C406</f>
        <v>1.0013783597518953</v>
      </c>
      <c r="M406">
        <f t="shared" si="6"/>
        <v>7.4051640076528793</v>
      </c>
      <c r="P406">
        <f>P405*(1-P$1+H405)^($A406-$A405)*(2-E406/E405)</f>
        <v>6.475619018077535</v>
      </c>
    </row>
    <row r="407" spans="1:16" x14ac:dyDescent="0.25">
      <c r="A407" s="1">
        <v>38651</v>
      </c>
      <c r="B407" s="10">
        <v>14.59</v>
      </c>
      <c r="C407" s="10">
        <v>14.59</v>
      </c>
      <c r="D407">
        <v>127059.77</v>
      </c>
      <c r="E407">
        <v>127824.24</v>
      </c>
      <c r="F407">
        <v>106400.77</v>
      </c>
      <c r="G407">
        <v>107038.58</v>
      </c>
      <c r="H407">
        <f>(1/(1-91/360*VLOOKUP($A407,Tbills!$B$4:$C$974,2,1)/100))^((1)/91)-1</f>
        <v>1.074740091571158E-4</v>
      </c>
      <c r="I407">
        <f>I406*(1-IF($A407&lt;=I402,I$1,I$1+IF(AND(WEEKDAY($A407)&lt;&gt;1,WEEKDAY($A407)&lt;&gt;7),J$1,0)))^($A407-$A406)*(1-0.5*(E407/E406-1))</f>
        <v>11.571890608230392</v>
      </c>
      <c r="K407">
        <f>ROW()</f>
        <v>407</v>
      </c>
      <c r="L407">
        <f>B407/C407</f>
        <v>1</v>
      </c>
      <c r="M407">
        <f t="shared" si="6"/>
        <v>7.4971579919591846</v>
      </c>
      <c r="P407">
        <f>P406*(1-P$1+H406)^($A407-$A406)*(2-E407/E406)</f>
        <v>6.5568328199422803</v>
      </c>
    </row>
    <row r="408" spans="1:16" x14ac:dyDescent="0.25">
      <c r="A408" s="1">
        <v>38652</v>
      </c>
      <c r="B408" s="10">
        <v>16.02</v>
      </c>
      <c r="C408" s="10">
        <v>15.77</v>
      </c>
      <c r="D408">
        <v>131270.99</v>
      </c>
      <c r="E408">
        <v>132047.06</v>
      </c>
      <c r="F408">
        <v>107709.13</v>
      </c>
      <c r="G408">
        <v>108343.28</v>
      </c>
      <c r="H408">
        <f>(1/(1-91/360*VLOOKUP($A408,Tbills!$B$4:$C$974,2,1)/100))^((1)/91)-1</f>
        <v>1.074740091571158E-4</v>
      </c>
      <c r="I408">
        <f>I407*(1-IF($A408&lt;=I403,I$1,I$1+IF(AND(WEEKDAY($A408)&lt;&gt;1,WEEKDAY($A408)&lt;&gt;7),J$1,0)))^($A408-$A407)*(1-0.5*(E408/E407-1))</f>
        <v>11.380449074778539</v>
      </c>
      <c r="K408">
        <f>ROW()</f>
        <v>408</v>
      </c>
      <c r="L408">
        <f>B408/C408</f>
        <v>1.015852885225111</v>
      </c>
      <c r="M408">
        <f t="shared" si="6"/>
        <v>7.2491431538558055</v>
      </c>
      <c r="P408">
        <f>P407*(1-P$1+H407)^($A408-$A407)*(2-E408/E407)</f>
        <v>6.3406672542835061</v>
      </c>
    </row>
    <row r="409" spans="1:16" x14ac:dyDescent="0.25">
      <c r="A409" s="1">
        <v>38653</v>
      </c>
      <c r="B409" s="10">
        <v>14.25</v>
      </c>
      <c r="C409" s="10">
        <v>14.62</v>
      </c>
      <c r="D409">
        <v>128496.58</v>
      </c>
      <c r="E409">
        <v>129242.06</v>
      </c>
      <c r="F409">
        <v>106398.3</v>
      </c>
      <c r="G409">
        <v>107013.09</v>
      </c>
      <c r="H409">
        <f>(1/(1-91/360*VLOOKUP($A409,Tbills!$B$4:$C$974,2,1)/100))^((1)/91)-1</f>
        <v>1.074740091571158E-4</v>
      </c>
      <c r="I409">
        <f>I408*(1-IF($A409&lt;=I404,I$1,I$1+IF(AND(WEEKDAY($A409)&lt;&gt;1,WEEKDAY($A409)&lt;&gt;7),J$1,0)))^($A409-$A408)*(1-0.5*(E409/E408-1))</f>
        <v>11.50102390321288</v>
      </c>
      <c r="K409">
        <f>ROW()</f>
        <v>409</v>
      </c>
      <c r="L409">
        <f>B409/C409</f>
        <v>0.97469220246238031</v>
      </c>
      <c r="M409">
        <f t="shared" si="6"/>
        <v>7.4027877428899886</v>
      </c>
      <c r="P409">
        <f>P408*(1-P$1+H408)^($A409-$A408)*(2-E409/E408)</f>
        <v>6.4758148471695209</v>
      </c>
    </row>
    <row r="410" spans="1:16" x14ac:dyDescent="0.25">
      <c r="A410" s="1">
        <v>38656</v>
      </c>
      <c r="B410" s="10">
        <v>15.32</v>
      </c>
      <c r="C410" s="10">
        <v>14.45</v>
      </c>
      <c r="D410">
        <v>127204.44</v>
      </c>
      <c r="E410">
        <v>127900.75</v>
      </c>
      <c r="F410">
        <v>105904.45</v>
      </c>
      <c r="G410">
        <v>106481.88</v>
      </c>
      <c r="H410">
        <f>(1/(1-91/360*VLOOKUP($A410,Tbills!$B$4:$C$974,2,1)/100))^((1)/91)-1</f>
        <v>1.0859621831937893E-4</v>
      </c>
      <c r="I410">
        <f>I409*(1-IF($A410&lt;=I405,I$1,I$1+IF(AND(WEEKDAY($A410)&lt;&gt;1,WEEKDAY($A410)&lt;&gt;7),J$1,0)))^($A410-$A409)*(1-0.5*(E410/E409-1))</f>
        <v>11.559801652007353</v>
      </c>
      <c r="K410">
        <f>ROW()</f>
        <v>410</v>
      </c>
      <c r="L410">
        <f>B410/C410</f>
        <v>1.0602076124567474</v>
      </c>
      <c r="M410">
        <f t="shared" si="6"/>
        <v>7.4785708821130354</v>
      </c>
      <c r="P410">
        <f>P409*(1-P$1+H409)^($A410-$A409)*(2-E410/E409)</f>
        <v>6.5444063580643492</v>
      </c>
    </row>
    <row r="411" spans="1:16" x14ac:dyDescent="0.25">
      <c r="A411" s="1">
        <v>38657</v>
      </c>
      <c r="B411" s="10">
        <v>14.85</v>
      </c>
      <c r="C411" s="10">
        <v>14.63</v>
      </c>
      <c r="D411">
        <v>126691.78</v>
      </c>
      <c r="E411">
        <v>127371.4</v>
      </c>
      <c r="F411">
        <v>105625.73</v>
      </c>
      <c r="G411">
        <v>106190.07</v>
      </c>
      <c r="H411">
        <f>(1/(1-91/360*VLOOKUP($A411,Tbills!$B$4:$C$974,2,1)/100))^((1)/91)-1</f>
        <v>1.0859621831937893E-4</v>
      </c>
      <c r="I411">
        <f>I410*(1-IF($A411&lt;=I406,I$1,I$1+IF(AND(WEEKDAY($A411)&lt;&gt;1,WEEKDAY($A411)&lt;&gt;7),J$1,0)))^($A411-$A410)*(1-0.5*(E411/E410-1))</f>
        <v>11.583421757223222</v>
      </c>
      <c r="K411">
        <f>ROW()</f>
        <v>411</v>
      </c>
      <c r="L411">
        <f>B411/C411</f>
        <v>1.0150375939849623</v>
      </c>
      <c r="M411">
        <f t="shared" si="6"/>
        <v>7.5091731038303138</v>
      </c>
      <c r="P411">
        <f>P410*(1-P$1+H410)^($A411-$A410)*(2-E411/E410)</f>
        <v>6.5719626433266054</v>
      </c>
    </row>
    <row r="412" spans="1:16" x14ac:dyDescent="0.25">
      <c r="A412" s="1">
        <v>38658</v>
      </c>
      <c r="B412" s="10">
        <v>13.48</v>
      </c>
      <c r="C412" s="10">
        <v>14.31</v>
      </c>
      <c r="D412">
        <v>123066.99</v>
      </c>
      <c r="E412">
        <v>123713.33</v>
      </c>
      <c r="F412">
        <v>103632.41</v>
      </c>
      <c r="G412">
        <v>104174.57</v>
      </c>
      <c r="H412">
        <f>(1/(1-91/360*VLOOKUP($A412,Tbills!$B$4:$C$974,2,1)/100))^((1)/91)-1</f>
        <v>1.0859621831937893E-4</v>
      </c>
      <c r="I412">
        <f>I411*(1-IF($A412&lt;=I407,I$1,I$1+IF(AND(WEEKDAY($A412)&lt;&gt;1,WEEKDAY($A412)&lt;&gt;7),J$1,0)))^($A412-$A411)*(1-0.5*(E412/E411-1))</f>
        <v>11.749452213432937</v>
      </c>
      <c r="K412">
        <f>ROW()</f>
        <v>412</v>
      </c>
      <c r="L412">
        <f>B412/C412</f>
        <v>0.94199860237596089</v>
      </c>
      <c r="M412">
        <f t="shared" si="6"/>
        <v>7.7244746103423791</v>
      </c>
      <c r="P412">
        <f>P411*(1-P$1+H411)^($A412-$A411)*(2-E412/E411)</f>
        <v>6.7611916552897098</v>
      </c>
    </row>
    <row r="413" spans="1:16" x14ac:dyDescent="0.25">
      <c r="A413" s="1">
        <v>38659</v>
      </c>
      <c r="B413" s="10">
        <v>13</v>
      </c>
      <c r="C413" s="10">
        <v>13.5</v>
      </c>
      <c r="D413">
        <v>118161.88</v>
      </c>
      <c r="E413">
        <v>118769.02</v>
      </c>
      <c r="F413">
        <v>101748.72</v>
      </c>
      <c r="G413">
        <v>102269.72</v>
      </c>
      <c r="H413">
        <f>(1/(1-91/360*VLOOKUP($A413,Tbills!$B$4:$C$974,2,1)/100))^((1)/91)-1</f>
        <v>1.0859621831937893E-4</v>
      </c>
      <c r="I413">
        <f>I412*(1-IF($A413&lt;=I408,I$1,I$1+IF(AND(WEEKDAY($A413)&lt;&gt;1,WEEKDAY($A413)&lt;&gt;7),J$1,0)))^($A413-$A412)*(1-0.5*(E413/E412-1))</f>
        <v>11.983928793675027</v>
      </c>
      <c r="K413">
        <f>ROW()</f>
        <v>413</v>
      </c>
      <c r="L413">
        <f>B413/C413</f>
        <v>0.96296296296296291</v>
      </c>
      <c r="M413">
        <f t="shared" si="6"/>
        <v>8.0328157559169249</v>
      </c>
      <c r="P413">
        <f>P412*(1-P$1+H412)^($A413-$A412)*(2-E413/E412)</f>
        <v>7.0319120333879095</v>
      </c>
    </row>
    <row r="414" spans="1:16" x14ac:dyDescent="0.25">
      <c r="A414" s="1">
        <v>38660</v>
      </c>
      <c r="B414" s="10">
        <v>13.17</v>
      </c>
      <c r="C414" s="10">
        <v>13.65</v>
      </c>
      <c r="D414">
        <v>117422.31</v>
      </c>
      <c r="E414">
        <v>118012.75</v>
      </c>
      <c r="F414">
        <v>101137.1</v>
      </c>
      <c r="G414">
        <v>101643.86</v>
      </c>
      <c r="H414">
        <f>(1/(1-91/360*VLOOKUP($A414,Tbills!$B$4:$C$974,2,1)/100))^((1)/91)-1</f>
        <v>1.0859621831937893E-4</v>
      </c>
      <c r="I414">
        <f>I413*(1-IF($A414&lt;=I409,I$1,I$1+IF(AND(WEEKDAY($A414)&lt;&gt;1,WEEKDAY($A414)&lt;&gt;7),J$1,0)))^($A414-$A413)*(1-0.5*(E414/E413-1))</f>
        <v>12.021770140422113</v>
      </c>
      <c r="K414">
        <f>ROW()</f>
        <v>414</v>
      </c>
      <c r="L414">
        <f>B414/C414</f>
        <v>0.96483516483516485</v>
      </c>
      <c r="M414">
        <f t="shared" si="6"/>
        <v>8.0835887557964181</v>
      </c>
      <c r="P414">
        <f>P413*(1-P$1+H413)^($A414-$A413)*(2-E414/E413)</f>
        <v>7.0771949836679875</v>
      </c>
    </row>
    <row r="415" spans="1:16" x14ac:dyDescent="0.25">
      <c r="A415" s="1">
        <v>38663</v>
      </c>
      <c r="B415" s="10">
        <v>13.1</v>
      </c>
      <c r="C415" s="10">
        <v>13.63</v>
      </c>
      <c r="D415">
        <v>116844.51</v>
      </c>
      <c r="E415">
        <v>117393.59</v>
      </c>
      <c r="F415">
        <v>100671.26</v>
      </c>
      <c r="G415">
        <v>101142.57</v>
      </c>
      <c r="H415">
        <f>(1/(1-91/360*VLOOKUP($A415,Tbills!$B$4:$C$974,2,1)/100))^((1)/91)-1</f>
        <v>1.0803509925727539E-4</v>
      </c>
      <c r="I415">
        <f>I414*(1-IF($A415&lt;=I410,I$1,I$1+IF(AND(WEEKDAY($A415)&lt;&gt;1,WEEKDAY($A415)&lt;&gt;7),J$1,0)))^($A415-$A414)*(1-0.5*(E415/E414-1))</f>
        <v>12.052365435905529</v>
      </c>
      <c r="K415">
        <f>ROW()</f>
        <v>415</v>
      </c>
      <c r="L415">
        <f>B415/C415</f>
        <v>0.96111518708730737</v>
      </c>
      <c r="M415">
        <f t="shared" si="6"/>
        <v>8.1248643617486387</v>
      </c>
      <c r="P415">
        <f>P414*(1-P$1+H414)^($A415-$A414)*(2-E415/E414)</f>
        <v>7.1158543316920744</v>
      </c>
    </row>
    <row r="416" spans="1:16" x14ac:dyDescent="0.25">
      <c r="A416" s="1">
        <v>38664</v>
      </c>
      <c r="B416" s="10">
        <v>13.08</v>
      </c>
      <c r="C416" s="10">
        <v>13.51</v>
      </c>
      <c r="D416">
        <v>117380.86</v>
      </c>
      <c r="E416">
        <v>117919.78</v>
      </c>
      <c r="F416">
        <v>100865.36</v>
      </c>
      <c r="G416">
        <v>101326.65</v>
      </c>
      <c r="H416">
        <f>(1/(1-91/360*VLOOKUP($A416,Tbills!$B$4:$C$974,2,1)/100))^((1)/91)-1</f>
        <v>1.0803509925727539E-4</v>
      </c>
      <c r="I416">
        <f>I415*(1-IF($A416&lt;=I411,I$1,I$1+IF(AND(WEEKDAY($A416)&lt;&gt;1,WEEKDAY($A416)&lt;&gt;7),J$1,0)))^($A416-$A415)*(1-0.5*(E416/E415-1))</f>
        <v>12.025041457238345</v>
      </c>
      <c r="K416">
        <f>ROW()</f>
        <v>416</v>
      </c>
      <c r="L416">
        <f>B416/C416</f>
        <v>0.96817172464840862</v>
      </c>
      <c r="M416">
        <f t="shared" si="6"/>
        <v>8.088069787649383</v>
      </c>
      <c r="P416">
        <f>P415*(1-P$1+H415)^($A416-$A415)*(2-E416/E415)</f>
        <v>7.0844624439331039</v>
      </c>
    </row>
    <row r="417" spans="1:16" x14ac:dyDescent="0.25">
      <c r="A417" s="1">
        <v>38665</v>
      </c>
      <c r="B417" s="10">
        <v>12.8</v>
      </c>
      <c r="C417" s="10">
        <v>13.39</v>
      </c>
      <c r="D417">
        <v>115410.31</v>
      </c>
      <c r="E417">
        <v>115927.45</v>
      </c>
      <c r="F417">
        <v>99766.07</v>
      </c>
      <c r="G417">
        <v>100211.39</v>
      </c>
      <c r="H417">
        <f>(1/(1-91/360*VLOOKUP($A417,Tbills!$B$4:$C$974,2,1)/100))^((1)/91)-1</f>
        <v>1.0803509925727539E-4</v>
      </c>
      <c r="I417">
        <f>I416*(1-IF($A417&lt;=I412,I$1,I$1+IF(AND(WEEKDAY($A417)&lt;&gt;1,WEEKDAY($A417)&lt;&gt;7),J$1,0)))^($A417-$A416)*(1-0.5*(E417/E416-1))</f>
        <v>12.126311210689629</v>
      </c>
      <c r="K417">
        <f>ROW()</f>
        <v>417</v>
      </c>
      <c r="L417">
        <f>B417/C417</f>
        <v>0.95593726661687828</v>
      </c>
      <c r="M417">
        <f t="shared" si="6"/>
        <v>8.2243398233818681</v>
      </c>
      <c r="P417">
        <f>P416*(1-P$1+H416)^($A417-$A416)*(2-E417/E416)</f>
        <v>7.204670808695858</v>
      </c>
    </row>
    <row r="418" spans="1:16" x14ac:dyDescent="0.25">
      <c r="A418" s="1">
        <v>38666</v>
      </c>
      <c r="B418" s="10">
        <v>11.9</v>
      </c>
      <c r="C418" s="10">
        <v>12.78</v>
      </c>
      <c r="D418">
        <v>112794.28</v>
      </c>
      <c r="E418">
        <v>113287.17</v>
      </c>
      <c r="F418">
        <v>98688.34</v>
      </c>
      <c r="G418">
        <v>99118.02</v>
      </c>
      <c r="H418">
        <f>(1/(1-91/360*VLOOKUP($A418,Tbills!$B$4:$C$974,2,1)/100))^((1)/91)-1</f>
        <v>1.0803509925727539E-4</v>
      </c>
      <c r="I418">
        <f>I417*(1-IF($A418&lt;=I413,I$1,I$1+IF(AND(WEEKDAY($A418)&lt;&gt;1,WEEKDAY($A418)&lt;&gt;7),J$1,0)))^($A418-$A417)*(1-0.5*(E418/E417-1))</f>
        <v>12.26408205986203</v>
      </c>
      <c r="K418">
        <f>ROW()</f>
        <v>418</v>
      </c>
      <c r="L418">
        <f>B418/C418</f>
        <v>0.93114241001564957</v>
      </c>
      <c r="M418">
        <f t="shared" si="6"/>
        <v>8.4112596806608035</v>
      </c>
      <c r="P418">
        <f>P417*(1-P$1+H417)^($A418-$A417)*(2-E418/E417)</f>
        <v>7.3692827368616936</v>
      </c>
    </row>
    <row r="419" spans="1:16" x14ac:dyDescent="0.25">
      <c r="A419" s="1">
        <v>38667</v>
      </c>
      <c r="B419" s="10">
        <v>11.63</v>
      </c>
      <c r="C419" s="10">
        <v>12.56</v>
      </c>
      <c r="D419">
        <v>109203.92</v>
      </c>
      <c r="E419">
        <v>109668.89</v>
      </c>
      <c r="F419">
        <v>97875.67</v>
      </c>
      <c r="G419">
        <v>98291.1</v>
      </c>
      <c r="H419">
        <f>(1/(1-91/360*VLOOKUP($A419,Tbills!$B$4:$C$974,2,1)/100))^((1)/91)-1</f>
        <v>1.0803509925727539E-4</v>
      </c>
      <c r="I419">
        <f>I418*(1-IF($A419&lt;=I414,I$1,I$1+IF(AND(WEEKDAY($A419)&lt;&gt;1,WEEKDAY($A419)&lt;&gt;7),J$1,0)))^($A419-$A418)*(1-0.5*(E419/E418-1))</f>
        <v>12.459609076997362</v>
      </c>
      <c r="K419">
        <f>ROW()</f>
        <v>419</v>
      </c>
      <c r="L419">
        <f>B419/C419</f>
        <v>0.92595541401273884</v>
      </c>
      <c r="M419">
        <f t="shared" si="6"/>
        <v>8.6795027139528464</v>
      </c>
      <c r="P419">
        <f>P418*(1-P$1+H418)^($A419-$A418)*(2-E419/E418)</f>
        <v>7.6051906295409628</v>
      </c>
    </row>
    <row r="420" spans="1:16" x14ac:dyDescent="0.25">
      <c r="A420" s="1">
        <v>38670</v>
      </c>
      <c r="B420" s="10">
        <v>12.18</v>
      </c>
      <c r="C420" s="10">
        <v>12.76</v>
      </c>
      <c r="D420">
        <v>110606.64</v>
      </c>
      <c r="E420">
        <v>111042.03</v>
      </c>
      <c r="F420">
        <v>98342.1</v>
      </c>
      <c r="G420">
        <v>98727.65</v>
      </c>
      <c r="H420">
        <f>(1/(1-91/360*VLOOKUP($A420,Tbills!$B$4:$C$974,2,1)/100))^((1)/91)-1</f>
        <v>1.0915736634653506E-4</v>
      </c>
      <c r="I420">
        <f>I419*(1-IF($A420&lt;=I415,I$1,I$1+IF(AND(WEEKDAY($A420)&lt;&gt;1,WEEKDAY($A420)&lt;&gt;7),J$1,0)))^($A420-$A419)*(1-0.5*(E420/E419-1))</f>
        <v>12.380640309602638</v>
      </c>
      <c r="K420">
        <f>ROW()</f>
        <v>420</v>
      </c>
      <c r="L420">
        <f>B420/C420</f>
        <v>0.95454545454545459</v>
      </c>
      <c r="M420">
        <f t="shared" si="6"/>
        <v>8.5696310614347908</v>
      </c>
      <c r="P420">
        <f>P419*(1-P$1+H419)^($A420-$A419)*(2-E420/E419)</f>
        <v>7.5115685501655687</v>
      </c>
    </row>
    <row r="421" spans="1:16" x14ac:dyDescent="0.25">
      <c r="A421" s="1">
        <v>38671</v>
      </c>
      <c r="B421" s="10">
        <v>12.23</v>
      </c>
      <c r="C421" s="10">
        <v>12.89</v>
      </c>
      <c r="D421">
        <v>110014.94</v>
      </c>
      <c r="E421">
        <v>110435.88</v>
      </c>
      <c r="F421">
        <v>98574.41</v>
      </c>
      <c r="G421">
        <v>98950.09</v>
      </c>
      <c r="H421">
        <f>(1/(1-91/360*VLOOKUP($A421,Tbills!$B$4:$C$974,2,1)/100))^((1)/91)-1</f>
        <v>1.0915736634653506E-4</v>
      </c>
      <c r="I421">
        <f>I420*(1-IF($A421&lt;=I416,I$1,I$1+IF(AND(WEEKDAY($A421)&lt;&gt;1,WEEKDAY($A421)&lt;&gt;7),J$1,0)))^($A421-$A420)*(1-0.5*(E421/E420-1))</f>
        <v>12.414108566423808</v>
      </c>
      <c r="K421">
        <f>ROW()</f>
        <v>421</v>
      </c>
      <c r="L421">
        <f>B421/C421</f>
        <v>0.94879751745539176</v>
      </c>
      <c r="M421">
        <f t="shared" si="6"/>
        <v>8.6160091701461496</v>
      </c>
      <c r="P421">
        <f>P420*(1-P$1+H420)^($A421-$A420)*(2-E421/E420)</f>
        <v>7.5531173560886646</v>
      </c>
    </row>
    <row r="422" spans="1:16" x14ac:dyDescent="0.25">
      <c r="A422" s="1">
        <v>38672</v>
      </c>
      <c r="B422" s="10">
        <v>12.26</v>
      </c>
      <c r="C422" s="10">
        <v>12.8</v>
      </c>
      <c r="D422">
        <v>109683.15</v>
      </c>
      <c r="E422">
        <v>110090.77</v>
      </c>
      <c r="F422">
        <v>98465.8</v>
      </c>
      <c r="G422">
        <v>98830.26</v>
      </c>
      <c r="H422">
        <f>(1/(1-91/360*VLOOKUP($A422,Tbills!$B$4:$C$974,2,1)/100))^((1)/91)-1</f>
        <v>1.0915736634653506E-4</v>
      </c>
      <c r="I422">
        <f>I421*(1-IF($A422&lt;=I417,I$1,I$1+IF(AND(WEEKDAY($A422)&lt;&gt;1,WEEKDAY($A422)&lt;&gt;7),J$1,0)))^($A422-$A421)*(1-0.5*(E422/E421-1))</f>
        <v>12.433181879836342</v>
      </c>
      <c r="K422">
        <f>ROW()</f>
        <v>422</v>
      </c>
      <c r="L422">
        <f>B422/C422</f>
        <v>0.95781249999999996</v>
      </c>
      <c r="M422">
        <f t="shared" si="6"/>
        <v>8.6425314854016726</v>
      </c>
      <c r="P422">
        <f>P421*(1-P$1+H421)^($A422-$A421)*(2-E422/E421)</f>
        <v>7.5772675224919794</v>
      </c>
    </row>
    <row r="423" spans="1:16" x14ac:dyDescent="0.25">
      <c r="A423" s="1">
        <v>38673</v>
      </c>
      <c r="B423" s="10">
        <v>11.25</v>
      </c>
      <c r="C423" s="10">
        <v>12.13</v>
      </c>
      <c r="D423">
        <v>106807.12</v>
      </c>
      <c r="E423">
        <v>107192.03</v>
      </c>
      <c r="F423">
        <v>97332.99</v>
      </c>
      <c r="G423">
        <v>97682.47</v>
      </c>
      <c r="H423">
        <f>(1/(1-91/360*VLOOKUP($A423,Tbills!$B$4:$C$974,2,1)/100))^((1)/91)-1</f>
        <v>1.0915736634653506E-4</v>
      </c>
      <c r="I423">
        <f>I422*(1-IF($A423&lt;=I418,I$1,I$1+IF(AND(WEEKDAY($A423)&lt;&gt;1,WEEKDAY($A423)&lt;&gt;7),J$1,0)))^($A423-$A422)*(1-0.5*(E423/E422-1))</f>
        <v>12.596539680464439</v>
      </c>
      <c r="K423">
        <f>ROW()</f>
        <v>423</v>
      </c>
      <c r="L423">
        <f>B423/C423</f>
        <v>0.92745259686727122</v>
      </c>
      <c r="M423">
        <f t="shared" si="6"/>
        <v>8.8696801389983584</v>
      </c>
      <c r="P423">
        <f>P422*(1-P$1+H422)^($A423-$A422)*(2-E423/E422)</f>
        <v>7.7773416780395426</v>
      </c>
    </row>
    <row r="424" spans="1:16" x14ac:dyDescent="0.25">
      <c r="A424" s="1">
        <v>38674</v>
      </c>
      <c r="B424" s="10">
        <v>11.12</v>
      </c>
      <c r="C424" s="10">
        <v>12.13</v>
      </c>
      <c r="D424">
        <v>103764.22</v>
      </c>
      <c r="E424">
        <v>104126.46</v>
      </c>
      <c r="F424">
        <v>97075.18</v>
      </c>
      <c r="G424">
        <v>97413.07</v>
      </c>
      <c r="H424">
        <f>(1/(1-91/360*VLOOKUP($A424,Tbills!$B$4:$C$974,2,1)/100))^((1)/91)-1</f>
        <v>1.0915736634653506E-4</v>
      </c>
      <c r="I424">
        <f>I423*(1-IF($A424&lt;=I419,I$1,I$1+IF(AND(WEEKDAY($A424)&lt;&gt;1,WEEKDAY($A424)&lt;&gt;7),J$1,0)))^($A424-$A423)*(1-0.5*(E424/E423-1))</f>
        <v>12.7763304828629</v>
      </c>
      <c r="K424">
        <f>ROW()</f>
        <v>424</v>
      </c>
      <c r="L424">
        <f>B424/C424</f>
        <v>0.91673536685902712</v>
      </c>
      <c r="M424">
        <f t="shared" si="6"/>
        <v>9.1229179683788058</v>
      </c>
      <c r="P424">
        <f>P423*(1-P$1+H423)^($A424-$A423)*(2-E424/E423)</f>
        <v>8.0003421456307731</v>
      </c>
    </row>
    <row r="425" spans="1:16" x14ac:dyDescent="0.25">
      <c r="A425" s="1">
        <v>38677</v>
      </c>
      <c r="B425" s="10">
        <v>10.82</v>
      </c>
      <c r="C425" s="10">
        <v>11.92</v>
      </c>
      <c r="D425">
        <v>104360.23</v>
      </c>
      <c r="E425">
        <v>104690.45</v>
      </c>
      <c r="F425">
        <v>97540.21</v>
      </c>
      <c r="G425">
        <v>97847.82</v>
      </c>
      <c r="H425">
        <f>(1/(1-91/360*VLOOKUP($A425,Tbills!$B$4:$C$974,2,1)/100))^((1)/91)-1</f>
        <v>1.0999914270293232E-4</v>
      </c>
      <c r="I425">
        <f>I424*(1-IF($A425&lt;=I420,I$1,I$1+IF(AND(WEEKDAY($A425)&lt;&gt;1,WEEKDAY($A425)&lt;&gt;7),J$1,0)))^($A425-$A424)*(1-0.5*(E425/E424-1))</f>
        <v>12.740734782594757</v>
      </c>
      <c r="K425">
        <f>ROW()</f>
        <v>425</v>
      </c>
      <c r="L425">
        <f>B425/C425</f>
        <v>0.90771812080536918</v>
      </c>
      <c r="M425">
        <f t="shared" si="6"/>
        <v>9.0722368986674873</v>
      </c>
      <c r="P425">
        <f>P424*(1-P$1+H424)^($A425-$A424)*(2-E425/E424)</f>
        <v>7.9587320571107494</v>
      </c>
    </row>
    <row r="426" spans="1:16" x14ac:dyDescent="0.25">
      <c r="A426" s="1">
        <v>38678</v>
      </c>
      <c r="B426" s="10">
        <v>10.6</v>
      </c>
      <c r="C426" s="10">
        <v>11.71</v>
      </c>
      <c r="D426">
        <v>103509.7</v>
      </c>
      <c r="E426">
        <v>103825.71</v>
      </c>
      <c r="F426">
        <v>97146.78</v>
      </c>
      <c r="G426">
        <v>97442.39</v>
      </c>
      <c r="H426">
        <f>(1/(1-91/360*VLOOKUP($A426,Tbills!$B$4:$C$974,2,1)/100))^((1)/91)-1</f>
        <v>1.0999914270293232E-4</v>
      </c>
      <c r="I426">
        <f>I425*(1-IF($A426&lt;=I421,I$1,I$1+IF(AND(WEEKDAY($A426)&lt;&gt;1,WEEKDAY($A426)&lt;&gt;7),J$1,0)))^($A426-$A425)*(1-0.5*(E426/E425-1))</f>
        <v>12.793020849876443</v>
      </c>
      <c r="K426">
        <f>ROW()</f>
        <v>426</v>
      </c>
      <c r="L426">
        <f>B426/C426</f>
        <v>0.9052092228864218</v>
      </c>
      <c r="M426">
        <f t="shared" si="6"/>
        <v>9.1467472726090406</v>
      </c>
      <c r="P426">
        <f>P425*(1-P$1+H425)^($A426-$A425)*(2-E426/E425)</f>
        <v>8.0250568363672894</v>
      </c>
    </row>
    <row r="427" spans="1:16" x14ac:dyDescent="0.25">
      <c r="A427" s="1">
        <v>38679</v>
      </c>
      <c r="B427" s="10">
        <v>10.96</v>
      </c>
      <c r="C427" s="10">
        <v>11.89</v>
      </c>
      <c r="D427">
        <v>102947.48</v>
      </c>
      <c r="E427">
        <v>103250.35</v>
      </c>
      <c r="F427">
        <v>97068.86</v>
      </c>
      <c r="G427">
        <v>97353.51</v>
      </c>
      <c r="H427">
        <f>(1/(1-91/360*VLOOKUP($A427,Tbills!$B$4:$C$974,2,1)/100))^((1)/91)-1</f>
        <v>1.0999914270293232E-4</v>
      </c>
      <c r="I427">
        <f>I426*(1-IF($A427&lt;=I422,I$1,I$1+IF(AND(WEEKDAY($A427)&lt;&gt;1,WEEKDAY($A427)&lt;&gt;7),J$1,0)))^($A427-$A426)*(1-0.5*(E427/E426-1))</f>
        <v>12.828133826257808</v>
      </c>
      <c r="K427">
        <f>ROW()</f>
        <v>427</v>
      </c>
      <c r="L427">
        <f>B427/C427</f>
        <v>0.92178301093355763</v>
      </c>
      <c r="M427">
        <f t="shared" si="6"/>
        <v>9.1970064647644918</v>
      </c>
      <c r="P427">
        <f>P426*(1-P$1+H426)^($A427-$A426)*(2-E427/E426)</f>
        <v>8.0701176276698927</v>
      </c>
    </row>
    <row r="428" spans="1:16" x14ac:dyDescent="0.25">
      <c r="A428" s="1">
        <v>38681</v>
      </c>
      <c r="B428" s="10">
        <v>10.88</v>
      </c>
      <c r="C428" s="10">
        <v>12.32</v>
      </c>
      <c r="D428">
        <v>103054.25</v>
      </c>
      <c r="E428">
        <v>103334.72</v>
      </c>
      <c r="F428">
        <v>98033.83</v>
      </c>
      <c r="G428">
        <v>98299.89</v>
      </c>
      <c r="H428">
        <f>(1/(1-91/360*VLOOKUP($A428,Tbills!$B$4:$C$974,2,1)/100))^((1)/91)-1</f>
        <v>1.0999914270293232E-4</v>
      </c>
      <c r="I428">
        <f>I427*(1-IF($A428&lt;=I423,I$1,I$1+IF(AND(WEEKDAY($A428)&lt;&gt;1,WEEKDAY($A428)&lt;&gt;7),J$1,0)))^($A428-$A427)*(1-0.5*(E428/E427-1))</f>
        <v>12.822225150706535</v>
      </c>
      <c r="K428">
        <f>ROW()</f>
        <v>428</v>
      </c>
      <c r="L428">
        <f>B428/C428</f>
        <v>0.88311688311688319</v>
      </c>
      <c r="M428">
        <f t="shared" si="6"/>
        <v>9.1886352346330202</v>
      </c>
      <c r="P428">
        <f>P427*(1-P$1+H427)^($A428-$A427)*(2-E428/E427)</f>
        <v>8.0647007355153164</v>
      </c>
    </row>
    <row r="429" spans="1:16" x14ac:dyDescent="0.25">
      <c r="A429" s="1">
        <v>38684</v>
      </c>
      <c r="B429" s="10">
        <v>11.84</v>
      </c>
      <c r="C429" s="10">
        <v>13.17</v>
      </c>
      <c r="D429">
        <v>104170.87</v>
      </c>
      <c r="E429">
        <v>104420.28</v>
      </c>
      <c r="F429">
        <v>98717.59</v>
      </c>
      <c r="G429">
        <v>98953.06</v>
      </c>
      <c r="H429">
        <f>(1/(1-91/360*VLOOKUP($A429,Tbills!$B$4:$C$974,2,1)/100))^((1)/91)-1</f>
        <v>1.0887678871207562E-4</v>
      </c>
      <c r="I429">
        <f>I428*(1-IF($A429&lt;=I424,I$1,I$1+IF(AND(WEEKDAY($A429)&lt;&gt;1,WEEKDAY($A429)&lt;&gt;7),J$1,0)))^($A429-$A428)*(1-0.5*(E429/E428-1))</f>
        <v>12.753878725726256</v>
      </c>
      <c r="K429">
        <f>ROW()</f>
        <v>429</v>
      </c>
      <c r="L429">
        <f>B429/C429</f>
        <v>0.89901290812452539</v>
      </c>
      <c r="M429">
        <f t="shared" si="6"/>
        <v>9.0908357188613937</v>
      </c>
      <c r="P429">
        <f>P428*(1-P$1+H428)^($A429-$A428)*(2-E429/E428)</f>
        <v>7.981726859634878</v>
      </c>
    </row>
    <row r="430" spans="1:16" x14ac:dyDescent="0.25">
      <c r="A430" s="1">
        <v>38685</v>
      </c>
      <c r="B430" s="10">
        <v>11.89</v>
      </c>
      <c r="C430" s="10">
        <v>13.34</v>
      </c>
      <c r="D430">
        <v>104182.21</v>
      </c>
      <c r="E430">
        <v>104420.28</v>
      </c>
      <c r="F430">
        <v>98701.71</v>
      </c>
      <c r="G430">
        <v>98926.37</v>
      </c>
      <c r="H430">
        <f>(1/(1-91/360*VLOOKUP($A430,Tbills!$B$4:$C$974,2,1)/100))^((1)/91)-1</f>
        <v>1.0887678871207562E-4</v>
      </c>
      <c r="I430">
        <f>I429*(1-IF($A430&lt;=I425,I$1,I$1+IF(AND(WEEKDAY($A430)&lt;&gt;1,WEEKDAY($A430)&lt;&gt;7),J$1,0)))^($A430-$A429)*(1-0.5*(E430/E429-1))</f>
        <v>12.753546775458052</v>
      </c>
      <c r="K430">
        <f>ROW()</f>
        <v>430</v>
      </c>
      <c r="L430">
        <f>B430/C430</f>
        <v>0.89130434782608703</v>
      </c>
      <c r="M430">
        <f t="shared" si="6"/>
        <v>9.0904123100744876</v>
      </c>
      <c r="P430">
        <f>P429*(1-P$1+H429)^($A430-$A429)*(2-E430/E429)</f>
        <v>7.9823006698686498</v>
      </c>
    </row>
    <row r="431" spans="1:16" x14ac:dyDescent="0.25">
      <c r="A431" s="1">
        <v>38686</v>
      </c>
      <c r="B431" s="10">
        <v>12.06</v>
      </c>
      <c r="C431" s="10">
        <v>13.51</v>
      </c>
      <c r="D431">
        <v>104640.73</v>
      </c>
      <c r="E431">
        <v>104868.48</v>
      </c>
      <c r="F431">
        <v>99481.33</v>
      </c>
      <c r="G431">
        <v>99696.99</v>
      </c>
      <c r="H431">
        <f>(1/(1-91/360*VLOOKUP($A431,Tbills!$B$4:$C$974,2,1)/100))^((1)/91)-1</f>
        <v>1.0887678871207562E-4</v>
      </c>
      <c r="I431">
        <f>I430*(1-IF($A431&lt;=I426,I$1,I$1+IF(AND(WEEKDAY($A431)&lt;&gt;1,WEEKDAY($A431)&lt;&gt;7),J$1,0)))^($A431-$A430)*(1-0.5*(E431/E430-1))</f>
        <v>12.725844715263971</v>
      </c>
      <c r="K431">
        <f>ROW()</f>
        <v>431</v>
      </c>
      <c r="L431">
        <f>B431/C431</f>
        <v>0.8926720947446336</v>
      </c>
      <c r="M431">
        <f t="shared" si="6"/>
        <v>9.0509722373293435</v>
      </c>
      <c r="P431">
        <f>P430*(1-P$1+H430)^($A431-$A430)*(2-E431/E430)</f>
        <v>7.9486098712258899</v>
      </c>
    </row>
    <row r="432" spans="1:16" x14ac:dyDescent="0.25">
      <c r="A432" s="1">
        <v>38687</v>
      </c>
      <c r="B432" s="10">
        <v>11.24</v>
      </c>
      <c r="C432" s="10">
        <v>12.78</v>
      </c>
      <c r="D432">
        <v>103498.12</v>
      </c>
      <c r="E432">
        <v>103711.97</v>
      </c>
      <c r="F432">
        <v>99233.48</v>
      </c>
      <c r="G432">
        <v>99437.75</v>
      </c>
      <c r="H432">
        <f>(1/(1-91/360*VLOOKUP($A432,Tbills!$B$4:$C$974,2,1)/100))^((1)/91)-1</f>
        <v>1.0887678871207562E-4</v>
      </c>
      <c r="I432">
        <f>I431*(1-IF($A432&lt;=I427,I$1,I$1+IF(AND(WEEKDAY($A432)&lt;&gt;1,WEEKDAY($A432)&lt;&gt;7),J$1,0)))^($A432-$A431)*(1-0.5*(E432/E431-1))</f>
        <v>12.795683213956011</v>
      </c>
      <c r="K432">
        <f>ROW()</f>
        <v>432</v>
      </c>
      <c r="L432">
        <f>B432/C432</f>
        <v>0.87949921752738658</v>
      </c>
      <c r="M432">
        <f t="shared" si="6"/>
        <v>9.1503619189730188</v>
      </c>
      <c r="P432">
        <f>P431*(1-P$1+H431)^($A432-$A431)*(2-E432/E431)</f>
        <v>8.0368464185902706</v>
      </c>
    </row>
    <row r="433" spans="1:16" x14ac:dyDescent="0.25">
      <c r="A433" s="1">
        <v>38688</v>
      </c>
      <c r="B433" s="10">
        <v>11.01</v>
      </c>
      <c r="C433" s="10">
        <v>12.73</v>
      </c>
      <c r="D433">
        <v>102080.52</v>
      </c>
      <c r="E433">
        <v>102280.15</v>
      </c>
      <c r="F433">
        <v>98581.72</v>
      </c>
      <c r="G433">
        <v>98773.82</v>
      </c>
      <c r="H433">
        <f>(1/(1-91/360*VLOOKUP($A433,Tbills!$B$4:$C$974,2,1)/100))^((1)/91)-1</f>
        <v>1.0887678871207562E-4</v>
      </c>
      <c r="I433">
        <f>I432*(1-IF($A433&lt;=I428,I$1,I$1+IF(AND(WEEKDAY($A433)&lt;&gt;1,WEEKDAY($A433)&lt;&gt;7),J$1,0)))^($A433-$A432)*(1-0.5*(E433/E432-1))</f>
        <v>12.883674784098964</v>
      </c>
      <c r="K433">
        <f>ROW()</f>
        <v>433</v>
      </c>
      <c r="L433">
        <f>B433/C433</f>
        <v>0.86488609583660636</v>
      </c>
      <c r="M433">
        <f t="shared" si="6"/>
        <v>9.2762573280759106</v>
      </c>
      <c r="P433">
        <f>P432*(1-P$1+H432)^($A433-$A432)*(2-E433/E432)</f>
        <v>8.148386741868471</v>
      </c>
    </row>
    <row r="434" spans="1:16" x14ac:dyDescent="0.25">
      <c r="A434" s="1">
        <v>38691</v>
      </c>
      <c r="B434" s="10">
        <v>11.6</v>
      </c>
      <c r="C434" s="10">
        <v>13.1</v>
      </c>
      <c r="D434">
        <v>102278.45</v>
      </c>
      <c r="E434">
        <v>102445.05</v>
      </c>
      <c r="F434">
        <v>98771.01</v>
      </c>
      <c r="G434">
        <v>98931.21</v>
      </c>
      <c r="H434">
        <f>(1/(1-91/360*VLOOKUP($A434,Tbills!$B$4:$C$974,2,1)/100))^((1)/91)-1</f>
        <v>1.0971854334163034E-4</v>
      </c>
      <c r="I434">
        <f>I433*(1-IF($A434&lt;=I429,I$1,I$1+IF(AND(WEEKDAY($A434)&lt;&gt;1,WEEKDAY($A434)&lt;&gt;7),J$1,0)))^($A434-$A433)*(1-0.5*(E434/E433-1))</f>
        <v>12.872283857109501</v>
      </c>
      <c r="K434">
        <f>ROW()</f>
        <v>434</v>
      </c>
      <c r="L434">
        <f>B434/C434</f>
        <v>0.8854961832061069</v>
      </c>
      <c r="M434">
        <f t="shared" si="6"/>
        <v>9.2600078038402707</v>
      </c>
      <c r="P434">
        <f>P433*(1-P$1+H433)^($A434-$A433)*(2-E434/E433)</f>
        <v>8.1370042660138076</v>
      </c>
    </row>
    <row r="435" spans="1:16" x14ac:dyDescent="0.25">
      <c r="A435" s="1">
        <v>38692</v>
      </c>
      <c r="B435" s="10">
        <v>11.52</v>
      </c>
      <c r="C435" s="10">
        <v>12.84</v>
      </c>
      <c r="D435">
        <v>102214.51</v>
      </c>
      <c r="E435">
        <v>102369.77</v>
      </c>
      <c r="F435">
        <v>98762.31</v>
      </c>
      <c r="G435">
        <v>98911.65</v>
      </c>
      <c r="H435">
        <f>(1/(1-91/360*VLOOKUP($A435,Tbills!$B$4:$C$974,2,1)/100))^((1)/91)-1</f>
        <v>1.0971854334163034E-4</v>
      </c>
      <c r="I435">
        <f>I434*(1-IF($A435&lt;=I430,I$1,I$1+IF(AND(WEEKDAY($A435)&lt;&gt;1,WEEKDAY($A435)&lt;&gt;7),J$1,0)))^($A435-$A434)*(1-0.5*(E435/E434-1))</f>
        <v>12.876678191234115</v>
      </c>
      <c r="K435">
        <f>ROW()</f>
        <v>435</v>
      </c>
      <c r="L435">
        <f>B435/C435</f>
        <v>0.89719626168224298</v>
      </c>
      <c r="M435">
        <f t="shared" si="6"/>
        <v>9.26638075788569</v>
      </c>
      <c r="P435">
        <f>P434*(1-P$1+H434)^($A435-$A434)*(2-E435/E434)</f>
        <v>8.1435758624513745</v>
      </c>
    </row>
    <row r="436" spans="1:16" x14ac:dyDescent="0.25">
      <c r="A436" s="1">
        <v>38693</v>
      </c>
      <c r="B436" s="10">
        <v>12.18</v>
      </c>
      <c r="C436" s="10">
        <v>13.32</v>
      </c>
      <c r="D436">
        <v>103001.57</v>
      </c>
      <c r="E436">
        <v>103146.8</v>
      </c>
      <c r="F436">
        <v>98837.59</v>
      </c>
      <c r="G436">
        <v>98976.2</v>
      </c>
      <c r="H436">
        <f>(1/(1-91/360*VLOOKUP($A436,Tbills!$B$4:$C$974,2,1)/100))^((1)/91)-1</f>
        <v>1.0971854334163034E-4</v>
      </c>
      <c r="I436">
        <f>I435*(1-IF($A436&lt;=I431,I$1,I$1+IF(AND(WEEKDAY($A436)&lt;&gt;1,WEEKDAY($A436)&lt;&gt;7),J$1,0)))^($A436-$A435)*(1-0.5*(E436/E435-1))</f>
        <v>12.82747459060228</v>
      </c>
      <c r="K436">
        <f>ROW()</f>
        <v>436</v>
      </c>
      <c r="L436">
        <f>B436/C436</f>
        <v>0.9144144144144144</v>
      </c>
      <c r="M436">
        <f t="shared" si="6"/>
        <v>9.1956166863391076</v>
      </c>
      <c r="P436">
        <f>P435*(1-P$1+H435)^($A436-$A435)*(2-E436/E435)</f>
        <v>8.0823504702419378</v>
      </c>
    </row>
    <row r="437" spans="1:16" x14ac:dyDescent="0.25">
      <c r="A437" s="1">
        <v>38694</v>
      </c>
      <c r="B437" s="10">
        <v>12.21</v>
      </c>
      <c r="C437" s="10">
        <v>13.32</v>
      </c>
      <c r="D437">
        <v>102911.03999999999</v>
      </c>
      <c r="E437">
        <v>103044.83</v>
      </c>
      <c r="F437">
        <v>99329.98</v>
      </c>
      <c r="G437">
        <v>99458.42</v>
      </c>
      <c r="H437">
        <f>(1/(1-91/360*VLOOKUP($A437,Tbills!$B$4:$C$974,2,1)/100))^((1)/91)-1</f>
        <v>1.0971854334163034E-4</v>
      </c>
      <c r="I437">
        <f>I436*(1-IF($A437&lt;=I432,I$1,I$1+IF(AND(WEEKDAY($A437)&lt;&gt;1,WEEKDAY($A437)&lt;&gt;7),J$1,0)))^($A437-$A436)*(1-0.5*(E437/E436-1))</f>
        <v>12.833481122877895</v>
      </c>
      <c r="K437">
        <f>ROW()</f>
        <v>437</v>
      </c>
      <c r="L437">
        <f>B437/C437</f>
        <v>0.91666666666666674</v>
      </c>
      <c r="M437">
        <f t="shared" si="6"/>
        <v>9.2042786779998114</v>
      </c>
      <c r="P437">
        <f>P436*(1-P$1+H436)^($A437-$A436)*(2-E437/E436)</f>
        <v>8.090929037930767</v>
      </c>
    </row>
    <row r="438" spans="1:16" x14ac:dyDescent="0.25">
      <c r="A438" s="1">
        <v>38695</v>
      </c>
      <c r="B438" s="10">
        <v>11.69</v>
      </c>
      <c r="C438" s="10">
        <v>13.14</v>
      </c>
      <c r="D438">
        <v>102218.02</v>
      </c>
      <c r="E438">
        <v>102339.6</v>
      </c>
      <c r="F438">
        <v>98644.800000000003</v>
      </c>
      <c r="G438">
        <v>98761.44</v>
      </c>
      <c r="H438">
        <f>(1/(1-91/360*VLOOKUP($A438,Tbills!$B$4:$C$974,2,1)/100))^((1)/91)-1</f>
        <v>1.0971854334163034E-4</v>
      </c>
      <c r="I438">
        <f>I437*(1-IF($A438&lt;=I433,I$1,I$1+IF(AND(WEEKDAY($A438)&lt;&gt;1,WEEKDAY($A438)&lt;&gt;7),J$1,0)))^($A438-$A437)*(1-0.5*(E438/E437-1))</f>
        <v>12.877061581142998</v>
      </c>
      <c r="K438">
        <f>ROW()</f>
        <v>438</v>
      </c>
      <c r="L438">
        <f>B438/C438</f>
        <v>0.88964992389649922</v>
      </c>
      <c r="M438">
        <f t="shared" si="6"/>
        <v>9.2668403473876708</v>
      </c>
      <c r="P438">
        <f>P437*(1-P$1+H437)^($A438-$A437)*(2-E438/E437)</f>
        <v>8.1468951628626716</v>
      </c>
    </row>
    <row r="439" spans="1:16" x14ac:dyDescent="0.25">
      <c r="A439" s="1">
        <v>38698</v>
      </c>
      <c r="B439" s="10">
        <v>11.47</v>
      </c>
      <c r="C439" s="10">
        <v>13.32</v>
      </c>
      <c r="D439">
        <v>102363.11</v>
      </c>
      <c r="E439">
        <v>102451.17</v>
      </c>
      <c r="F439">
        <v>98687</v>
      </c>
      <c r="G439">
        <v>98771.18</v>
      </c>
      <c r="H439">
        <f>(1/(1-91/360*VLOOKUP($A439,Tbills!$B$4:$C$974,2,1)/100))^((1)/91)-1</f>
        <v>1.0663242830433184E-4</v>
      </c>
      <c r="I439">
        <f>I438*(1-IF($A439&lt;=I434,I$1,I$1+IF(AND(WEEKDAY($A439)&lt;&gt;1,WEEKDAY($A439)&lt;&gt;7),J$1,0)))^($A439-$A438)*(1-0.5*(E439/E438-1))</f>
        <v>12.869037439672796</v>
      </c>
      <c r="K439">
        <f>ROW()</f>
        <v>439</v>
      </c>
      <c r="L439">
        <f>B439/C439</f>
        <v>0.86111111111111116</v>
      </c>
      <c r="M439">
        <f t="shared" si="6"/>
        <v>9.2554443483163702</v>
      </c>
      <c r="P439">
        <f>P438*(1-P$1+H438)^($A439-$A438)*(2-E439/E438)</f>
        <v>8.1397892851081242</v>
      </c>
    </row>
    <row r="440" spans="1:16" x14ac:dyDescent="0.25">
      <c r="A440" s="1">
        <v>38699</v>
      </c>
      <c r="B440" s="10">
        <v>11.11</v>
      </c>
      <c r="C440" s="10">
        <v>13.05</v>
      </c>
      <c r="D440">
        <v>101929.5</v>
      </c>
      <c r="E440">
        <v>102006.26</v>
      </c>
      <c r="F440">
        <v>97577.67</v>
      </c>
      <c r="G440">
        <v>97650.37</v>
      </c>
      <c r="H440">
        <f>(1/(1-91/360*VLOOKUP($A440,Tbills!$B$4:$C$974,2,1)/100))^((1)/91)-1</f>
        <v>1.0663242830433184E-4</v>
      </c>
      <c r="I440">
        <f>I439*(1-IF($A440&lt;=I435,I$1,I$1+IF(AND(WEEKDAY($A440)&lt;&gt;1,WEEKDAY($A440)&lt;&gt;7),J$1,0)))^($A440-$A439)*(1-0.5*(E440/E439-1))</f>
        <v>12.896644654353892</v>
      </c>
      <c r="K440">
        <f>ROW()</f>
        <v>440</v>
      </c>
      <c r="L440">
        <f>B440/C440</f>
        <v>0.85134099616858228</v>
      </c>
      <c r="M440">
        <f t="shared" si="6"/>
        <v>9.29520459475264</v>
      </c>
      <c r="P440">
        <f>P439*(1-P$1+H439)^($A440-$A439)*(2-E440/E439)</f>
        <v>8.175706941609862</v>
      </c>
    </row>
    <row r="441" spans="1:16" x14ac:dyDescent="0.25">
      <c r="A441" s="1">
        <v>38700</v>
      </c>
      <c r="B441" s="10">
        <v>10.48</v>
      </c>
      <c r="C441" s="10">
        <v>13.24</v>
      </c>
      <c r="D441">
        <v>100652.33</v>
      </c>
      <c r="E441">
        <v>100717.25</v>
      </c>
      <c r="F441">
        <v>98198.09</v>
      </c>
      <c r="G441">
        <v>98260.84</v>
      </c>
      <c r="H441">
        <f>(1/(1-91/360*VLOOKUP($A441,Tbills!$B$4:$C$974,2,1)/100))^((1)/91)-1</f>
        <v>1.0663242830433184E-4</v>
      </c>
      <c r="I441">
        <f>I440*(1-IF($A441&lt;=I436,I$1,I$1+IF(AND(WEEKDAY($A441)&lt;&gt;1,WEEKDAY($A441)&lt;&gt;7),J$1,0)))^($A441-$A440)*(1-0.5*(E441/E440-1))</f>
        <v>12.977791591626632</v>
      </c>
      <c r="K441">
        <f>ROW()</f>
        <v>441</v>
      </c>
      <c r="L441">
        <f>B441/C441</f>
        <v>0.7915407854984895</v>
      </c>
      <c r="M441">
        <f t="shared" si="6"/>
        <v>9.4122257690265165</v>
      </c>
      <c r="P441">
        <f>P440*(1-P$1+H440)^($A441-$A440)*(2-E441/E440)</f>
        <v>8.2795964968658176</v>
      </c>
    </row>
    <row r="442" spans="1:16" x14ac:dyDescent="0.25">
      <c r="A442" s="1">
        <v>38701</v>
      </c>
      <c r="B442" s="10">
        <v>10.73</v>
      </c>
      <c r="C442" s="10">
        <v>13.09</v>
      </c>
      <c r="D442">
        <v>100235.78</v>
      </c>
      <c r="E442">
        <v>100289.69</v>
      </c>
      <c r="F442">
        <v>98469.52</v>
      </c>
      <c r="G442">
        <v>98521.96</v>
      </c>
      <c r="H442">
        <f>(1/(1-91/360*VLOOKUP($A442,Tbills!$B$4:$C$974,2,1)/100))^((1)/91)-1</f>
        <v>1.0663242830433184E-4</v>
      </c>
      <c r="I442">
        <f>I441*(1-IF($A442&lt;=I437,I$1,I$1+IF(AND(WEEKDAY($A442)&lt;&gt;1,WEEKDAY($A442)&lt;&gt;7),J$1,0)))^($A442-$A441)*(1-0.5*(E442/E441-1))</f>
        <v>13.004999443222532</v>
      </c>
      <c r="K442">
        <f>ROW()</f>
        <v>442</v>
      </c>
      <c r="L442">
        <f>B442/C442</f>
        <v>0.81970970206264326</v>
      </c>
      <c r="M442">
        <f t="shared" si="6"/>
        <v>9.45174185616</v>
      </c>
      <c r="P442">
        <f>P441*(1-P$1+H441)^($A442-$A441)*(2-E442/E441)</f>
        <v>8.3153237293546951</v>
      </c>
    </row>
    <row r="443" spans="1:16" x14ac:dyDescent="0.25">
      <c r="A443" s="1">
        <v>38702</v>
      </c>
      <c r="B443" s="10">
        <v>10.68</v>
      </c>
      <c r="C443" s="10">
        <v>13.14</v>
      </c>
      <c r="D443">
        <v>101152.99</v>
      </c>
      <c r="E443">
        <v>101196.7</v>
      </c>
      <c r="F443">
        <v>99114.34</v>
      </c>
      <c r="G443">
        <v>99156.62</v>
      </c>
      <c r="H443">
        <f>(1/(1-91/360*VLOOKUP($A443,Tbills!$B$4:$C$974,2,1)/100))^((1)/91)-1</f>
        <v>1.0663242830433184E-4</v>
      </c>
      <c r="I443">
        <f>I442*(1-IF($A443&lt;=I438,I$1,I$1+IF(AND(WEEKDAY($A443)&lt;&gt;1,WEEKDAY($A443)&lt;&gt;7),J$1,0)))^($A443-$A442)*(1-0.5*(E443/E442-1))</f>
        <v>12.945854525613798</v>
      </c>
      <c r="K443">
        <f>ROW()</f>
        <v>443</v>
      </c>
      <c r="L443">
        <f>B443/C443</f>
        <v>0.81278538812785384</v>
      </c>
      <c r="M443">
        <f t="shared" si="6"/>
        <v>9.365825004319154</v>
      </c>
      <c r="P443">
        <f>P442*(1-P$1+H442)^($A443-$A442)*(2-E443/E442)</f>
        <v>8.2406946595554498</v>
      </c>
    </row>
    <row r="444" spans="1:16" x14ac:dyDescent="0.25">
      <c r="A444" s="1">
        <v>38705</v>
      </c>
      <c r="B444" s="10">
        <v>11.38</v>
      </c>
      <c r="C444" s="10">
        <v>13.49</v>
      </c>
      <c r="D444">
        <v>100881.73</v>
      </c>
      <c r="E444">
        <v>100892.94</v>
      </c>
      <c r="F444">
        <v>99733.9</v>
      </c>
      <c r="G444">
        <v>99744.72</v>
      </c>
      <c r="H444">
        <f>(1/(1-91/360*VLOOKUP($A444,Tbills!$B$4:$C$974,2,1)/100))^((1)/91)-1</f>
        <v>1.0873650261067347E-4</v>
      </c>
      <c r="I444">
        <f>I443*(1-IF($A444&lt;=I439,I$1,I$1+IF(AND(WEEKDAY($A444)&lt;&gt;1,WEEKDAY($A444)&lt;&gt;7),J$1,0)))^($A444-$A443)*(1-0.5*(E444/E443-1))</f>
        <v>12.96427184339821</v>
      </c>
      <c r="K444">
        <f>ROW()</f>
        <v>444</v>
      </c>
      <c r="L444">
        <f>B444/C444</f>
        <v>0.84358784284655308</v>
      </c>
      <c r="M444">
        <f t="shared" si="6"/>
        <v>9.3926256871613258</v>
      </c>
      <c r="P444">
        <f>P443*(1-P$1+H443)^($A444-$A443)*(2-E444/E443)</f>
        <v>8.267157664867506</v>
      </c>
    </row>
    <row r="445" spans="1:16" x14ac:dyDescent="0.25">
      <c r="A445" s="1">
        <v>38706</v>
      </c>
      <c r="B445" s="19">
        <v>11.19</v>
      </c>
      <c r="C445" s="10">
        <v>13.39</v>
      </c>
      <c r="D445">
        <v>99999.91</v>
      </c>
      <c r="E445">
        <v>100000.05</v>
      </c>
      <c r="F445">
        <v>99999.95</v>
      </c>
      <c r="G445">
        <v>99999.95</v>
      </c>
      <c r="H445">
        <f>(1/(1-91/360*VLOOKUP($A445,Tbills!$B$4:$C$974,2,1)/100))^((1)/91)-1</f>
        <v>1.0873650261067347E-4</v>
      </c>
      <c r="I445">
        <f>I444*(1-IF($A445&lt;=I440,I$1,I$1+IF(AND(WEEKDAY($A445)&lt;&gt;1,WEEKDAY($A445)&lt;&gt;7),J$1,0)))^($A445-$A444)*(1-0.5*(E445/E444-1))</f>
        <v>13.021299022645017</v>
      </c>
      <c r="K445">
        <f>ROW()</f>
        <v>445</v>
      </c>
      <c r="L445">
        <f>B445/C445</f>
        <v>0.83569828230022403</v>
      </c>
      <c r="M445">
        <f t="shared" si="6"/>
        <v>9.4753079227698578</v>
      </c>
      <c r="P445">
        <f>P444*(1-P$1+H444)^($A445-$A444)*(2-E445/E444)</f>
        <v>8.340919404104989</v>
      </c>
    </row>
    <row r="446" spans="1:16" x14ac:dyDescent="0.25">
      <c r="A446" s="1">
        <v>38707</v>
      </c>
      <c r="B446" s="10">
        <v>10.81</v>
      </c>
      <c r="C446" s="10">
        <v>13.19</v>
      </c>
      <c r="D446">
        <v>98678.5</v>
      </c>
      <c r="E446">
        <v>98667.76</v>
      </c>
      <c r="F446">
        <v>99380.76</v>
      </c>
      <c r="G446">
        <v>99369.88</v>
      </c>
      <c r="H446">
        <f>(1/(1-91/360*VLOOKUP($A446,Tbills!$B$4:$C$974,2,1)/100))^((1)/91)-1</f>
        <v>1.0873650261067347E-4</v>
      </c>
      <c r="I446">
        <f>I445*(1-IF($A446&lt;=I441,I$1,I$1+IF(AND(WEEKDAY($A446)&lt;&gt;1,WEEKDAY($A446)&lt;&gt;7),J$1,0)))^($A446-$A445)*(1-0.5*(E446/E445-1))</f>
        <v>13.107698543492193</v>
      </c>
      <c r="K446">
        <f>ROW()</f>
        <v>446</v>
      </c>
      <c r="L446">
        <f>B446/C446</f>
        <v>0.81956027293404099</v>
      </c>
      <c r="M446">
        <f t="shared" si="6"/>
        <v>9.6010992442612473</v>
      </c>
      <c r="P446">
        <f>P445*(1-P$1+H445)^($A446-$A445)*(2-E446/E445)</f>
        <v>8.4526510195711246</v>
      </c>
    </row>
    <row r="447" spans="1:16" x14ac:dyDescent="0.25">
      <c r="A447" s="1">
        <v>38708</v>
      </c>
      <c r="B447" s="10">
        <v>10.29</v>
      </c>
      <c r="C447" s="10">
        <v>12.77</v>
      </c>
      <c r="D447">
        <v>97815.73</v>
      </c>
      <c r="E447">
        <v>97794.35</v>
      </c>
      <c r="F447">
        <v>98572.65</v>
      </c>
      <c r="G447">
        <v>98551.05</v>
      </c>
      <c r="H447">
        <f>(1/(1-91/360*VLOOKUP($A447,Tbills!$B$4:$C$974,2,1)/100))^((1)/91)-1</f>
        <v>1.0873650261067347E-4</v>
      </c>
      <c r="I447">
        <f>I446*(1-IF($A447&lt;=I442,I$1,I$1+IF(AND(WEEKDAY($A447)&lt;&gt;1,WEEKDAY($A447)&lt;&gt;7),J$1,0)))^($A447-$A446)*(1-0.5*(E447/E446-1))</f>
        <v>13.165370746497439</v>
      </c>
      <c r="K447">
        <f>ROW()</f>
        <v>447</v>
      </c>
      <c r="L447">
        <f>B447/C447</f>
        <v>0.80579483163664833</v>
      </c>
      <c r="M447">
        <f t="shared" si="6"/>
        <v>9.685637332685106</v>
      </c>
      <c r="P447">
        <f>P446*(1-P$1+H446)^($A447-$A446)*(2-E447/E446)</f>
        <v>8.5280859903987007</v>
      </c>
    </row>
    <row r="448" spans="1:16" x14ac:dyDescent="0.25">
      <c r="A448" s="1">
        <v>38709</v>
      </c>
      <c r="B448" s="10">
        <v>10.27</v>
      </c>
      <c r="C448" s="10">
        <v>12.68</v>
      </c>
      <c r="D448">
        <v>95925.05</v>
      </c>
      <c r="E448">
        <v>95893.45</v>
      </c>
      <c r="F448">
        <v>98270.07</v>
      </c>
      <c r="G448">
        <v>98237.82</v>
      </c>
      <c r="H448">
        <f>(1/(1-91/360*VLOOKUP($A448,Tbills!$B$4:$C$974,2,1)/100))^((1)/91)-1</f>
        <v>1.0873650261067347E-4</v>
      </c>
      <c r="I448">
        <f>I447*(1-IF($A448&lt;=I443,I$1,I$1+IF(AND(WEEKDAY($A448)&lt;&gt;1,WEEKDAY($A448)&lt;&gt;7),J$1,0)))^($A448-$A447)*(1-0.5*(E448/E447-1))</f>
        <v>13.292977205355346</v>
      </c>
      <c r="K448">
        <f>ROW()</f>
        <v>448</v>
      </c>
      <c r="L448">
        <f>B448/C448</f>
        <v>0.80993690851735012</v>
      </c>
      <c r="M448">
        <f t="shared" si="6"/>
        <v>9.8734442386512331</v>
      </c>
      <c r="P448">
        <f>P447*(1-P$1+H447)^($A448-$A447)*(2-E448/E447)</f>
        <v>8.6944763940743499</v>
      </c>
    </row>
    <row r="449" spans="1:16" x14ac:dyDescent="0.25">
      <c r="A449" s="1">
        <v>38713</v>
      </c>
      <c r="B449" s="10">
        <v>11.57</v>
      </c>
      <c r="C449" s="10">
        <v>13.47</v>
      </c>
      <c r="D449">
        <v>97599.49</v>
      </c>
      <c r="E449">
        <v>97525.62</v>
      </c>
      <c r="F449">
        <v>99128.48</v>
      </c>
      <c r="G449">
        <v>99053.22</v>
      </c>
      <c r="H449">
        <f>(1/(1-91/360*VLOOKUP($A449,Tbills!$B$4:$C$974,2,1)/100))^((1)/91)-1</f>
        <v>1.0901707662402949E-4</v>
      </c>
      <c r="I449">
        <f>I448*(1-IF($A449&lt;=I444,I$1,I$1+IF(AND(WEEKDAY($A449)&lt;&gt;1,WEEKDAY($A449)&lt;&gt;7),J$1,0)))^($A449-$A448)*(1-0.5*(E449/E448-1))</f>
        <v>13.178477474241436</v>
      </c>
      <c r="K449">
        <f>ROW()</f>
        <v>449</v>
      </c>
      <c r="L449">
        <f>B449/C449</f>
        <v>0.85894580549368971</v>
      </c>
      <c r="M449">
        <f t="shared" si="6"/>
        <v>9.7035836800890731</v>
      </c>
      <c r="P449">
        <f>P448*(1-P$1+H448)^($A449-$A448)*(2-E449/E448)</f>
        <v>8.5489437638434129</v>
      </c>
    </row>
    <row r="450" spans="1:16" x14ac:dyDescent="0.25">
      <c r="A450" s="1">
        <v>38714</v>
      </c>
      <c r="B450" s="10">
        <v>11.35</v>
      </c>
      <c r="C450" s="10">
        <v>13.3</v>
      </c>
      <c r="D450">
        <v>96695.07</v>
      </c>
      <c r="E450">
        <v>96611.25</v>
      </c>
      <c r="F450">
        <v>98735.09</v>
      </c>
      <c r="G450">
        <v>98649.34</v>
      </c>
      <c r="H450">
        <f>(1/(1-91/360*VLOOKUP($A450,Tbills!$B$4:$C$974,2,1)/100))^((1)/91)-1</f>
        <v>1.0901707662402949E-4</v>
      </c>
      <c r="I450">
        <f>I449*(1-IF($A450&lt;=I445,I$1,I$1+IF(AND(WEEKDAY($A450)&lt;&gt;1,WEEKDAY($A450)&lt;&gt;7),J$1,0)))^($A450-$A449)*(1-0.5*(E450/E449-1))</f>
        <v>13.239911525909681</v>
      </c>
      <c r="K450">
        <f>ROW()</f>
        <v>450</v>
      </c>
      <c r="L450">
        <f>B450/C450</f>
        <v>0.85338345864661647</v>
      </c>
      <c r="M450">
        <f t="shared" si="6"/>
        <v>9.7941052894799334</v>
      </c>
      <c r="P450">
        <f>P449*(1-P$1+H449)^($A450-$A449)*(2-E450/E449)</f>
        <v>8.6297175726137212</v>
      </c>
    </row>
    <row r="451" spans="1:16" x14ac:dyDescent="0.25">
      <c r="A451" s="1">
        <v>38715</v>
      </c>
      <c r="B451" s="10">
        <v>11.61</v>
      </c>
      <c r="C451" s="10">
        <v>13.42</v>
      </c>
      <c r="D451">
        <v>96683.47</v>
      </c>
      <c r="E451">
        <v>96589.13</v>
      </c>
      <c r="F451">
        <v>98530.31</v>
      </c>
      <c r="G451">
        <v>98433.98</v>
      </c>
      <c r="H451">
        <f>(1/(1-91/360*VLOOKUP($A451,Tbills!$B$4:$C$974,2,1)/100))^((1)/91)-1</f>
        <v>1.0901707662402949E-4</v>
      </c>
      <c r="I451">
        <f>I450*(1-IF($A451&lt;=I446,I$1,I$1+IF(AND(WEEKDAY($A451)&lt;&gt;1,WEEKDAY($A451)&lt;&gt;7),J$1,0)))^($A451-$A450)*(1-0.5*(E451/E450-1))</f>
        <v>13.241082583433817</v>
      </c>
      <c r="K451">
        <f>ROW()</f>
        <v>451</v>
      </c>
      <c r="L451">
        <f>B451/C451</f>
        <v>0.86512667660208642</v>
      </c>
      <c r="M451">
        <f t="shared" si="6"/>
        <v>9.7958914682423845</v>
      </c>
      <c r="P451">
        <f>P450*(1-P$1+H450)^($A451-$A450)*(2-E451/E450)</f>
        <v>8.6323151703317045</v>
      </c>
    </row>
    <row r="452" spans="1:16" x14ac:dyDescent="0.25">
      <c r="A452" s="1">
        <v>38716</v>
      </c>
      <c r="B452" s="10">
        <v>12.07</v>
      </c>
      <c r="C452" s="10">
        <v>13.42</v>
      </c>
      <c r="D452">
        <v>97295.76</v>
      </c>
      <c r="E452">
        <v>97190.29</v>
      </c>
      <c r="F452">
        <v>98840.52</v>
      </c>
      <c r="G452">
        <v>98733.16</v>
      </c>
      <c r="H452">
        <f>(1/(1-91/360*VLOOKUP($A452,Tbills!$B$4:$C$974,2,1)/100))^((1)/91)-1</f>
        <v>1.0901707662402949E-4</v>
      </c>
      <c r="I452">
        <f>I451*(1-IF($A452&lt;=I447,I$1,I$1+IF(AND(WEEKDAY($A452)&lt;&gt;1,WEEKDAY($A452)&lt;&gt;7),J$1,0)))^($A452-$A451)*(1-0.5*(E452/E451-1))</f>
        <v>13.19953351249624</v>
      </c>
      <c r="K452">
        <f>ROW()</f>
        <v>452</v>
      </c>
      <c r="L452">
        <f>B452/C452</f>
        <v>0.89940387481371087</v>
      </c>
      <c r="M452">
        <f t="shared" si="6"/>
        <v>9.734469522124984</v>
      </c>
      <c r="P452">
        <f>P451*(1-P$1+H451)^($A452-$A451)*(2-E452/E451)</f>
        <v>8.5792065234065422</v>
      </c>
    </row>
    <row r="453" spans="1:16" x14ac:dyDescent="0.25">
      <c r="A453" s="1">
        <v>38720</v>
      </c>
      <c r="B453" s="10">
        <v>11.14</v>
      </c>
      <c r="C453" s="10">
        <v>12.77</v>
      </c>
      <c r="D453">
        <v>94822.19</v>
      </c>
      <c r="E453">
        <v>94677.01</v>
      </c>
      <c r="F453">
        <v>98200.63</v>
      </c>
      <c r="G453">
        <v>98050.9</v>
      </c>
      <c r="H453">
        <f>(1/(1-91/360*VLOOKUP($A453,Tbills!$B$4:$C$974,2,1)/100))^((1)/91)-1</f>
        <v>1.1364759365917187E-4</v>
      </c>
      <c r="I453">
        <f>I452*(1-IF($A453&lt;=I448,I$1,I$1+IF(AND(WEEKDAY($A453)&lt;&gt;1,WEEKDAY($A453)&lt;&gt;7),J$1,0)))^($A453-$A452)*(1-0.5*(E453/E452-1))</f>
        <v>13.368807433785076</v>
      </c>
      <c r="K453">
        <f>ROW()</f>
        <v>453</v>
      </c>
      <c r="L453">
        <f>B453/C453</f>
        <v>0.8723570869224746</v>
      </c>
      <c r="M453">
        <f t="shared" si="6"/>
        <v>9.9843364921797981</v>
      </c>
      <c r="P453">
        <f>P452*(1-P$1+H452)^($A453-$A452)*(2-E453/E452)</f>
        <v>8.8035954909042946</v>
      </c>
    </row>
    <row r="454" spans="1:16" x14ac:dyDescent="0.25">
      <c r="A454" s="1">
        <v>38721</v>
      </c>
      <c r="B454" s="10">
        <v>11.37</v>
      </c>
      <c r="C454" s="10">
        <v>12.84</v>
      </c>
      <c r="D454">
        <v>93993.83</v>
      </c>
      <c r="E454">
        <v>93839.16</v>
      </c>
      <c r="F454">
        <v>97495.18</v>
      </c>
      <c r="G454">
        <v>97335.39</v>
      </c>
      <c r="H454">
        <f>(1/(1-91/360*VLOOKUP($A454,Tbills!$B$4:$C$974,2,1)/100))^((1)/91)-1</f>
        <v>1.1364759365917187E-4</v>
      </c>
      <c r="I454">
        <f>I453*(1-IF($A454&lt;=I449,I$1,I$1+IF(AND(WEEKDAY($A454)&lt;&gt;1,WEEKDAY($A454)&lt;&gt;7),J$1,0)))^($A454-$A453)*(1-0.5*(E454/E453-1))</f>
        <v>13.427611979083059</v>
      </c>
      <c r="K454">
        <f>ROW()</f>
        <v>454</v>
      </c>
      <c r="L454">
        <f>B454/C454</f>
        <v>0.88551401869158874</v>
      </c>
      <c r="M454">
        <f t="shared" si="6"/>
        <v>10.072224350468598</v>
      </c>
      <c r="P454">
        <f>P453*(1-P$1+H453)^($A454-$A453)*(2-E454/E453)</f>
        <v>8.8821843160496421</v>
      </c>
    </row>
    <row r="455" spans="1:16" x14ac:dyDescent="0.25">
      <c r="A455" s="1">
        <v>38722</v>
      </c>
      <c r="B455" s="10">
        <v>11.31</v>
      </c>
      <c r="C455" s="10">
        <v>12.79</v>
      </c>
      <c r="D455">
        <v>93545.86</v>
      </c>
      <c r="E455">
        <v>93381.26</v>
      </c>
      <c r="F455">
        <v>97591.4</v>
      </c>
      <c r="G455">
        <v>97420.39</v>
      </c>
      <c r="H455">
        <f>(1/(1-91/360*VLOOKUP($A455,Tbills!$B$4:$C$974,2,1)/100))^((1)/91)-1</f>
        <v>1.1364759365917187E-4</v>
      </c>
      <c r="I455">
        <f>I454*(1-IF($A455&lt;=I450,I$1,I$1+IF(AND(WEEKDAY($A455)&lt;&gt;1,WEEKDAY($A455)&lt;&gt;7),J$1,0)))^($A455-$A454)*(1-0.5*(E455/E454-1))</f>
        <v>13.460022502522929</v>
      </c>
      <c r="K455">
        <f>ROW()</f>
        <v>455</v>
      </c>
      <c r="L455">
        <f>B455/C455</f>
        <v>0.88428459734167331</v>
      </c>
      <c r="M455">
        <f t="shared" si="6"/>
        <v>10.120901631339768</v>
      </c>
      <c r="P455">
        <f>P454*(1-P$1+H454)^($A455-$A454)*(2-E455/E454)</f>
        <v>8.9262102954676976</v>
      </c>
    </row>
    <row r="456" spans="1:16" x14ac:dyDescent="0.25">
      <c r="A456" s="1">
        <v>38723</v>
      </c>
      <c r="B456" s="10">
        <v>11</v>
      </c>
      <c r="C456" s="10">
        <v>12.44</v>
      </c>
      <c r="D456">
        <v>91903.26</v>
      </c>
      <c r="E456">
        <v>91730.93</v>
      </c>
      <c r="F456">
        <v>96974.62</v>
      </c>
      <c r="G456">
        <v>96793.62</v>
      </c>
      <c r="H456">
        <f>(1/(1-91/360*VLOOKUP($A456,Tbills!$B$4:$C$974,2,1)/100))^((1)/91)-1</f>
        <v>1.1364759365917187E-4</v>
      </c>
      <c r="I456">
        <f>I455*(1-IF($A456&lt;=I451,I$1,I$1+IF(AND(WEEKDAY($A456)&lt;&gt;1,WEEKDAY($A456)&lt;&gt;7),J$1,0)))^($A456-$A455)*(1-0.5*(E456/E455-1))</f>
        <v>13.578608781958376</v>
      </c>
      <c r="K456">
        <f>ROW()</f>
        <v>456</v>
      </c>
      <c r="L456">
        <f>B456/C456</f>
        <v>0.88424437299035374</v>
      </c>
      <c r="M456">
        <f t="shared" si="6"/>
        <v>10.299288934901076</v>
      </c>
      <c r="P456">
        <f>P455*(1-P$1+H455)^($A456-$A455)*(2-E456/E455)</f>
        <v>9.0846598844040614</v>
      </c>
    </row>
    <row r="457" spans="1:16" x14ac:dyDescent="0.25">
      <c r="A457" s="1">
        <v>38726</v>
      </c>
      <c r="B457" s="10">
        <v>11.13</v>
      </c>
      <c r="C457" s="10">
        <v>12.5</v>
      </c>
      <c r="D457">
        <v>90241.34</v>
      </c>
      <c r="E457">
        <v>90040.85</v>
      </c>
      <c r="F457">
        <v>96354.38</v>
      </c>
      <c r="G457">
        <v>96141.53</v>
      </c>
      <c r="H457">
        <f>(1/(1-91/360*VLOOKUP($A457,Tbills!$B$4:$C$974,2,1)/100))^((1)/91)-1</f>
        <v>1.1589340302253781E-4</v>
      </c>
      <c r="I457">
        <f>I456*(1-IF($A457&lt;=I452,I$1,I$1+IF(AND(WEEKDAY($A457)&lt;&gt;1,WEEKDAY($A457)&lt;&gt;7),J$1,0)))^($A457-$A456)*(1-0.5*(E457/E456-1))</f>
        <v>13.702627111171507</v>
      </c>
      <c r="K457">
        <f>ROW()</f>
        <v>457</v>
      </c>
      <c r="L457">
        <f>B457/C457</f>
        <v>0.89040000000000008</v>
      </c>
      <c r="M457">
        <f t="shared" ref="M457:M520" si="7">M456*(1-IF($A457&lt;=N$3,M$1,M$1+IF(AND(WEEKDAY($A457)&lt;&gt;1,WEEKDAY($A457)&lt;&gt;7),N$1,0)))^($A457-$A456)*(2-$E457/$E456)</f>
        <v>10.487580804572181</v>
      </c>
      <c r="P457">
        <f>P456*(1-P$1+H456)^($A457-$A456)*(2-E457/E456)</f>
        <v>9.2541665472151937</v>
      </c>
    </row>
    <row r="458" spans="1:16" x14ac:dyDescent="0.25">
      <c r="A458" s="1">
        <v>38727</v>
      </c>
      <c r="B458" s="10">
        <v>10.86</v>
      </c>
      <c r="C458" s="10">
        <v>12.3</v>
      </c>
      <c r="D458">
        <v>88769.56</v>
      </c>
      <c r="E458">
        <v>88561.9</v>
      </c>
      <c r="F458">
        <v>96060.14</v>
      </c>
      <c r="G458">
        <v>95836.800000000003</v>
      </c>
      <c r="H458">
        <f>(1/(1-91/360*VLOOKUP($A458,Tbills!$B$4:$C$974,2,1)/100))^((1)/91)-1</f>
        <v>1.1589340302253781E-4</v>
      </c>
      <c r="I458">
        <f>I457*(1-IF($A458&lt;=I453,I$1,I$1+IF(AND(WEEKDAY($A458)&lt;&gt;1,WEEKDAY($A458)&lt;&gt;7),J$1,0)))^($A458-$A457)*(1-0.5*(E458/E457-1))</f>
        <v>13.814802573201057</v>
      </c>
      <c r="K458">
        <f>ROW()</f>
        <v>458</v>
      </c>
      <c r="L458">
        <f>B458/C458</f>
        <v>0.88292682926829258</v>
      </c>
      <c r="M458">
        <f t="shared" si="7"/>
        <v>10.659346215774706</v>
      </c>
      <c r="P458">
        <f>P457*(1-P$1+H457)^($A458-$A457)*(2-E458/E457)</f>
        <v>9.406911430831693</v>
      </c>
    </row>
    <row r="459" spans="1:16" x14ac:dyDescent="0.25">
      <c r="A459" s="1">
        <v>38728</v>
      </c>
      <c r="B459" s="10">
        <v>10.94</v>
      </c>
      <c r="C459" s="10">
        <v>12.61</v>
      </c>
      <c r="D459">
        <v>87653.67</v>
      </c>
      <c r="E459">
        <v>87438.35</v>
      </c>
      <c r="F459">
        <v>95647.52</v>
      </c>
      <c r="G459">
        <v>95414.03</v>
      </c>
      <c r="H459">
        <f>(1/(1-91/360*VLOOKUP($A459,Tbills!$B$4:$C$974,2,1)/100))^((1)/91)-1</f>
        <v>1.1589340302253781E-4</v>
      </c>
      <c r="I459">
        <f>I458*(1-IF($A459&lt;=I454,I$1,I$1+IF(AND(WEEKDAY($A459)&lt;&gt;1,WEEKDAY($A459)&lt;&gt;7),J$1,0)))^($A459-$A458)*(1-0.5*(E459/E458-1))</f>
        <v>13.902072212944542</v>
      </c>
      <c r="K459">
        <f>ROW()</f>
        <v>459</v>
      </c>
      <c r="L459">
        <f>B459/C459</f>
        <v>0.86756542426645522</v>
      </c>
      <c r="M459">
        <f t="shared" si="7"/>
        <v>10.794074388499485</v>
      </c>
      <c r="P459">
        <f>P458*(1-P$1+H458)^($A459-$A458)*(2-E459/E458)</f>
        <v>9.5270049060947883</v>
      </c>
    </row>
    <row r="460" spans="1:16" x14ac:dyDescent="0.25">
      <c r="A460" s="1">
        <v>38729</v>
      </c>
      <c r="B460" s="10">
        <v>11.2</v>
      </c>
      <c r="C460" s="10">
        <v>12.7</v>
      </c>
      <c r="D460">
        <v>88662.27</v>
      </c>
      <c r="E460">
        <v>88434.34</v>
      </c>
      <c r="F460">
        <v>95982.36</v>
      </c>
      <c r="G460">
        <v>95737</v>
      </c>
      <c r="H460">
        <f>(1/(1-91/360*VLOOKUP($A460,Tbills!$B$4:$C$974,2,1)/100))^((1)/91)-1</f>
        <v>1.1589340302253781E-4</v>
      </c>
      <c r="I460">
        <f>I459*(1-IF($A460&lt;=I455,I$1,I$1+IF(AND(WEEKDAY($A460)&lt;&gt;1,WEEKDAY($A460)&lt;&gt;7),J$1,0)))^($A460-$A459)*(1-0.5*(E460/E459-1))</f>
        <v>13.822534796080626</v>
      </c>
      <c r="K460">
        <f>ROW()</f>
        <v>460</v>
      </c>
      <c r="L460">
        <f>B460/C460</f>
        <v>0.88188976377952755</v>
      </c>
      <c r="M460">
        <f t="shared" si="7"/>
        <v>10.670624575180472</v>
      </c>
      <c r="P460">
        <f>P459*(1-P$1+H459)^($A460-$A459)*(2-E460/E459)</f>
        <v>9.4192281843772534</v>
      </c>
    </row>
    <row r="461" spans="1:16" x14ac:dyDescent="0.25">
      <c r="A461" s="1">
        <v>38730</v>
      </c>
      <c r="B461" s="10">
        <v>11.23</v>
      </c>
      <c r="C461" s="10">
        <v>12.74</v>
      </c>
      <c r="D461">
        <v>88444.21</v>
      </c>
      <c r="E461">
        <v>88206.59</v>
      </c>
      <c r="F461">
        <v>96530.73</v>
      </c>
      <c r="G461">
        <v>96272.87</v>
      </c>
      <c r="H461">
        <f>(1/(1-91/360*VLOOKUP($A461,Tbills!$B$4:$C$974,2,1)/100))^((1)/91)-1</f>
        <v>1.1589340302253781E-4</v>
      </c>
      <c r="I461">
        <f>I460*(1-IF($A461&lt;=I456,I$1,I$1+IF(AND(WEEKDAY($A461)&lt;&gt;1,WEEKDAY($A461)&lt;&gt;7),J$1,0)))^($A461-$A460)*(1-0.5*(E461/E460-1))</f>
        <v>13.839973549356495</v>
      </c>
      <c r="K461">
        <f>ROW()</f>
        <v>461</v>
      </c>
      <c r="L461">
        <f>B461/C461</f>
        <v>0.88147566718995296</v>
      </c>
      <c r="M461">
        <f t="shared" si="7"/>
        <v>10.697606975374244</v>
      </c>
      <c r="P461">
        <f>P460*(1-P$1+H460)^($A461-$A460)*(2-E461/E460)</f>
        <v>9.4442312180974408</v>
      </c>
    </row>
    <row r="462" spans="1:16" x14ac:dyDescent="0.25">
      <c r="A462" s="1">
        <v>38734</v>
      </c>
      <c r="B462" s="10">
        <v>11.91</v>
      </c>
      <c r="C462" s="10">
        <v>13.25</v>
      </c>
      <c r="D462">
        <v>89549.69</v>
      </c>
      <c r="E462">
        <v>89268.2</v>
      </c>
      <c r="F462">
        <v>96732.72</v>
      </c>
      <c r="G462">
        <v>96429.68</v>
      </c>
      <c r="H462">
        <f>(1/(1-91/360*VLOOKUP($A462,Tbills!$B$4:$C$974,2,1)/100))^((1)/91)-1</f>
        <v>1.1926298723730078E-4</v>
      </c>
      <c r="I462">
        <f>I461*(1-IF($A462&lt;=I457,I$1,I$1+IF(AND(WEEKDAY($A462)&lt;&gt;1,WEEKDAY($A462)&lt;&gt;7),J$1,0)))^($A462-$A461)*(1-0.5*(E462/E461-1))</f>
        <v>13.755255933775812</v>
      </c>
      <c r="K462">
        <f>ROW()</f>
        <v>462</v>
      </c>
      <c r="L462">
        <f>B462/C462</f>
        <v>0.89886792452830189</v>
      </c>
      <c r="M462">
        <f t="shared" si="7"/>
        <v>10.566887122034062</v>
      </c>
      <c r="P462">
        <f>P461*(1-P$1+H461)^($A462-$A461)*(2-E462/E461)</f>
        <v>9.3335105576147477</v>
      </c>
    </row>
    <row r="463" spans="1:16" x14ac:dyDescent="0.25">
      <c r="A463" s="1">
        <v>38735</v>
      </c>
      <c r="B463" s="10">
        <v>12.25</v>
      </c>
      <c r="C463" s="10">
        <v>13.34</v>
      </c>
      <c r="D463">
        <v>90791.76</v>
      </c>
      <c r="E463">
        <v>90495.72</v>
      </c>
      <c r="F463">
        <v>97341.92</v>
      </c>
      <c r="G463">
        <v>97025.48</v>
      </c>
      <c r="H463">
        <f>(1/(1-91/360*VLOOKUP($A463,Tbills!$B$4:$C$974,2,1)/100))^((1)/91)-1</f>
        <v>1.1926298723730078E-4</v>
      </c>
      <c r="I463">
        <f>I462*(1-IF($A463&lt;=I458,I$1,I$1+IF(AND(WEEKDAY($A463)&lt;&gt;1,WEEKDAY($A463)&lt;&gt;7),J$1,0)))^($A463-$A462)*(1-0.5*(E463/E462-1))</f>
        <v>13.660326660314384</v>
      </c>
      <c r="K463">
        <f>ROW()</f>
        <v>463</v>
      </c>
      <c r="L463">
        <f>B463/C463</f>
        <v>0.91829085457271364</v>
      </c>
      <c r="M463">
        <f t="shared" si="7"/>
        <v>10.421097299197111</v>
      </c>
      <c r="P463">
        <f>P462*(1-P$1+H462)^($A463-$A462)*(2-E463/E462)</f>
        <v>9.205923558297485</v>
      </c>
    </row>
    <row r="464" spans="1:16" x14ac:dyDescent="0.25">
      <c r="A464" s="1">
        <v>38736</v>
      </c>
      <c r="B464" s="10">
        <v>11.98</v>
      </c>
      <c r="C464" s="10">
        <v>13.14</v>
      </c>
      <c r="D464">
        <v>89721.24</v>
      </c>
      <c r="E464">
        <v>89417.9</v>
      </c>
      <c r="F464">
        <v>96791.86</v>
      </c>
      <c r="G464">
        <v>96465.64</v>
      </c>
      <c r="H464">
        <f>(1/(1-91/360*VLOOKUP($A464,Tbills!$B$4:$C$974,2,1)/100))^((1)/91)-1</f>
        <v>1.1926298723730078E-4</v>
      </c>
      <c r="I464">
        <f>I463*(1-IF($A464&lt;=I459,I$1,I$1+IF(AND(WEEKDAY($A464)&lt;&gt;1,WEEKDAY($A464)&lt;&gt;7),J$1,0)))^($A464-$A463)*(1-0.5*(E464/E463-1))</f>
        <v>13.741317451237244</v>
      </c>
      <c r="K464">
        <f>ROW()</f>
        <v>464</v>
      </c>
      <c r="L464">
        <f>B464/C464</f>
        <v>0.9117199391171994</v>
      </c>
      <c r="M464">
        <f t="shared" si="7"/>
        <v>10.544723260647293</v>
      </c>
      <c r="P464">
        <f>P463*(1-P$1+H463)^($A464-$A463)*(2-E464/E463)</f>
        <v>9.3163341869968814</v>
      </c>
    </row>
    <row r="465" spans="1:16" x14ac:dyDescent="0.25">
      <c r="A465" s="1">
        <v>38737</v>
      </c>
      <c r="B465" s="10">
        <v>14.56</v>
      </c>
      <c r="C465" s="10">
        <v>14.57</v>
      </c>
      <c r="D465">
        <v>92529.27</v>
      </c>
      <c r="E465">
        <v>92205.77</v>
      </c>
      <c r="F465">
        <v>97888.13</v>
      </c>
      <c r="G465">
        <v>97546.71</v>
      </c>
      <c r="H465">
        <f>(1/(1-91/360*VLOOKUP($A465,Tbills!$B$4:$C$974,2,1)/100))^((1)/91)-1</f>
        <v>1.1926298723730078E-4</v>
      </c>
      <c r="I465">
        <f>I464*(1-IF($A465&lt;=I460,I$1,I$1+IF(AND(WEEKDAY($A465)&lt;&gt;1,WEEKDAY($A465)&lt;&gt;7),J$1,0)))^($A465-$A464)*(1-0.5*(E465/E464-1))</f>
        <v>13.526752077004899</v>
      </c>
      <c r="K465">
        <f>ROW()</f>
        <v>465</v>
      </c>
      <c r="L465">
        <f>B465/C465</f>
        <v>0.99931365820178453</v>
      </c>
      <c r="M465">
        <f t="shared" si="7"/>
        <v>10.215484218666617</v>
      </c>
      <c r="P465">
        <f>P464*(1-P$1+H464)^($A465-$A464)*(2-E465/E464)</f>
        <v>9.0266122723643694</v>
      </c>
    </row>
    <row r="466" spans="1:16" x14ac:dyDescent="0.25">
      <c r="A466" s="1">
        <v>38740</v>
      </c>
      <c r="B466" s="10">
        <v>13.93</v>
      </c>
      <c r="C466" s="10">
        <v>14.66</v>
      </c>
      <c r="D466">
        <v>93824.61</v>
      </c>
      <c r="E466">
        <v>93463.58</v>
      </c>
      <c r="F466">
        <v>97238.07</v>
      </c>
      <c r="G466">
        <v>96864.02</v>
      </c>
      <c r="H466">
        <f>(1/(1-91/360*VLOOKUP($A466,Tbills!$B$4:$C$974,2,1)/100))^((1)/91)-1</f>
        <v>1.1982468616444919E-4</v>
      </c>
      <c r="I466">
        <f>I465*(1-IF($A466&lt;=I461,I$1,I$1+IF(AND(WEEKDAY($A466)&lt;&gt;1,WEEKDAY($A466)&lt;&gt;7),J$1,0)))^($A466-$A465)*(1-0.5*(E466/E465-1))</f>
        <v>13.433441616711482</v>
      </c>
      <c r="K466">
        <f>ROW()</f>
        <v>466</v>
      </c>
      <c r="L466">
        <f>B466/C466</f>
        <v>0.95020463847203274</v>
      </c>
      <c r="M466">
        <f t="shared" si="7"/>
        <v>10.074723521584614</v>
      </c>
      <c r="P466">
        <f>P465*(1-P$1+H465)^($A466-$A465)*(2-E466/E465)</f>
        <v>8.9056750372309352</v>
      </c>
    </row>
    <row r="467" spans="1:16" x14ac:dyDescent="0.25">
      <c r="A467" s="1">
        <v>38741</v>
      </c>
      <c r="B467" s="10">
        <v>13.31</v>
      </c>
      <c r="C467" s="10">
        <v>14.1</v>
      </c>
      <c r="D467">
        <v>92507.89</v>
      </c>
      <c r="E467">
        <v>92140.73</v>
      </c>
      <c r="F467">
        <v>96473.96</v>
      </c>
      <c r="G467">
        <v>96091.24</v>
      </c>
      <c r="H467">
        <f>(1/(1-91/360*VLOOKUP($A467,Tbills!$B$4:$C$974,2,1)/100))^((1)/91)-1</f>
        <v>1.1982468616444919E-4</v>
      </c>
      <c r="I467">
        <f>I466*(1-IF($A467&lt;=I462,I$1,I$1+IF(AND(WEEKDAY($A467)&lt;&gt;1,WEEKDAY($A467)&lt;&gt;7),J$1,0)))^($A467-$A466)*(1-0.5*(E467/E466-1))</f>
        <v>13.528155562912465</v>
      </c>
      <c r="K467">
        <f>ROW()</f>
        <v>467</v>
      </c>
      <c r="L467">
        <f>B467/C467</f>
        <v>0.94397163120567384</v>
      </c>
      <c r="M467">
        <f t="shared" si="7"/>
        <v>10.216841670958242</v>
      </c>
      <c r="P467">
        <f>P466*(1-P$1+H466)^($A467-$A466)*(2-E467/E466)</f>
        <v>9.0324709419086222</v>
      </c>
    </row>
    <row r="468" spans="1:16" x14ac:dyDescent="0.25">
      <c r="A468" s="1">
        <v>38742</v>
      </c>
      <c r="B468" s="10">
        <v>12.87</v>
      </c>
      <c r="C468" s="10">
        <v>13.59</v>
      </c>
      <c r="D468">
        <v>90963.08</v>
      </c>
      <c r="E468">
        <v>90591.01</v>
      </c>
      <c r="F468">
        <v>95905.33</v>
      </c>
      <c r="G468">
        <v>95513.35</v>
      </c>
      <c r="H468">
        <f>(1/(1-91/360*VLOOKUP($A468,Tbills!$B$4:$C$974,2,1)/100))^((1)/91)-1</f>
        <v>1.1982468616444919E-4</v>
      </c>
      <c r="I468">
        <f>I467*(1-IF($A468&lt;=I463,I$1,I$1+IF(AND(WEEKDAY($A468)&lt;&gt;1,WEEKDAY($A468)&lt;&gt;7),J$1,0)))^($A468-$A467)*(1-0.5*(E468/E467-1))</f>
        <v>13.641565895035026</v>
      </c>
      <c r="K468">
        <f>ROW()</f>
        <v>468</v>
      </c>
      <c r="L468">
        <f>B468/C468</f>
        <v>0.94701986754966883</v>
      </c>
      <c r="M468">
        <f t="shared" si="7"/>
        <v>10.388195436030502</v>
      </c>
      <c r="P468">
        <f>P467*(1-P$1+H467)^($A468-$A467)*(2-E468/E467)</f>
        <v>9.1851493868307372</v>
      </c>
    </row>
    <row r="469" spans="1:16" x14ac:dyDescent="0.25">
      <c r="A469" s="1">
        <v>38743</v>
      </c>
      <c r="B469" s="10">
        <v>12.42</v>
      </c>
      <c r="C469" s="10">
        <v>13.24</v>
      </c>
      <c r="D469">
        <v>88799.51</v>
      </c>
      <c r="E469">
        <v>88425.43</v>
      </c>
      <c r="F469">
        <v>95063.87</v>
      </c>
      <c r="G469">
        <v>94663.88</v>
      </c>
      <c r="H469">
        <f>(1/(1-91/360*VLOOKUP($A469,Tbills!$B$4:$C$974,2,1)/100))^((1)/91)-1</f>
        <v>1.1982468616444919E-4</v>
      </c>
      <c r="I469">
        <f>I468*(1-IF($A469&lt;=I464,I$1,I$1+IF(AND(WEEKDAY($A469)&lt;&gt;1,WEEKDAY($A469)&lt;&gt;7),J$1,0)))^($A469-$A468)*(1-0.5*(E469/E468-1))</f>
        <v>13.804257556651409</v>
      </c>
      <c r="K469">
        <f>ROW()</f>
        <v>469</v>
      </c>
      <c r="L469">
        <f>B469/C469</f>
        <v>0.9380664652567976</v>
      </c>
      <c r="M469">
        <f t="shared" si="7"/>
        <v>10.636030066670466</v>
      </c>
      <c r="P469">
        <f>P468*(1-P$1+H468)^($A469-$A468)*(2-E469/E468)</f>
        <v>9.4054996480318405</v>
      </c>
    </row>
    <row r="470" spans="1:16" x14ac:dyDescent="0.25">
      <c r="A470" s="1">
        <v>38744</v>
      </c>
      <c r="B470" s="10">
        <v>11.97</v>
      </c>
      <c r="C470" s="10">
        <v>12.76</v>
      </c>
      <c r="D470">
        <v>87156.86</v>
      </c>
      <c r="E470">
        <v>86779.1</v>
      </c>
      <c r="F470">
        <v>93637</v>
      </c>
      <c r="G470">
        <v>93231.67</v>
      </c>
      <c r="H470">
        <f>(1/(1-91/360*VLOOKUP($A470,Tbills!$B$4:$C$974,2,1)/100))^((1)/91)-1</f>
        <v>1.1982468616444919E-4</v>
      </c>
      <c r="I470">
        <f>I469*(1-IF($A470&lt;=I465,I$1,I$1+IF(AND(WEEKDAY($A470)&lt;&gt;1,WEEKDAY($A470)&lt;&gt;7),J$1,0)))^($A470-$A469)*(1-0.5*(E470/E469-1))</f>
        <v>13.932400734948819</v>
      </c>
      <c r="K470">
        <f>ROW()</f>
        <v>470</v>
      </c>
      <c r="L470">
        <f>B470/C470</f>
        <v>0.93808777429467094</v>
      </c>
      <c r="M470">
        <f t="shared" si="7"/>
        <v>10.833550123113183</v>
      </c>
      <c r="P470">
        <f>P469*(1-P$1+H469)^($A470-$A469)*(2-E470/E469)</f>
        <v>9.5814075788418407</v>
      </c>
    </row>
    <row r="471" spans="1:16" x14ac:dyDescent="0.25">
      <c r="A471" s="1">
        <v>38747</v>
      </c>
      <c r="B471" s="10">
        <v>12.39</v>
      </c>
      <c r="C471" s="10">
        <v>12.91</v>
      </c>
      <c r="D471">
        <v>86045.99</v>
      </c>
      <c r="E471">
        <v>85641.85</v>
      </c>
      <c r="F471">
        <v>93575.63</v>
      </c>
      <c r="G471">
        <v>93137.05</v>
      </c>
      <c r="H471">
        <f>(1/(1-91/360*VLOOKUP($A471,Tbills!$B$4:$C$974,2,1)/100))^((1)/91)-1</f>
        <v>1.222122304462836E-4</v>
      </c>
      <c r="I471">
        <f>I470*(1-IF($A471&lt;=I466,I$1,I$1+IF(AND(WEEKDAY($A471)&lt;&gt;1,WEEKDAY($A471)&lt;&gt;7),J$1,0)))^($A471-$A470)*(1-0.5*(E471/E470-1))</f>
        <v>14.022598612814271</v>
      </c>
      <c r="K471">
        <f>ROW()</f>
        <v>471</v>
      </c>
      <c r="L471">
        <f>B471/C471</f>
        <v>0.95972114639814099</v>
      </c>
      <c r="M471">
        <f t="shared" si="7"/>
        <v>10.973991537625208</v>
      </c>
      <c r="P471">
        <f>P470*(1-P$1+H470)^($A471-$A470)*(2-E471/E470)</f>
        <v>9.7093855473659101</v>
      </c>
    </row>
    <row r="472" spans="1:16" x14ac:dyDescent="0.25">
      <c r="A472" s="1">
        <v>38748</v>
      </c>
      <c r="B472" s="10">
        <v>12.95</v>
      </c>
      <c r="C472" s="10">
        <v>13</v>
      </c>
      <c r="D472">
        <v>86622.95</v>
      </c>
      <c r="E472">
        <v>86205.63</v>
      </c>
      <c r="F472">
        <v>93715.05</v>
      </c>
      <c r="G472">
        <v>93264.43</v>
      </c>
      <c r="H472">
        <f>(1/(1-91/360*VLOOKUP($A472,Tbills!$B$4:$C$974,2,1)/100))^((1)/91)-1</f>
        <v>1.222122304462836E-4</v>
      </c>
      <c r="I472">
        <f>I471*(1-IF($A472&lt;=I467,I$1,I$1+IF(AND(WEEKDAY($A472)&lt;&gt;1,WEEKDAY($A472)&lt;&gt;7),J$1,0)))^($A472-$A471)*(1-0.5*(E472/E471-1))</f>
        <v>13.97607948348093</v>
      </c>
      <c r="K472">
        <f>ROW()</f>
        <v>472</v>
      </c>
      <c r="L472">
        <f>B472/C472</f>
        <v>0.99615384615384606</v>
      </c>
      <c r="M472">
        <f t="shared" si="7"/>
        <v>10.901242036858751</v>
      </c>
      <c r="P472">
        <f>P471*(1-P$1+H471)^($A472-$A471)*(2-E472/E471)</f>
        <v>9.6462907401858082</v>
      </c>
    </row>
    <row r="473" spans="1:16" x14ac:dyDescent="0.25">
      <c r="A473" s="1">
        <v>38749</v>
      </c>
      <c r="B473" s="10">
        <v>12.36</v>
      </c>
      <c r="C473" s="10">
        <v>12.83</v>
      </c>
      <c r="D473">
        <v>86332.41</v>
      </c>
      <c r="E473">
        <v>85905.96</v>
      </c>
      <c r="F473">
        <v>93394.55</v>
      </c>
      <c r="G473">
        <v>92934.080000000002</v>
      </c>
      <c r="H473">
        <f>(1/(1-91/360*VLOOKUP($A473,Tbills!$B$4:$C$974,2,1)/100))^((1)/91)-1</f>
        <v>1.222122304462836E-4</v>
      </c>
      <c r="I473">
        <f>I472*(1-IF($A473&lt;=I468,I$1,I$1+IF(AND(WEEKDAY($A473)&lt;&gt;1,WEEKDAY($A473)&lt;&gt;7),J$1,0)))^($A473-$A472)*(1-0.5*(E473/E472-1))</f>
        <v>14.000007075233897</v>
      </c>
      <c r="K473">
        <f>ROW()</f>
        <v>473</v>
      </c>
      <c r="L473">
        <f>B473/C473</f>
        <v>0.96336710833982853</v>
      </c>
      <c r="M473">
        <f t="shared" si="7"/>
        <v>10.938627691887316</v>
      </c>
      <c r="P473">
        <f>P472*(1-P$1+H472)^($A473-$A472)*(2-E473/E472)</f>
        <v>9.6806483705649615</v>
      </c>
    </row>
    <row r="474" spans="1:16" x14ac:dyDescent="0.25">
      <c r="A474" s="1">
        <v>38750</v>
      </c>
      <c r="B474" s="10">
        <v>13.23</v>
      </c>
      <c r="C474" s="10">
        <v>13.52</v>
      </c>
      <c r="D474">
        <v>87274.82</v>
      </c>
      <c r="E474">
        <v>86833.22</v>
      </c>
      <c r="F474">
        <v>94290.45</v>
      </c>
      <c r="G474">
        <v>93814.21</v>
      </c>
      <c r="H474">
        <f>(1/(1-91/360*VLOOKUP($A474,Tbills!$B$4:$C$974,2,1)/100))^((1)/91)-1</f>
        <v>1.222122304462836E-4</v>
      </c>
      <c r="I474">
        <f>I473*(1-IF($A474&lt;=I469,I$1,I$1+IF(AND(WEEKDAY($A474)&lt;&gt;1,WEEKDAY($A474)&lt;&gt;7),J$1,0)))^($A474-$A473)*(1-0.5*(E474/E473-1))</f>
        <v>13.92408734770224</v>
      </c>
      <c r="K474">
        <f>ROW()</f>
        <v>474</v>
      </c>
      <c r="L474">
        <f>B474/C474</f>
        <v>0.97855029585798825</v>
      </c>
      <c r="M474">
        <f t="shared" si="7"/>
        <v>10.820053310785191</v>
      </c>
      <c r="P474">
        <f>P473*(1-P$1+H473)^($A474-$A473)*(2-E474/E473)</f>
        <v>9.5769725954485772</v>
      </c>
    </row>
    <row r="475" spans="1:16" x14ac:dyDescent="0.25">
      <c r="A475" s="1">
        <v>38751</v>
      </c>
      <c r="B475" s="10">
        <v>12.96</v>
      </c>
      <c r="C475" s="10">
        <v>13.34</v>
      </c>
      <c r="D475">
        <v>87072</v>
      </c>
      <c r="E475">
        <v>86620.82</v>
      </c>
      <c r="F475">
        <v>94005.77</v>
      </c>
      <c r="G475">
        <v>93519.5</v>
      </c>
      <c r="H475">
        <f>(1/(1-91/360*VLOOKUP($A475,Tbills!$B$4:$C$974,2,1)/100))^((1)/91)-1</f>
        <v>1.222122304462836E-4</v>
      </c>
      <c r="I475">
        <f>I474*(1-IF($A475&lt;=I470,I$1,I$1+IF(AND(WEEKDAY($A475)&lt;&gt;1,WEEKDAY($A475)&lt;&gt;7),J$1,0)))^($A475-$A474)*(1-0.5*(E475/E474-1))</f>
        <v>13.940754132102111</v>
      </c>
      <c r="K475">
        <f>ROW()</f>
        <v>475</v>
      </c>
      <c r="L475">
        <f>B475/C475</f>
        <v>0.97151424287856081</v>
      </c>
      <c r="M475">
        <f t="shared" si="7"/>
        <v>10.846014721455237</v>
      </c>
      <c r="P475">
        <f>P474*(1-P$1+H474)^($A475-$A474)*(2-E475/E474)</f>
        <v>9.6012167288608126</v>
      </c>
    </row>
    <row r="476" spans="1:16" x14ac:dyDescent="0.25">
      <c r="A476" s="1">
        <v>38754</v>
      </c>
      <c r="B476" s="10">
        <v>13.04</v>
      </c>
      <c r="C476" s="10">
        <v>13.37</v>
      </c>
      <c r="D476">
        <v>87200.56</v>
      </c>
      <c r="E476">
        <v>86716.95</v>
      </c>
      <c r="F476">
        <v>94295.03</v>
      </c>
      <c r="G476">
        <v>93772.97</v>
      </c>
      <c r="H476">
        <f>(1/(1-91/360*VLOOKUP($A476,Tbills!$B$4:$C$974,2,1)/100))^((1)/91)-1</f>
        <v>1.222122304462836E-4</v>
      </c>
      <c r="I476">
        <f>I475*(1-IF($A476&lt;=I471,I$1,I$1+IF(AND(WEEKDAY($A476)&lt;&gt;1,WEEKDAY($A476)&lt;&gt;7),J$1,0)))^($A476-$A475)*(1-0.5*(E476/E475-1))</f>
        <v>13.931930659045401</v>
      </c>
      <c r="K476">
        <f>ROW()</f>
        <v>476</v>
      </c>
      <c r="L476">
        <f>B476/C476</f>
        <v>0.97531787584143603</v>
      </c>
      <c r="M476">
        <f t="shared" si="7"/>
        <v>10.832464319743492</v>
      </c>
      <c r="P476">
        <f>P475*(1-P$1+H475)^($A476-$A475)*(2-E476/E475)</f>
        <v>9.5930137990323558</v>
      </c>
    </row>
    <row r="477" spans="1:16" x14ac:dyDescent="0.25">
      <c r="A477" s="1">
        <v>38755</v>
      </c>
      <c r="B477" s="10">
        <v>13.59</v>
      </c>
      <c r="C477" s="10">
        <v>13.91</v>
      </c>
      <c r="D477">
        <v>87930.07</v>
      </c>
      <c r="E477">
        <v>87431.81</v>
      </c>
      <c r="F477">
        <v>94750</v>
      </c>
      <c r="G477">
        <v>94213.96</v>
      </c>
      <c r="H477">
        <f>(1/(1-91/360*VLOOKUP($A477,Tbills!$B$4:$C$974,2,1)/100))^((1)/91)-1</f>
        <v>1.222122304462836E-4</v>
      </c>
      <c r="I477">
        <f>I476*(1-IF($A477&lt;=I472,I$1,I$1+IF(AND(WEEKDAY($A477)&lt;&gt;1,WEEKDAY($A477)&lt;&gt;7),J$1,0)))^($A477-$A476)*(1-0.5*(E477/E476-1))</f>
        <v>13.874144897846891</v>
      </c>
      <c r="K477">
        <f>ROW()</f>
        <v>477</v>
      </c>
      <c r="L477">
        <f>B477/C477</f>
        <v>0.97699496764917326</v>
      </c>
      <c r="M477">
        <f t="shared" si="7"/>
        <v>10.742665431391002</v>
      </c>
      <c r="P477">
        <f>P476*(1-P$1+H476)^($A477-$A476)*(2-E477/E476)</f>
        <v>9.5147436475398006</v>
      </c>
    </row>
    <row r="478" spans="1:16" x14ac:dyDescent="0.25">
      <c r="A478" s="1">
        <v>38756</v>
      </c>
      <c r="B478" s="10">
        <v>12.83</v>
      </c>
      <c r="C478" s="10">
        <v>13.36</v>
      </c>
      <c r="D478">
        <v>85829.43</v>
      </c>
      <c r="E478">
        <v>85332.39</v>
      </c>
      <c r="F478">
        <v>94042.82</v>
      </c>
      <c r="G478">
        <v>93499.27</v>
      </c>
      <c r="H478">
        <f>(1/(1-91/360*VLOOKUP($A478,Tbills!$B$4:$C$974,2,1)/100))^((1)/91)-1</f>
        <v>1.222122304462836E-4</v>
      </c>
      <c r="I478">
        <f>I477*(1-IF($A478&lt;=I473,I$1,I$1+IF(AND(WEEKDAY($A478)&lt;&gt;1,WEEKDAY($A478)&lt;&gt;7),J$1,0)))^($A478-$A477)*(1-0.5*(E478/E477-1))</f>
        <v>14.04035302354545</v>
      </c>
      <c r="K478">
        <f>ROW()</f>
        <v>478</v>
      </c>
      <c r="L478">
        <f>B478/C478</f>
        <v>0.96032934131736536</v>
      </c>
      <c r="M478">
        <f t="shared" si="7"/>
        <v>11.000106862684465</v>
      </c>
      <c r="P478">
        <f>P477*(1-P$1+H477)^($A478-$A477)*(2-E478/E477)</f>
        <v>9.7440428492792659</v>
      </c>
    </row>
    <row r="479" spans="1:16" x14ac:dyDescent="0.25">
      <c r="A479" s="1">
        <v>38757</v>
      </c>
      <c r="B479" s="10">
        <v>13.12</v>
      </c>
      <c r="C479" s="10">
        <v>13.46</v>
      </c>
      <c r="D479">
        <v>84910.89</v>
      </c>
      <c r="E479">
        <v>84408.74</v>
      </c>
      <c r="F479">
        <v>93659.01</v>
      </c>
      <c r="G479">
        <v>93106.25</v>
      </c>
      <c r="H479">
        <f>(1/(1-91/360*VLOOKUP($A479,Tbills!$B$4:$C$974,2,1)/100))^((1)/91)-1</f>
        <v>1.222122304462836E-4</v>
      </c>
      <c r="I479">
        <f>I478*(1-IF($A479&lt;=I474,I$1,I$1+IF(AND(WEEKDAY($A479)&lt;&gt;1,WEEKDAY($A479)&lt;&gt;7),J$1,0)))^($A479-$A478)*(1-0.5*(E479/E478-1))</f>
        <v>14.115973007061234</v>
      </c>
      <c r="K479">
        <f>ROW()</f>
        <v>479</v>
      </c>
      <c r="L479">
        <f>B479/C479</f>
        <v>0.97473997028231785</v>
      </c>
      <c r="M479">
        <f t="shared" si="7"/>
        <v>11.118655714108616</v>
      </c>
      <c r="P479">
        <f>P478*(1-P$1+H478)^($A479-$A478)*(2-E479/E478)</f>
        <v>9.8503531973653029</v>
      </c>
    </row>
    <row r="480" spans="1:16" x14ac:dyDescent="0.25">
      <c r="A480" s="1">
        <v>38758</v>
      </c>
      <c r="B480" s="10">
        <v>12.87</v>
      </c>
      <c r="C480" s="10">
        <v>13.28</v>
      </c>
      <c r="D480">
        <v>84656.29</v>
      </c>
      <c r="E480">
        <v>84145.33</v>
      </c>
      <c r="F480">
        <v>93861.72</v>
      </c>
      <c r="G480">
        <v>93296.39</v>
      </c>
      <c r="H480">
        <f>(1/(1-91/360*VLOOKUP($A480,Tbills!$B$4:$C$974,2,1)/100))^((1)/91)-1</f>
        <v>1.222122304462836E-4</v>
      </c>
      <c r="I480">
        <f>I479*(1-IF($A480&lt;=I475,I$1,I$1+IF(AND(WEEKDAY($A480)&lt;&gt;1,WEEKDAY($A480)&lt;&gt;7),J$1,0)))^($A480-$A479)*(1-0.5*(E480/E479-1))</f>
        <v>14.137630526095148</v>
      </c>
      <c r="K480">
        <f>ROW()</f>
        <v>480</v>
      </c>
      <c r="L480">
        <f>B480/C480</f>
        <v>0.96912650602409633</v>
      </c>
      <c r="M480">
        <f t="shared" si="7"/>
        <v>11.152833658106836</v>
      </c>
      <c r="P480">
        <f>P479*(1-P$1+H479)^($A480-$A479)*(2-E480/E479)</f>
        <v>9.8819348116814503</v>
      </c>
    </row>
    <row r="481" spans="1:16" x14ac:dyDescent="0.25">
      <c r="A481" s="1">
        <v>38761</v>
      </c>
      <c r="B481" s="10">
        <v>13.35</v>
      </c>
      <c r="C481" s="10">
        <v>13.6</v>
      </c>
      <c r="D481">
        <v>86181.81</v>
      </c>
      <c r="E481">
        <v>85630.79</v>
      </c>
      <c r="F481">
        <v>95021.98</v>
      </c>
      <c r="G481">
        <v>94415.45</v>
      </c>
      <c r="H481">
        <f>(1/(1-91/360*VLOOKUP($A481,Tbills!$B$4:$C$974,2,1)/100))^((1)/91)-1</f>
        <v>1.2403835348195891E-4</v>
      </c>
      <c r="I481">
        <f>I480*(1-IF($A481&lt;=I476,I$1,I$1+IF(AND(WEEKDAY($A481)&lt;&gt;1,WEEKDAY($A481)&lt;&gt;7),J$1,0)))^($A481-$A480)*(1-0.5*(E481/E480-1))</f>
        <v>14.011747035957749</v>
      </c>
      <c r="K481">
        <f>ROW()</f>
        <v>481</v>
      </c>
      <c r="L481">
        <f>B481/C481</f>
        <v>0.98161764705882348</v>
      </c>
      <c r="M481">
        <f t="shared" si="7"/>
        <v>10.95441629421342</v>
      </c>
      <c r="P481">
        <f>P480*(1-P$1+H480)^($A481-$A480)*(2-E481/E480)</f>
        <v>9.7099662261008284</v>
      </c>
    </row>
    <row r="482" spans="1:16" x14ac:dyDescent="0.25">
      <c r="A482" s="1">
        <v>38762</v>
      </c>
      <c r="B482" s="10">
        <v>12.25</v>
      </c>
      <c r="C482" s="10">
        <v>12.99</v>
      </c>
      <c r="D482">
        <v>85082.95</v>
      </c>
      <c r="E482">
        <v>84528.33</v>
      </c>
      <c r="F482">
        <v>93995.51</v>
      </c>
      <c r="G482">
        <v>93383.83</v>
      </c>
      <c r="H482">
        <f>(1/(1-91/360*VLOOKUP($A482,Tbills!$B$4:$C$974,2,1)/100))^((1)/91)-1</f>
        <v>1.2403835348195891E-4</v>
      </c>
      <c r="I482">
        <f>I481*(1-IF($A482&lt;=I477,I$1,I$1+IF(AND(WEEKDAY($A482)&lt;&gt;1,WEEKDAY($A482)&lt;&gt;7),J$1,0)))^($A482-$A481)*(1-0.5*(E482/E481-1))</f>
        <v>14.101577640784956</v>
      </c>
      <c r="K482">
        <f>ROW()</f>
        <v>482</v>
      </c>
      <c r="L482">
        <f>B482/C482</f>
        <v>0.94303310238645111</v>
      </c>
      <c r="M482">
        <f t="shared" si="7"/>
        <v>11.094932970399872</v>
      </c>
      <c r="P482">
        <f>P481*(1-P$1+H481)^($A482-$A481)*(2-E482/E481)</f>
        <v>9.8358340663422474</v>
      </c>
    </row>
    <row r="483" spans="1:16" x14ac:dyDescent="0.25">
      <c r="A483" s="1">
        <v>38763</v>
      </c>
      <c r="B483" s="10">
        <v>12.31</v>
      </c>
      <c r="C483" s="10">
        <v>12.85</v>
      </c>
      <c r="D483">
        <v>85488.320000000007</v>
      </c>
      <c r="E483">
        <v>84920.57</v>
      </c>
      <c r="F483">
        <v>94019.41</v>
      </c>
      <c r="G483">
        <v>93395.99</v>
      </c>
      <c r="H483">
        <f>(1/(1-91/360*VLOOKUP($A483,Tbills!$B$4:$C$974,2,1)/100))^((1)/91)-1</f>
        <v>1.2403835348195891E-4</v>
      </c>
      <c r="I483">
        <f>I482*(1-IF($A483&lt;=I478,I$1,I$1+IF(AND(WEEKDAY($A483)&lt;&gt;1,WEEKDAY($A483)&lt;&gt;7),J$1,0)))^($A483-$A482)*(1-0.5*(E483/E482-1))</f>
        <v>14.068493423510292</v>
      </c>
      <c r="K483">
        <f>ROW()</f>
        <v>483</v>
      </c>
      <c r="L483">
        <f>B483/C483</f>
        <v>0.95797665369649809</v>
      </c>
      <c r="M483">
        <f t="shared" si="7"/>
        <v>11.042934381781265</v>
      </c>
      <c r="P483">
        <f>P482*(1-P$1+H482)^($A483-$A482)*(2-E483/E482)</f>
        <v>9.7910447306417954</v>
      </c>
    </row>
    <row r="484" spans="1:16" x14ac:dyDescent="0.25">
      <c r="A484" s="1">
        <v>38764</v>
      </c>
      <c r="B484" s="10">
        <v>11.48</v>
      </c>
      <c r="C484" s="10">
        <v>12.2</v>
      </c>
      <c r="D484">
        <v>83859.27</v>
      </c>
      <c r="E484">
        <v>83291.81</v>
      </c>
      <c r="F484">
        <v>93043.31</v>
      </c>
      <c r="G484">
        <v>92414.78</v>
      </c>
      <c r="H484">
        <f>(1/(1-91/360*VLOOKUP($A484,Tbills!$B$4:$C$974,2,1)/100))^((1)/91)-1</f>
        <v>1.2403835348195891E-4</v>
      </c>
      <c r="I484">
        <f>I483*(1-IF($A484&lt;=I479,I$1,I$1+IF(AND(WEEKDAY($A484)&lt;&gt;1,WEEKDAY($A484)&lt;&gt;7),J$1,0)))^($A484-$A483)*(1-0.5*(E484/E483-1))</f>
        <v>14.203039228226737</v>
      </c>
      <c r="K484">
        <f>ROW()</f>
        <v>484</v>
      </c>
      <c r="L484">
        <f>B484/C484</f>
        <v>0.94098360655737712</v>
      </c>
      <c r="M484">
        <f t="shared" si="7"/>
        <v>11.254211520180897</v>
      </c>
      <c r="P484">
        <f>P483*(1-P$1+H483)^($A484-$A483)*(2-E484/E483)</f>
        <v>9.9797037404944167</v>
      </c>
    </row>
    <row r="485" spans="1:16" x14ac:dyDescent="0.25">
      <c r="A485" s="1">
        <v>38765</v>
      </c>
      <c r="B485" s="10">
        <v>12.01</v>
      </c>
      <c r="C485" s="10">
        <v>12.43</v>
      </c>
      <c r="D485">
        <v>82981.39</v>
      </c>
      <c r="E485">
        <v>82409.539999999994</v>
      </c>
      <c r="F485">
        <v>92322.53</v>
      </c>
      <c r="G485">
        <v>91687.41</v>
      </c>
      <c r="H485">
        <f>(1/(1-91/360*VLOOKUP($A485,Tbills!$B$4:$C$974,2,1)/100))^((1)/91)-1</f>
        <v>1.2403835348195891E-4</v>
      </c>
      <c r="I485">
        <f>I484*(1-IF($A485&lt;=I480,I$1,I$1+IF(AND(WEEKDAY($A485)&lt;&gt;1,WEEKDAY($A485)&lt;&gt;7),J$1,0)))^($A485-$A484)*(1-0.5*(E485/E484-1))</f>
        <v>14.277890576847319</v>
      </c>
      <c r="K485">
        <f>ROW()</f>
        <v>485</v>
      </c>
      <c r="L485">
        <f>B485/C485</f>
        <v>0.96621078037007246</v>
      </c>
      <c r="M485">
        <f t="shared" si="7"/>
        <v>11.372892237710403</v>
      </c>
      <c r="P485">
        <f>P484*(1-P$1+H484)^($A485-$A484)*(2-E485/E484)</f>
        <v>10.086291888377566</v>
      </c>
    </row>
    <row r="486" spans="1:16" x14ac:dyDescent="0.25">
      <c r="A486" s="1">
        <v>38769</v>
      </c>
      <c r="B486" s="10">
        <v>12.41</v>
      </c>
      <c r="C486" s="10">
        <v>12.51</v>
      </c>
      <c r="D486">
        <v>82275.72</v>
      </c>
      <c r="E486">
        <v>81667.839999999997</v>
      </c>
      <c r="F486">
        <v>91231.9</v>
      </c>
      <c r="G486">
        <v>90558.79</v>
      </c>
      <c r="H486">
        <f>(1/(1-91/360*VLOOKUP($A486,Tbills!$B$4:$C$974,2,1)/100))^((1)/91)-1</f>
        <v>1.2431932271628199E-4</v>
      </c>
      <c r="I486">
        <f>I485*(1-IF($A486&lt;=I481,I$1,I$1+IF(AND(WEEKDAY($A486)&lt;&gt;1,WEEKDAY($A486)&lt;&gt;7),J$1,0)))^($A486-$A485)*(1-0.5*(E486/E485-1))</f>
        <v>14.340649213109769</v>
      </c>
      <c r="K486">
        <f>ROW()</f>
        <v>486</v>
      </c>
      <c r="L486">
        <f>B486/C486</f>
        <v>0.9920063948840927</v>
      </c>
      <c r="M486">
        <f t="shared" si="7"/>
        <v>11.473112513751241</v>
      </c>
      <c r="P486">
        <f>P485*(1-P$1+H485)^($A486-$A485)*(2-E486/E485)</f>
        <v>10.180614448159018</v>
      </c>
    </row>
    <row r="487" spans="1:16" x14ac:dyDescent="0.25">
      <c r="A487" s="1">
        <v>38770</v>
      </c>
      <c r="B487" s="10">
        <v>11.88</v>
      </c>
      <c r="C487" s="10">
        <v>12.11</v>
      </c>
      <c r="D487">
        <v>80193</v>
      </c>
      <c r="E487">
        <v>79590.350000000006</v>
      </c>
      <c r="F487">
        <v>90955.5</v>
      </c>
      <c r="G487">
        <v>90273.17</v>
      </c>
      <c r="H487">
        <f>(1/(1-91/360*VLOOKUP($A487,Tbills!$B$4:$C$974,2,1)/100))^((1)/91)-1</f>
        <v>1.2431932271628199E-4</v>
      </c>
      <c r="I487">
        <f>I486*(1-IF($A487&lt;=I482,I$1,I$1+IF(AND(WEEKDAY($A487)&lt;&gt;1,WEEKDAY($A487)&lt;&gt;7),J$1,0)))^($A487-$A486)*(1-0.5*(E487/E486-1))</f>
        <v>14.522671995305412</v>
      </c>
      <c r="K487">
        <f>ROW()</f>
        <v>487</v>
      </c>
      <c r="L487">
        <f>B487/C487</f>
        <v>0.98100743187448403</v>
      </c>
      <c r="M487">
        <f t="shared" si="7"/>
        <v>11.764420891866463</v>
      </c>
      <c r="P487">
        <f>P486*(1-P$1+H486)^($A487-$A486)*(2-E487/E486)</f>
        <v>10.440503567335249</v>
      </c>
    </row>
    <row r="488" spans="1:16" x14ac:dyDescent="0.25">
      <c r="A488" s="1">
        <v>38771</v>
      </c>
      <c r="B488" s="10">
        <v>11.87</v>
      </c>
      <c r="C488" s="10">
        <v>12.14</v>
      </c>
      <c r="D488">
        <v>80186.740000000005</v>
      </c>
      <c r="E488">
        <v>79574.25</v>
      </c>
      <c r="F488">
        <v>90038.1</v>
      </c>
      <c r="G488">
        <v>89351.43</v>
      </c>
      <c r="H488">
        <f>(1/(1-91/360*VLOOKUP($A488,Tbills!$B$4:$C$974,2,1)/100))^((1)/91)-1</f>
        <v>1.2431932271628199E-4</v>
      </c>
      <c r="I488">
        <f>I487*(1-IF($A488&lt;=I483,I$1,I$1+IF(AND(WEEKDAY($A488)&lt;&gt;1,WEEKDAY($A488)&lt;&gt;7),J$1,0)))^($A488-$A487)*(1-0.5*(E488/E487-1))</f>
        <v>14.523762835099673</v>
      </c>
      <c r="K488">
        <f>ROW()</f>
        <v>488</v>
      </c>
      <c r="L488">
        <f>B488/C488</f>
        <v>0.97775947281713338</v>
      </c>
      <c r="M488">
        <f t="shared" si="7"/>
        <v>11.76625262473879</v>
      </c>
      <c r="P488">
        <f>P487*(1-P$1+H487)^($A488-$A487)*(2-E488/E487)</f>
        <v>10.443527518428988</v>
      </c>
    </row>
    <row r="489" spans="1:16" x14ac:dyDescent="0.25">
      <c r="A489" s="1">
        <v>38772</v>
      </c>
      <c r="B489" s="10">
        <v>11.46</v>
      </c>
      <c r="C489" s="10">
        <v>12.07</v>
      </c>
      <c r="D489">
        <v>79419.77</v>
      </c>
      <c r="E489">
        <v>78803.240000000005</v>
      </c>
      <c r="F489">
        <v>89595.65</v>
      </c>
      <c r="G489">
        <v>88901.25</v>
      </c>
      <c r="H489">
        <f>(1/(1-91/360*VLOOKUP($A489,Tbills!$B$4:$C$974,2,1)/100))^((1)/91)-1</f>
        <v>1.2431932271628199E-4</v>
      </c>
      <c r="I489">
        <f>I488*(1-IF($A489&lt;=I484,I$1,I$1+IF(AND(WEEKDAY($A489)&lt;&gt;1,WEEKDAY($A489)&lt;&gt;7),J$1,0)))^($A489-$A488)*(1-0.5*(E489/E488-1))</f>
        <v>14.593744734337012</v>
      </c>
      <c r="K489">
        <f>ROW()</f>
        <v>489</v>
      </c>
      <c r="L489">
        <f>B489/C489</f>
        <v>0.94946147473073739</v>
      </c>
      <c r="M489">
        <f t="shared" si="7"/>
        <v>11.879704750874101</v>
      </c>
      <c r="P489">
        <f>P488*(1-P$1+H488)^($A489-$A488)*(2-E489/E488)</f>
        <v>10.545637739215445</v>
      </c>
    </row>
    <row r="490" spans="1:16" x14ac:dyDescent="0.25">
      <c r="A490" s="1">
        <v>38775</v>
      </c>
      <c r="B490" s="10">
        <v>11.59</v>
      </c>
      <c r="C490" s="10">
        <v>12.21</v>
      </c>
      <c r="D490">
        <v>78714.47</v>
      </c>
      <c r="E490">
        <v>78074.03</v>
      </c>
      <c r="F490">
        <v>89662.02</v>
      </c>
      <c r="G490">
        <v>88933.95</v>
      </c>
      <c r="H490">
        <f>(1/(1-91/360*VLOOKUP($A490,Tbills!$B$4:$C$974,2,1)/100))^((1)/91)-1</f>
        <v>1.260052906402187E-4</v>
      </c>
      <c r="I490">
        <f>I489*(1-IF($A490&lt;=I485,I$1,I$1+IF(AND(WEEKDAY($A490)&lt;&gt;1,WEEKDAY($A490)&lt;&gt;7),J$1,0)))^($A490-$A489)*(1-0.5*(E490/E489-1))</f>
        <v>14.660121979372708</v>
      </c>
      <c r="K490">
        <f>ROW()</f>
        <v>490</v>
      </c>
      <c r="L490">
        <f>B490/C490</f>
        <v>0.94922194922194914</v>
      </c>
      <c r="M490">
        <f t="shared" si="7"/>
        <v>11.987959048818752</v>
      </c>
      <c r="P490">
        <f>P489*(1-P$1+H489)^($A490-$A489)*(2-E490/E489)</f>
        <v>10.64601112042026</v>
      </c>
    </row>
    <row r="491" spans="1:16" x14ac:dyDescent="0.25">
      <c r="A491" s="1">
        <v>38776</v>
      </c>
      <c r="B491" s="10">
        <v>12.34</v>
      </c>
      <c r="C491" s="10">
        <v>12.8</v>
      </c>
      <c r="D491">
        <v>79906.289999999994</v>
      </c>
      <c r="E491">
        <v>79246.31</v>
      </c>
      <c r="F491">
        <v>89844.22</v>
      </c>
      <c r="G491">
        <v>89103.47</v>
      </c>
      <c r="H491">
        <f>(1/(1-91/360*VLOOKUP($A491,Tbills!$B$4:$C$974,2,1)/100))^((1)/91)-1</f>
        <v>1.260052906402187E-4</v>
      </c>
      <c r="I491">
        <f>I490*(1-IF($A491&lt;=I486,I$1,I$1+IF(AND(WEEKDAY($A491)&lt;&gt;1,WEEKDAY($A491)&lt;&gt;7),J$1,0)))^($A491-$A490)*(1-0.5*(E491/E490-1))</f>
        <v>14.549682559892448</v>
      </c>
      <c r="K491">
        <f>ROW()</f>
        <v>491</v>
      </c>
      <c r="L491">
        <f>B491/C491</f>
        <v>0.96406249999999993</v>
      </c>
      <c r="M491">
        <f t="shared" si="7"/>
        <v>11.807410123516973</v>
      </c>
      <c r="P491">
        <f>P490*(1-P$1+H490)^($A491-$A490)*(2-E491/E490)</f>
        <v>10.487094943722783</v>
      </c>
    </row>
    <row r="492" spans="1:16" x14ac:dyDescent="0.25">
      <c r="A492" s="1">
        <v>38777</v>
      </c>
      <c r="B492" s="10">
        <v>11.54</v>
      </c>
      <c r="C492" s="10">
        <v>12.55</v>
      </c>
      <c r="D492">
        <v>79232.710000000006</v>
      </c>
      <c r="E492">
        <v>78568.31</v>
      </c>
      <c r="F492">
        <v>88949.79</v>
      </c>
      <c r="G492">
        <v>88205.18</v>
      </c>
      <c r="H492">
        <f>(1/(1-91/360*VLOOKUP($A492,Tbills!$B$4:$C$974,2,1)/100))^((1)/91)-1</f>
        <v>1.260052906402187E-4</v>
      </c>
      <c r="I492">
        <f>I491*(1-IF($A492&lt;=I487,I$1,I$1+IF(AND(WEEKDAY($A492)&lt;&gt;1,WEEKDAY($A492)&lt;&gt;7),J$1,0)))^($A492-$A491)*(1-0.5*(E492/E491-1))</f>
        <v>14.611542906418014</v>
      </c>
      <c r="K492">
        <f>ROW()</f>
        <v>492</v>
      </c>
      <c r="L492">
        <f>B492/C492</f>
        <v>0.91952191235059744</v>
      </c>
      <c r="M492">
        <f t="shared" si="7"/>
        <v>11.907875002634386</v>
      </c>
      <c r="P492">
        <f>P491*(1-P$1+H491)^($A492-$A491)*(2-E492/E491)</f>
        <v>10.577759906656471</v>
      </c>
    </row>
    <row r="493" spans="1:16" x14ac:dyDescent="0.25">
      <c r="A493" s="1">
        <v>38778</v>
      </c>
      <c r="B493" s="10">
        <v>11.72</v>
      </c>
      <c r="C493" s="10">
        <v>12.64</v>
      </c>
      <c r="D493">
        <v>79397.84</v>
      </c>
      <c r="E493">
        <v>78722.16</v>
      </c>
      <c r="F493">
        <v>88828.51</v>
      </c>
      <c r="G493">
        <v>88073.8</v>
      </c>
      <c r="H493">
        <f>(1/(1-91/360*VLOOKUP($A493,Tbills!$B$4:$C$974,2,1)/100))^((1)/91)-1</f>
        <v>1.260052906402187E-4</v>
      </c>
      <c r="I493">
        <f>I492*(1-IF($A493&lt;=I488,I$1,I$1+IF(AND(WEEKDAY($A493)&lt;&gt;1,WEEKDAY($A493)&lt;&gt;7),J$1,0)))^($A493-$A492)*(1-0.5*(E493/E492-1))</f>
        <v>14.5968570458505</v>
      </c>
      <c r="K493">
        <f>ROW()</f>
        <v>493</v>
      </c>
      <c r="L493">
        <f>B493/C493</f>
        <v>0.92721518987341778</v>
      </c>
      <c r="M493">
        <f t="shared" si="7"/>
        <v>11.8840038480175</v>
      </c>
      <c r="P493">
        <f>P492*(1-P$1+H492)^($A493-$A492)*(2-E493/E492)</f>
        <v>10.557986646667366</v>
      </c>
    </row>
    <row r="494" spans="1:16" x14ac:dyDescent="0.25">
      <c r="A494" s="1">
        <v>38779</v>
      </c>
      <c r="B494" s="10">
        <v>11.96</v>
      </c>
      <c r="C494" s="10">
        <v>12.64</v>
      </c>
      <c r="D494">
        <v>79487.91</v>
      </c>
      <c r="E494">
        <v>78801.55</v>
      </c>
      <c r="F494">
        <v>88474.86</v>
      </c>
      <c r="G494">
        <v>87712.06</v>
      </c>
      <c r="H494">
        <f>(1/(1-91/360*VLOOKUP($A494,Tbills!$B$4:$C$974,2,1)/100))^((1)/91)-1</f>
        <v>1.260052906402187E-4</v>
      </c>
      <c r="I494">
        <f>I493*(1-IF($A494&lt;=I489,I$1,I$1+IF(AND(WEEKDAY($A494)&lt;&gt;1,WEEKDAY($A494)&lt;&gt;7),J$1,0)))^($A494-$A493)*(1-0.5*(E494/E493-1))</f>
        <v>14.589116974431219</v>
      </c>
      <c r="K494">
        <f>ROW()</f>
        <v>494</v>
      </c>
      <c r="L494">
        <f>B494/C494</f>
        <v>0.94620253164556967</v>
      </c>
      <c r="M494">
        <f t="shared" si="7"/>
        <v>11.871466082787054</v>
      </c>
      <c r="P494">
        <f>P493*(1-P$1+H493)^($A494-$A493)*(2-E494/E493)</f>
        <v>10.548278004731857</v>
      </c>
    </row>
    <row r="495" spans="1:16" x14ac:dyDescent="0.25">
      <c r="A495" s="1">
        <v>38782</v>
      </c>
      <c r="B495" s="10">
        <v>12.74</v>
      </c>
      <c r="C495" s="10">
        <v>13.2</v>
      </c>
      <c r="D495">
        <v>80540.73</v>
      </c>
      <c r="E495">
        <v>79815.48</v>
      </c>
      <c r="F495">
        <v>88342.78</v>
      </c>
      <c r="G495">
        <v>87547.96</v>
      </c>
      <c r="H495">
        <f>(1/(1-91/360*VLOOKUP($A495,Tbills!$B$4:$C$974,2,1)/100))^((1)/91)-1</f>
        <v>1.257242778276435E-4</v>
      </c>
      <c r="I495">
        <f>I494*(1-IF($A495&lt;=I490,I$1,I$1+IF(AND(WEEKDAY($A495)&lt;&gt;1,WEEKDAY($A495)&lt;&gt;7),J$1,0)))^($A495-$A494)*(1-0.5*(E495/E494-1))</f>
        <v>14.494126981720798</v>
      </c>
      <c r="K495">
        <f>ROW()</f>
        <v>495</v>
      </c>
      <c r="L495">
        <f>B495/C495</f>
        <v>0.9651515151515152</v>
      </c>
      <c r="M495">
        <f t="shared" si="7"/>
        <v>11.717080032920286</v>
      </c>
      <c r="P495">
        <f>P494*(1-P$1+H494)^($A495-$A494)*(2-E495/E494)</f>
        <v>10.415335581975159</v>
      </c>
    </row>
    <row r="496" spans="1:16" x14ac:dyDescent="0.25">
      <c r="A496" s="1">
        <v>38783</v>
      </c>
      <c r="B496" s="10">
        <v>12.66</v>
      </c>
      <c r="C496" s="10">
        <v>13.33</v>
      </c>
      <c r="D496">
        <v>81154.67</v>
      </c>
      <c r="E496">
        <v>80413.850000000006</v>
      </c>
      <c r="F496">
        <v>88559.29</v>
      </c>
      <c r="G496">
        <v>87751.52</v>
      </c>
      <c r="H496">
        <f>(1/(1-91/360*VLOOKUP($A496,Tbills!$B$4:$C$974,2,1)/100))^((1)/91)-1</f>
        <v>1.257242778276435E-4</v>
      </c>
      <c r="I496">
        <f>I495*(1-IF($A496&lt;=I491,I$1,I$1+IF(AND(WEEKDAY($A496)&lt;&gt;1,WEEKDAY($A496)&lt;&gt;7),J$1,0)))^($A496-$A495)*(1-0.5*(E496/E495-1))</f>
        <v>14.439420520541905</v>
      </c>
      <c r="K496">
        <f>ROW()</f>
        <v>496</v>
      </c>
      <c r="L496">
        <f>B496/C496</f>
        <v>0.9497374343585897</v>
      </c>
      <c r="M496">
        <f t="shared" si="7"/>
        <v>11.628696424924767</v>
      </c>
      <c r="P496">
        <f>P495*(1-P$1+H495)^($A496-$A495)*(2-E496/E495)</f>
        <v>10.338169986242839</v>
      </c>
    </row>
    <row r="497" spans="1:16" x14ac:dyDescent="0.25">
      <c r="A497" s="1">
        <v>38784</v>
      </c>
      <c r="B497" s="10">
        <v>12.32</v>
      </c>
      <c r="C497" s="10">
        <v>13.16</v>
      </c>
      <c r="D497">
        <v>80325.600000000006</v>
      </c>
      <c r="E497">
        <v>79582.240000000005</v>
      </c>
      <c r="F497">
        <v>87827.520000000004</v>
      </c>
      <c r="G497">
        <v>87015.39</v>
      </c>
      <c r="H497">
        <f>(1/(1-91/360*VLOOKUP($A497,Tbills!$B$4:$C$974,2,1)/100))^((1)/91)-1</f>
        <v>1.257242778276435E-4</v>
      </c>
      <c r="I497">
        <f>I496*(1-IF($A497&lt;=I492,I$1,I$1+IF(AND(WEEKDAY($A497)&lt;&gt;1,WEEKDAY($A497)&lt;&gt;7),J$1,0)))^($A497-$A496)*(1-0.5*(E497/E496-1))</f>
        <v>14.513706303468986</v>
      </c>
      <c r="K497">
        <f>ROW()</f>
        <v>497</v>
      </c>
      <c r="L497">
        <f>B497/C497</f>
        <v>0.93617021276595747</v>
      </c>
      <c r="M497">
        <f t="shared" si="7"/>
        <v>11.748408848073536</v>
      </c>
      <c r="P497">
        <f>P496*(1-P$1+H496)^($A497-$A496)*(2-E497/E496)</f>
        <v>10.446010354232447</v>
      </c>
    </row>
    <row r="498" spans="1:16" x14ac:dyDescent="0.25">
      <c r="A498" s="1">
        <v>38785</v>
      </c>
      <c r="B498" s="10">
        <v>12.68</v>
      </c>
      <c r="C498" s="10">
        <v>13.36</v>
      </c>
      <c r="D498">
        <v>80844.69</v>
      </c>
      <c r="E498">
        <v>80086.52</v>
      </c>
      <c r="F498">
        <v>87497.07</v>
      </c>
      <c r="G498">
        <v>86677.05</v>
      </c>
      <c r="H498">
        <f>(1/(1-91/360*VLOOKUP($A498,Tbills!$B$4:$C$974,2,1)/100))^((1)/91)-1</f>
        <v>1.257242778276435E-4</v>
      </c>
      <c r="I498">
        <f>I497*(1-IF($A498&lt;=I493,I$1,I$1+IF(AND(WEEKDAY($A498)&lt;&gt;1,WEEKDAY($A498)&lt;&gt;7),J$1,0)))^($A498-$A497)*(1-0.5*(E498/E497-1))</f>
        <v>14.467346045578196</v>
      </c>
      <c r="K498">
        <f>ROW()</f>
        <v>498</v>
      </c>
      <c r="L498">
        <f>B498/C498</f>
        <v>0.94910179640718562</v>
      </c>
      <c r="M498">
        <f t="shared" si="7"/>
        <v>11.673420283041734</v>
      </c>
      <c r="P498">
        <f>P497*(1-P$1+H497)^($A498-$A497)*(2-E498/E497)</f>
        <v>10.380739356985448</v>
      </c>
    </row>
    <row r="499" spans="1:16" x14ac:dyDescent="0.25">
      <c r="A499" s="1">
        <v>38786</v>
      </c>
      <c r="B499" s="10">
        <v>11.85</v>
      </c>
      <c r="C499" s="10">
        <v>12.9</v>
      </c>
      <c r="D499">
        <v>80113.740000000005</v>
      </c>
      <c r="E499">
        <v>79352.36</v>
      </c>
      <c r="F499">
        <v>87115.79</v>
      </c>
      <c r="G499">
        <v>86288.45</v>
      </c>
      <c r="H499">
        <f>(1/(1-91/360*VLOOKUP($A499,Tbills!$B$4:$C$974,2,1)/100))^((1)/91)-1</f>
        <v>1.257242778276435E-4</v>
      </c>
      <c r="I499">
        <f>I498*(1-IF($A499&lt;=I494,I$1,I$1+IF(AND(WEEKDAY($A499)&lt;&gt;1,WEEKDAY($A499)&lt;&gt;7),J$1,0)))^($A499-$A498)*(1-0.5*(E499/E498-1))</f>
        <v>14.533279473519634</v>
      </c>
      <c r="K499">
        <f>ROW()</f>
        <v>499</v>
      </c>
      <c r="L499">
        <f>B499/C499</f>
        <v>0.91860465116279066</v>
      </c>
      <c r="M499">
        <f t="shared" si="7"/>
        <v>11.779882850684615</v>
      </c>
      <c r="P499">
        <f>P498*(1-P$1+H498)^($A499-$A498)*(2-E499/E498)</f>
        <v>10.476830095514865</v>
      </c>
    </row>
    <row r="500" spans="1:16" x14ac:dyDescent="0.25">
      <c r="A500" s="1">
        <v>38789</v>
      </c>
      <c r="B500" s="10">
        <v>11.37</v>
      </c>
      <c r="C500" s="10">
        <v>12.77</v>
      </c>
      <c r="D500">
        <v>79354.02</v>
      </c>
      <c r="E500">
        <v>78569.929999999993</v>
      </c>
      <c r="F500">
        <v>86652.99</v>
      </c>
      <c r="G500">
        <v>85797.5</v>
      </c>
      <c r="H500">
        <f>(1/(1-91/360*VLOOKUP($A500,Tbills!$B$4:$C$974,2,1)/100))^((1)/91)-1</f>
        <v>1.260052906402187E-4</v>
      </c>
      <c r="I500">
        <f>I499*(1-IF($A500&lt;=I495,I$1,I$1+IF(AND(WEEKDAY($A500)&lt;&gt;1,WEEKDAY($A500)&lt;&gt;7),J$1,0)))^($A500-$A499)*(1-0.5*(E500/E499-1))</f>
        <v>14.603789626562239</v>
      </c>
      <c r="K500">
        <f>ROW()</f>
        <v>500</v>
      </c>
      <c r="L500">
        <f>B500/C500</f>
        <v>0.89036805011746278</v>
      </c>
      <c r="M500">
        <f t="shared" si="7"/>
        <v>11.894372722502187</v>
      </c>
      <c r="P500">
        <f>P499*(1-P$1+H499)^($A500-$A499)*(2-E500/E499)</f>
        <v>10.582950546044112</v>
      </c>
    </row>
    <row r="501" spans="1:16" x14ac:dyDescent="0.25">
      <c r="A501" s="1">
        <v>38790</v>
      </c>
      <c r="B501" s="10">
        <v>10.74</v>
      </c>
      <c r="C501" s="10">
        <v>12.31</v>
      </c>
      <c r="D501">
        <v>78257.27</v>
      </c>
      <c r="E501">
        <v>77474.12</v>
      </c>
      <c r="F501">
        <v>86142.58</v>
      </c>
      <c r="G501">
        <v>85281.32</v>
      </c>
      <c r="H501">
        <f>(1/(1-91/360*VLOOKUP($A501,Tbills!$B$4:$C$974,2,1)/100))^((1)/91)-1</f>
        <v>1.260052906402187E-4</v>
      </c>
      <c r="I501">
        <f>I500*(1-IF($A501&lt;=I496,I$1,I$1+IF(AND(WEEKDAY($A501)&lt;&gt;1,WEEKDAY($A501)&lt;&gt;7),J$1,0)))^($A501-$A500)*(1-0.5*(E501/E500-1))</f>
        <v>14.705245956920733</v>
      </c>
      <c r="K501">
        <f>ROW()</f>
        <v>501</v>
      </c>
      <c r="L501">
        <f>B501/C501</f>
        <v>0.87246141348497153</v>
      </c>
      <c r="M501">
        <f t="shared" si="7"/>
        <v>12.059701099264913</v>
      </c>
      <c r="P501">
        <f>P500*(1-P$1+H500)^($A501-$A500)*(2-E501/E500)</f>
        <v>10.731505531671539</v>
      </c>
    </row>
    <row r="502" spans="1:16" x14ac:dyDescent="0.25">
      <c r="A502" s="1">
        <v>38791</v>
      </c>
      <c r="B502" s="10">
        <v>11.35</v>
      </c>
      <c r="C502" s="10">
        <v>12.28</v>
      </c>
      <c r="D502">
        <v>78227.75</v>
      </c>
      <c r="E502">
        <v>77435.13</v>
      </c>
      <c r="F502">
        <v>85757.83</v>
      </c>
      <c r="G502">
        <v>84889.67</v>
      </c>
      <c r="H502">
        <f>(1/(1-91/360*VLOOKUP($A502,Tbills!$B$4:$C$974,2,1)/100))^((1)/91)-1</f>
        <v>1.260052906402187E-4</v>
      </c>
      <c r="I502">
        <f>I501*(1-IF($A502&lt;=I497,I$1,I$1+IF(AND(WEEKDAY($A502)&lt;&gt;1,WEEKDAY($A502)&lt;&gt;7),J$1,0)))^($A502-$A501)*(1-0.5*(E502/E501-1))</f>
        <v>14.70856343790212</v>
      </c>
      <c r="K502">
        <f>ROW()</f>
        <v>502</v>
      </c>
      <c r="L502">
        <f>B502/C502</f>
        <v>0.92426710097719866</v>
      </c>
      <c r="M502">
        <f t="shared" si="7"/>
        <v>12.065208355329863</v>
      </c>
      <c r="P502">
        <f>P501*(1-P$1+H501)^($A502-$A501)*(2-E502/E501)</f>
        <v>10.737862109550546</v>
      </c>
    </row>
    <row r="503" spans="1:16" x14ac:dyDescent="0.25">
      <c r="A503" s="1">
        <v>38792</v>
      </c>
      <c r="B503" s="10">
        <v>11.98</v>
      </c>
      <c r="C503" s="10">
        <v>12.41</v>
      </c>
      <c r="D503">
        <v>77107.81</v>
      </c>
      <c r="E503">
        <v>76316.78</v>
      </c>
      <c r="F503">
        <v>85704.12</v>
      </c>
      <c r="G503">
        <v>84825.81</v>
      </c>
      <c r="H503">
        <f>(1/(1-91/360*VLOOKUP($A503,Tbills!$B$4:$C$974,2,1)/100))^((1)/91)-1</f>
        <v>1.260052906402187E-4</v>
      </c>
      <c r="I503">
        <f>I502*(1-IF($A503&lt;=I498,I$1,I$1+IF(AND(WEEKDAY($A503)&lt;&gt;1,WEEKDAY($A503)&lt;&gt;7),J$1,0)))^($A503-$A502)*(1-0.5*(E503/E502-1))</f>
        <v>14.814391409546646</v>
      </c>
      <c r="K503">
        <f>ROW()</f>
        <v>503</v>
      </c>
      <c r="L503">
        <f>B503/C503</f>
        <v>0.96535052377115227</v>
      </c>
      <c r="M503">
        <f t="shared" si="7"/>
        <v>12.238889000361366</v>
      </c>
      <c r="P503">
        <f>P502*(1-P$1+H502)^($A503-$A502)*(2-E503/E502)</f>
        <v>10.89391240985279</v>
      </c>
    </row>
    <row r="504" spans="1:16" x14ac:dyDescent="0.25">
      <c r="A504" s="1">
        <v>38793</v>
      </c>
      <c r="B504" s="10">
        <v>12.12</v>
      </c>
      <c r="C504" s="10">
        <v>12.63</v>
      </c>
      <c r="D504">
        <v>77391.240000000005</v>
      </c>
      <c r="E504">
        <v>76587.679999999993</v>
      </c>
      <c r="F504">
        <v>85125.25</v>
      </c>
      <c r="G504">
        <v>84242.19</v>
      </c>
      <c r="H504">
        <f>(1/(1-91/360*VLOOKUP($A504,Tbills!$B$4:$C$974,2,1)/100))^((1)/91)-1</f>
        <v>1.260052906402187E-4</v>
      </c>
      <c r="I504">
        <f>I503*(1-IF($A504&lt;=I499,I$1,I$1+IF(AND(WEEKDAY($A504)&lt;&gt;1,WEEKDAY($A504)&lt;&gt;7),J$1,0)))^($A504-$A503)*(1-0.5*(E504/E503-1))</f>
        <v>14.787713353718257</v>
      </c>
      <c r="K504">
        <f>ROW()</f>
        <v>504</v>
      </c>
      <c r="L504">
        <f>B504/C504</f>
        <v>0.95961995249406162</v>
      </c>
      <c r="M504">
        <f t="shared" si="7"/>
        <v>12.194876877507969</v>
      </c>
      <c r="P504">
        <f>P503*(1-P$1+H503)^($A504-$A503)*(2-E504/E503)</f>
        <v>10.856208850641549</v>
      </c>
    </row>
    <row r="505" spans="1:16" x14ac:dyDescent="0.25">
      <c r="A505" s="1">
        <v>38796</v>
      </c>
      <c r="B505" s="10">
        <v>11.79</v>
      </c>
      <c r="C505" s="10">
        <v>12.65</v>
      </c>
      <c r="D505">
        <v>77852.100000000006</v>
      </c>
      <c r="E505">
        <v>77014.8</v>
      </c>
      <c r="F505">
        <v>85342.65</v>
      </c>
      <c r="G505">
        <v>84425.48</v>
      </c>
      <c r="H505">
        <f>(1/(1-91/360*VLOOKUP($A505,Tbills!$B$4:$C$974,2,1)/100))^((1)/91)-1</f>
        <v>1.2698889269380231E-4</v>
      </c>
      <c r="I505">
        <f>I504*(1-IF($A505&lt;=I500,I$1,I$1+IF(AND(WEEKDAY($A505)&lt;&gt;1,WEEKDAY($A505)&lt;&gt;7),J$1,0)))^($A505-$A504)*(1-0.5*(E505/E504-1))</f>
        <v>14.745327323925737</v>
      </c>
      <c r="K505">
        <f>ROW()</f>
        <v>505</v>
      </c>
      <c r="L505">
        <f>B505/C505</f>
        <v>0.93201581027667979</v>
      </c>
      <c r="M505">
        <f t="shared" si="7"/>
        <v>12.125173200337983</v>
      </c>
      <c r="P505">
        <f>P504*(1-P$1+H504)^($A505-$A504)*(2-E505/E504)</f>
        <v>10.7985484335168</v>
      </c>
    </row>
    <row r="506" spans="1:16" x14ac:dyDescent="0.25">
      <c r="A506" s="1">
        <v>38797</v>
      </c>
      <c r="B506" s="10">
        <v>11.62</v>
      </c>
      <c r="C506" s="10">
        <v>12.74</v>
      </c>
      <c r="D506">
        <v>78227.429999999993</v>
      </c>
      <c r="E506">
        <v>77376.31</v>
      </c>
      <c r="F506">
        <v>85396.6</v>
      </c>
      <c r="G506">
        <v>84468.13</v>
      </c>
      <c r="H506">
        <f>(1/(1-91/360*VLOOKUP($A506,Tbills!$B$4:$C$974,2,1)/100))^((1)/91)-1</f>
        <v>1.2698889269380231E-4</v>
      </c>
      <c r="I506">
        <f>I505*(1-IF($A506&lt;=I501,I$1,I$1+IF(AND(WEEKDAY($A506)&lt;&gt;1,WEEKDAY($A506)&lt;&gt;7),J$1,0)))^($A506-$A505)*(1-0.5*(E506/E505-1))</f>
        <v>14.710336916865066</v>
      </c>
      <c r="K506">
        <f>ROW()</f>
        <v>506</v>
      </c>
      <c r="L506">
        <f>B506/C506</f>
        <v>0.91208791208791196</v>
      </c>
      <c r="M506">
        <f t="shared" si="7"/>
        <v>12.067695155988655</v>
      </c>
      <c r="P506">
        <f>P505*(1-P$1+H505)^($A506-$A505)*(2-E506/E505)</f>
        <v>10.748827027820385</v>
      </c>
    </row>
    <row r="507" spans="1:16" x14ac:dyDescent="0.25">
      <c r="A507" s="1">
        <v>38798</v>
      </c>
      <c r="B507" s="10">
        <v>11.21</v>
      </c>
      <c r="C507" s="10">
        <v>12.41</v>
      </c>
      <c r="D507">
        <v>77059.61</v>
      </c>
      <c r="E507">
        <v>76211.37</v>
      </c>
      <c r="F507">
        <v>84789.56</v>
      </c>
      <c r="G507">
        <v>83856.960000000006</v>
      </c>
      <c r="H507">
        <f>(1/(1-91/360*VLOOKUP($A507,Tbills!$B$4:$C$974,2,1)/100))^((1)/91)-1</f>
        <v>1.2698889269380231E-4</v>
      </c>
      <c r="I507">
        <f>I506*(1-IF($A507&lt;=I502,I$1,I$1+IF(AND(WEEKDAY($A507)&lt;&gt;1,WEEKDAY($A507)&lt;&gt;7),J$1,0)))^($A507-$A506)*(1-0.5*(E507/E506-1))</f>
        <v>14.820686993353403</v>
      </c>
      <c r="K507">
        <f>ROW()</f>
        <v>507</v>
      </c>
      <c r="L507">
        <f>B507/C507</f>
        <v>0.90330378726833205</v>
      </c>
      <c r="M507">
        <f t="shared" si="7"/>
        <v>12.248809971788786</v>
      </c>
      <c r="P507">
        <f>P506*(1-P$1+H506)^($A507-$A506)*(2-E507/E506)</f>
        <v>10.911638114487928</v>
      </c>
    </row>
    <row r="508" spans="1:16" x14ac:dyDescent="0.25">
      <c r="A508" s="1">
        <v>38799</v>
      </c>
      <c r="B508" s="10">
        <v>11.17</v>
      </c>
      <c r="C508" s="10">
        <v>12.43</v>
      </c>
      <c r="D508">
        <v>77180.039999999994</v>
      </c>
      <c r="E508">
        <v>76320.800000000003</v>
      </c>
      <c r="F508">
        <v>84638.87</v>
      </c>
      <c r="G508">
        <v>83697.279999999999</v>
      </c>
      <c r="H508">
        <f>(1/(1-91/360*VLOOKUP($A508,Tbills!$B$4:$C$974,2,1)/100))^((1)/91)-1</f>
        <v>1.2698889269380231E-4</v>
      </c>
      <c r="I508">
        <f>I507*(1-IF($A508&lt;=I503,I$1,I$1+IF(AND(WEEKDAY($A508)&lt;&gt;1,WEEKDAY($A508)&lt;&gt;7),J$1,0)))^($A508-$A507)*(1-0.5*(E508/E507-1))</f>
        <v>14.809661199504468</v>
      </c>
      <c r="K508">
        <f>ROW()</f>
        <v>508</v>
      </c>
      <c r="L508">
        <f>B508/C508</f>
        <v>0.89863234111021728</v>
      </c>
      <c r="M508">
        <f t="shared" si="7"/>
        <v>12.230652538551695</v>
      </c>
      <c r="P508">
        <f>P507*(1-P$1+H507)^($A508-$A507)*(2-E508/E507)</f>
        <v>10.896951031806918</v>
      </c>
    </row>
    <row r="509" spans="1:16" x14ac:dyDescent="0.25">
      <c r="A509" s="1">
        <v>38800</v>
      </c>
      <c r="B509" s="10">
        <v>11.19</v>
      </c>
      <c r="C509" s="10">
        <v>12.27</v>
      </c>
      <c r="D509">
        <v>76686.58</v>
      </c>
      <c r="E509">
        <v>75823.149999999994</v>
      </c>
      <c r="F509">
        <v>84174.53</v>
      </c>
      <c r="G509">
        <v>83227.48</v>
      </c>
      <c r="H509">
        <f>(1/(1-91/360*VLOOKUP($A509,Tbills!$B$4:$C$974,2,1)/100))^((1)/91)-1</f>
        <v>1.2698889269380231E-4</v>
      </c>
      <c r="I509">
        <f>I508*(1-IF($A509&lt;=I504,I$1,I$1+IF(AND(WEEKDAY($A509)&lt;&gt;1,WEEKDAY($A509)&lt;&gt;7),J$1,0)))^($A509-$A508)*(1-0.5*(E509/E508-1))</f>
        <v>14.857557705502504</v>
      </c>
      <c r="K509">
        <f>ROW()</f>
        <v>509</v>
      </c>
      <c r="L509">
        <f>B509/C509</f>
        <v>0.91198044009779955</v>
      </c>
      <c r="M509">
        <f t="shared" si="7"/>
        <v>12.309829183047547</v>
      </c>
      <c r="P509">
        <f>P508*(1-P$1+H508)^($A509-$A508)*(2-E509/E508)</f>
        <v>10.968991781773653</v>
      </c>
    </row>
    <row r="510" spans="1:16" x14ac:dyDescent="0.25">
      <c r="A510" s="1">
        <v>38803</v>
      </c>
      <c r="B510" s="10">
        <v>11.46</v>
      </c>
      <c r="C510" s="10">
        <v>12.48</v>
      </c>
      <c r="D510">
        <v>76780.56</v>
      </c>
      <c r="E510">
        <v>75887.179999999993</v>
      </c>
      <c r="F510">
        <v>84154.27</v>
      </c>
      <c r="G510">
        <v>83175.740000000005</v>
      </c>
      <c r="H510">
        <f>(1/(1-91/360*VLOOKUP($A510,Tbills!$B$4:$C$974,2,1)/100))^((1)/91)-1</f>
        <v>1.2558377414517707E-4</v>
      </c>
      <c r="I510">
        <f>I509*(1-IF($A510&lt;=I505,I$1,I$1+IF(AND(WEEKDAY($A510)&lt;&gt;1,WEEKDAY($A510)&lt;&gt;7),J$1,0)))^($A510-$A509)*(1-0.5*(E510/E509-1))</f>
        <v>14.8501247707604</v>
      </c>
      <c r="K510">
        <f>ROW()</f>
        <v>510</v>
      </c>
      <c r="L510">
        <f>B510/C510</f>
        <v>0.91826923076923084</v>
      </c>
      <c r="M510">
        <f t="shared" si="7"/>
        <v>12.297715491550344</v>
      </c>
      <c r="P510">
        <f>P509*(1-P$1+H509)^($A510-$A509)*(2-E510/E509)</f>
        <v>10.962688329938059</v>
      </c>
    </row>
    <row r="511" spans="1:16" x14ac:dyDescent="0.25">
      <c r="A511" s="1">
        <v>38804</v>
      </c>
      <c r="B511" s="10">
        <v>11.58</v>
      </c>
      <c r="C511" s="10">
        <v>12.54</v>
      </c>
      <c r="D511">
        <v>76670.649999999994</v>
      </c>
      <c r="E511">
        <v>75769.02</v>
      </c>
      <c r="F511">
        <v>83834.91</v>
      </c>
      <c r="G511">
        <v>82849.649999999994</v>
      </c>
      <c r="H511">
        <f>(1/(1-91/360*VLOOKUP($A511,Tbills!$B$4:$C$974,2,1)/100))^((1)/91)-1</f>
        <v>1.2558377414517707E-4</v>
      </c>
      <c r="I511">
        <f>I510*(1-IF($A511&lt;=I506,I$1,I$1+IF(AND(WEEKDAY($A511)&lt;&gt;1,WEEKDAY($A511)&lt;&gt;7),J$1,0)))^($A511-$A510)*(1-0.5*(E511/E510-1))</f>
        <v>14.861299140069605</v>
      </c>
      <c r="K511">
        <f>ROW()</f>
        <v>511</v>
      </c>
      <c r="L511">
        <f>B511/C511</f>
        <v>0.92344497607655507</v>
      </c>
      <c r="M511">
        <f t="shared" si="7"/>
        <v>12.316289965661584</v>
      </c>
      <c r="P511">
        <f>P510*(1-P$1+H510)^($A511-$A510)*(2-E511/E510)</f>
        <v>10.980730543289161</v>
      </c>
    </row>
    <row r="512" spans="1:16" x14ac:dyDescent="0.25">
      <c r="A512" s="1">
        <v>38805</v>
      </c>
      <c r="B512" s="10">
        <v>10.95</v>
      </c>
      <c r="C512" s="10">
        <v>12.05</v>
      </c>
      <c r="D512">
        <v>75097.88</v>
      </c>
      <c r="E512">
        <v>74205.23</v>
      </c>
      <c r="F512">
        <v>83099.67</v>
      </c>
      <c r="G512">
        <v>82112.649999999994</v>
      </c>
      <c r="H512">
        <f>(1/(1-91/360*VLOOKUP($A512,Tbills!$B$4:$C$974,2,1)/100))^((1)/91)-1</f>
        <v>1.2558377414517707E-4</v>
      </c>
      <c r="I512">
        <f>I511*(1-IF($A512&lt;=I507,I$1,I$1+IF(AND(WEEKDAY($A512)&lt;&gt;1,WEEKDAY($A512)&lt;&gt;7),J$1,0)))^($A512-$A511)*(1-0.5*(E512/E511-1))</f>
        <v>15.014268856789066</v>
      </c>
      <c r="K512">
        <f>ROW()</f>
        <v>512</v>
      </c>
      <c r="L512">
        <f>B512/C512</f>
        <v>0.90871369294605797</v>
      </c>
      <c r="M512">
        <f t="shared" si="7"/>
        <v>12.569899293672181</v>
      </c>
      <c r="P512">
        <f>P511*(1-P$1+H511)^($A512-$A511)*(2-E512/E511)</f>
        <v>11.208353798791023</v>
      </c>
    </row>
    <row r="513" spans="1:16" x14ac:dyDescent="0.25">
      <c r="A513" s="1">
        <v>38806</v>
      </c>
      <c r="B513" s="10">
        <v>11.57</v>
      </c>
      <c r="C513" s="10">
        <v>12.35</v>
      </c>
      <c r="D513">
        <v>74702.52</v>
      </c>
      <c r="E513">
        <v>73805.25</v>
      </c>
      <c r="F513">
        <v>82974.64</v>
      </c>
      <c r="G513">
        <v>81978.789999999994</v>
      </c>
      <c r="H513">
        <f>(1/(1-91/360*VLOOKUP($A513,Tbills!$B$4:$C$974,2,1)/100))^((1)/91)-1</f>
        <v>1.2558377414517707E-4</v>
      </c>
      <c r="I513">
        <f>I512*(1-IF($A513&lt;=I508,I$1,I$1+IF(AND(WEEKDAY($A513)&lt;&gt;1,WEEKDAY($A513)&lt;&gt;7),J$1,0)))^($A513-$A512)*(1-0.5*(E513/E512-1))</f>
        <v>15.054341872972445</v>
      </c>
      <c r="K513">
        <f>ROW()</f>
        <v>513</v>
      </c>
      <c r="L513">
        <f>B513/C513</f>
        <v>0.93684210526315792</v>
      </c>
      <c r="M513">
        <f t="shared" si="7"/>
        <v>12.637064787208429</v>
      </c>
      <c r="P513">
        <f>P512*(1-P$1+H512)^($A513-$A512)*(2-E513/E512)</f>
        <v>11.269767296194763</v>
      </c>
    </row>
    <row r="514" spans="1:16" x14ac:dyDescent="0.25">
      <c r="A514" s="1">
        <v>38807</v>
      </c>
      <c r="B514" s="10">
        <v>11.39</v>
      </c>
      <c r="C514" s="10">
        <v>12.22</v>
      </c>
      <c r="D514">
        <v>75307.600000000006</v>
      </c>
      <c r="E514">
        <v>74393.789999999994</v>
      </c>
      <c r="F514">
        <v>82637.52</v>
      </c>
      <c r="G514">
        <v>81635.42</v>
      </c>
      <c r="H514">
        <f>(1/(1-91/360*VLOOKUP($A514,Tbills!$B$4:$C$974,2,1)/100))^((1)/91)-1</f>
        <v>1.2558377414517707E-4</v>
      </c>
      <c r="I514">
        <f>I513*(1-IF($A514&lt;=I509,I$1,I$1+IF(AND(WEEKDAY($A514)&lt;&gt;1,WEEKDAY($A514)&lt;&gt;7),J$1,0)))^($A514-$A513)*(1-0.5*(E514/E513-1))</f>
        <v>14.993928221539402</v>
      </c>
      <c r="K514">
        <f>ROW()</f>
        <v>514</v>
      </c>
      <c r="L514">
        <f>B514/C514</f>
        <v>0.93207855973813425</v>
      </c>
      <c r="M514">
        <f t="shared" si="7"/>
        <v>12.535710050514728</v>
      </c>
      <c r="P514">
        <f>P513*(1-P$1+H513)^($A514-$A513)*(2-E514/E513)</f>
        <v>11.18089009648808</v>
      </c>
    </row>
    <row r="515" spans="1:16" x14ac:dyDescent="0.25">
      <c r="A515" s="1">
        <v>38810</v>
      </c>
      <c r="B515" s="10">
        <v>11.57</v>
      </c>
      <c r="C515" s="10">
        <v>12.25</v>
      </c>
      <c r="D515">
        <v>75102.84</v>
      </c>
      <c r="E515">
        <v>74163.48</v>
      </c>
      <c r="F515">
        <v>82666.149999999994</v>
      </c>
      <c r="G515">
        <v>81632.95</v>
      </c>
      <c r="H515">
        <f>(1/(1-91/360*VLOOKUP($A515,Tbills!$B$4:$C$974,2,1)/100))^((1)/91)-1</f>
        <v>1.2670785445423327E-4</v>
      </c>
      <c r="I515">
        <f>I514*(1-IF($A515&lt;=I510,I$1,I$1+IF(AND(WEEKDAY($A515)&lt;&gt;1,WEEKDAY($A515)&lt;&gt;7),J$1,0)))^($A515-$A514)*(1-0.5*(E515/E514-1))</f>
        <v>15.01596495435386</v>
      </c>
      <c r="K515">
        <f>ROW()</f>
        <v>515</v>
      </c>
      <c r="L515">
        <f>B515/C515</f>
        <v>0.94448979591836735</v>
      </c>
      <c r="M515">
        <f t="shared" si="7"/>
        <v>12.572761483306062</v>
      </c>
      <c r="P515">
        <f>P514*(1-P$1+H514)^($A515-$A514)*(2-E515/E514)</f>
        <v>11.218485412374473</v>
      </c>
    </row>
    <row r="516" spans="1:16" x14ac:dyDescent="0.25">
      <c r="A516" s="1">
        <v>38811</v>
      </c>
      <c r="B516" s="10">
        <v>11.14</v>
      </c>
      <c r="C516" s="10">
        <v>11.97</v>
      </c>
      <c r="D516">
        <v>74710.94</v>
      </c>
      <c r="E516">
        <v>73767.09</v>
      </c>
      <c r="F516">
        <v>82383.12</v>
      </c>
      <c r="G516">
        <v>81343.11</v>
      </c>
      <c r="H516">
        <f>(1/(1-91/360*VLOOKUP($A516,Tbills!$B$4:$C$974,2,1)/100))^((1)/91)-1</f>
        <v>1.2670785445423327E-4</v>
      </c>
      <c r="I516">
        <f>I515*(1-IF($A516&lt;=I511,I$1,I$1+IF(AND(WEEKDAY($A516)&lt;&gt;1,WEEKDAY($A516)&lt;&gt;7),J$1,0)))^($A516-$A515)*(1-0.5*(E516/E515-1))</f>
        <v>15.055701852650174</v>
      </c>
      <c r="K516">
        <f>ROW()</f>
        <v>516</v>
      </c>
      <c r="L516">
        <f>B516/C516</f>
        <v>0.93065998329156219</v>
      </c>
      <c r="M516">
        <f t="shared" si="7"/>
        <v>12.63937184335931</v>
      </c>
      <c r="P516">
        <f>P515*(1-P$1+H515)^($A516-$A515)*(2-E516/E515)</f>
        <v>11.279458049031676</v>
      </c>
    </row>
    <row r="517" spans="1:16" x14ac:dyDescent="0.25">
      <c r="A517" s="1">
        <v>38812</v>
      </c>
      <c r="B517" s="10">
        <v>11.13</v>
      </c>
      <c r="C517" s="10">
        <v>11.9</v>
      </c>
      <c r="D517">
        <v>73926.289999999994</v>
      </c>
      <c r="E517">
        <v>72983</v>
      </c>
      <c r="F517">
        <v>82111.61</v>
      </c>
      <c r="G517">
        <v>81064.72</v>
      </c>
      <c r="H517">
        <f>(1/(1-91/360*VLOOKUP($A517,Tbills!$B$4:$C$974,2,1)/100))^((1)/91)-1</f>
        <v>1.2670785445423327E-4</v>
      </c>
      <c r="I517">
        <f>I516*(1-IF($A517&lt;=I512,I$1,I$1+IF(AND(WEEKDAY($A517)&lt;&gt;1,WEEKDAY($A517)&lt;&gt;7),J$1,0)))^($A517-$A516)*(1-0.5*(E517/E516-1))</f>
        <v>15.135323437015387</v>
      </c>
      <c r="K517">
        <f>ROW()</f>
        <v>517</v>
      </c>
      <c r="L517">
        <f>B517/C517</f>
        <v>0.93529411764705883</v>
      </c>
      <c r="M517">
        <f t="shared" si="7"/>
        <v>12.773124144703775</v>
      </c>
      <c r="P517">
        <f>P516*(1-P$1+H516)^($A517-$A516)*(2-E517/E516)</f>
        <v>11.400373173081894</v>
      </c>
    </row>
    <row r="518" spans="1:16" x14ac:dyDescent="0.25">
      <c r="A518" s="1">
        <v>38813</v>
      </c>
      <c r="B518" s="10">
        <v>11.45</v>
      </c>
      <c r="C518" s="10">
        <v>11.93</v>
      </c>
      <c r="D518">
        <v>73359.100000000006</v>
      </c>
      <c r="E518">
        <v>72413.8</v>
      </c>
      <c r="F518">
        <v>81798.179999999993</v>
      </c>
      <c r="G518">
        <v>80745.02</v>
      </c>
      <c r="H518">
        <f>(1/(1-91/360*VLOOKUP($A518,Tbills!$B$4:$C$974,2,1)/100))^((1)/91)-1</f>
        <v>1.2670785445423327E-4</v>
      </c>
      <c r="I518">
        <f>I517*(1-IF($A518&lt;=I513,I$1,I$1+IF(AND(WEEKDAY($A518)&lt;&gt;1,WEEKDAY($A518)&lt;&gt;7),J$1,0)))^($A518-$A517)*(1-0.5*(E518/E517-1))</f>
        <v>15.19394874043061</v>
      </c>
      <c r="K518">
        <f>ROW()</f>
        <v>518</v>
      </c>
      <c r="L518">
        <f>B518/C518</f>
        <v>0.95976529756915341</v>
      </c>
      <c r="M518">
        <f t="shared" si="7"/>
        <v>12.872143164616881</v>
      </c>
      <c r="P518">
        <f>P517*(1-P$1+H517)^($A518-$A517)*(2-E518/E517)</f>
        <v>11.490316392100018</v>
      </c>
    </row>
    <row r="519" spans="1:16" x14ac:dyDescent="0.25">
      <c r="A519" s="1">
        <v>38814</v>
      </c>
      <c r="B519" s="10">
        <v>12.26</v>
      </c>
      <c r="C519" s="10">
        <v>12.53</v>
      </c>
      <c r="D519">
        <v>74686.960000000006</v>
      </c>
      <c r="E519">
        <v>73715.38</v>
      </c>
      <c r="F519">
        <v>82190.33</v>
      </c>
      <c r="G519">
        <v>81121.89</v>
      </c>
      <c r="H519">
        <f>(1/(1-91/360*VLOOKUP($A519,Tbills!$B$4:$C$974,2,1)/100))^((1)/91)-1</f>
        <v>1.2670785445423327E-4</v>
      </c>
      <c r="I519">
        <f>I518*(1-IF($A519&lt;=I514,I$1,I$1+IF(AND(WEEKDAY($A519)&lt;&gt;1,WEEKDAY($A519)&lt;&gt;7),J$1,0)))^($A519-$A518)*(1-0.5*(E519/E518-1))</f>
        <v>15.057007311799081</v>
      </c>
      <c r="K519">
        <f>ROW()</f>
        <v>519</v>
      </c>
      <c r="L519">
        <f>B519/C519</f>
        <v>0.97845171588188351</v>
      </c>
      <c r="M519">
        <f t="shared" si="7"/>
        <v>12.640187962477979</v>
      </c>
      <c r="P519">
        <f>P518*(1-P$1+H518)^($A519-$A518)*(2-E519/E518)</f>
        <v>11.284799565783869</v>
      </c>
    </row>
    <row r="520" spans="1:16" x14ac:dyDescent="0.25">
      <c r="A520" s="1">
        <v>38817</v>
      </c>
      <c r="B520" s="10">
        <v>12.19</v>
      </c>
      <c r="C520" s="10">
        <v>12.57</v>
      </c>
      <c r="D520">
        <v>75478.820000000007</v>
      </c>
      <c r="E520">
        <v>74468.91</v>
      </c>
      <c r="F520">
        <v>82127.3</v>
      </c>
      <c r="G520">
        <v>81028.84</v>
      </c>
      <c r="H520">
        <f>(1/(1-91/360*VLOOKUP($A520,Tbills!$B$4:$C$974,2,1)/100))^((1)/91)-1</f>
        <v>1.2769152008051954E-4</v>
      </c>
      <c r="I520">
        <f>I519*(1-IF($A520&lt;=I515,I$1,I$1+IF(AND(WEEKDAY($A520)&lt;&gt;1,WEEKDAY($A520)&lt;&gt;7),J$1,0)))^($A520-$A519)*(1-0.5*(E520/E519-1))</f>
        <v>14.978880139943657</v>
      </c>
      <c r="K520">
        <f>ROW()</f>
        <v>520</v>
      </c>
      <c r="L520">
        <f>B520/C520</f>
        <v>0.96976929196499595</v>
      </c>
      <c r="M520">
        <f t="shared" si="7"/>
        <v>12.509229980958631</v>
      </c>
      <c r="P520">
        <f>P519*(1-P$1+H519)^($A520-$A519)*(2-E520/E519)</f>
        <v>11.172451291138239</v>
      </c>
    </row>
    <row r="521" spans="1:16" x14ac:dyDescent="0.25">
      <c r="A521" s="1">
        <v>38818</v>
      </c>
      <c r="B521" s="10">
        <v>13</v>
      </c>
      <c r="C521" s="10">
        <v>13.21</v>
      </c>
      <c r="D521">
        <v>76638.38</v>
      </c>
      <c r="E521">
        <v>75603.44</v>
      </c>
      <c r="F521">
        <v>82691</v>
      </c>
      <c r="G521">
        <v>81574.66</v>
      </c>
      <c r="H521">
        <f>(1/(1-91/360*VLOOKUP($A521,Tbills!$B$4:$C$974,2,1)/100))^((1)/91)-1</f>
        <v>1.2769152008051954E-4</v>
      </c>
      <c r="I521">
        <f>I520*(1-IF($A521&lt;=I516,I$1,I$1+IF(AND(WEEKDAY($A521)&lt;&gt;1,WEEKDAY($A521)&lt;&gt;7),J$1,0)))^($A521-$A520)*(1-0.5*(E521/E520-1))</f>
        <v>14.864392015553083</v>
      </c>
      <c r="K521">
        <f>ROW()</f>
        <v>521</v>
      </c>
      <c r="L521">
        <f>B521/C521</f>
        <v>0.98410295230885692</v>
      </c>
      <c r="M521">
        <f t="shared" ref="M521:M584" si="8">M520*(1-IF($A521&lt;=N$3,M$1,M$1+IF(AND(WEEKDAY($A521)&lt;&gt;1,WEEKDAY($A521)&lt;&gt;7),N$1,0)))^($A521-$A520)*(2-$E521/$E520)</f>
        <v>12.318078762426408</v>
      </c>
      <c r="P521">
        <f>P520*(1-P$1+H520)^($A521-$A520)*(2-E521/E520)</f>
        <v>11.003237532951129</v>
      </c>
    </row>
    <row r="522" spans="1:16"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I521*(1-IF($A522&lt;=I517,I$1,I$1+IF(AND(WEEKDAY($A522)&lt;&gt;1,WEEKDAY($A522)&lt;&gt;7),J$1,0)))^($A522-$A521)*(1-0.5*(E522/E521-1))</f>
        <v>14.811200995854024</v>
      </c>
      <c r="K522">
        <f>ROW()</f>
        <v>522</v>
      </c>
      <c r="L522">
        <f>B522/C522</f>
        <v>0.98078401229823209</v>
      </c>
      <c r="M522">
        <f t="shared" si="8"/>
        <v>12.229989568080637</v>
      </c>
      <c r="P522">
        <f>P521*(1-P$1+H521)^($A522-$A521)*(2-E522/E521)</f>
        <v>10.926050845515293</v>
      </c>
    </row>
    <row r="523" spans="1:16"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I522*(1-IF($A523&lt;=I518,I$1,I$1+IF(AND(WEEKDAY($A523)&lt;&gt;1,WEEKDAY($A523)&lt;&gt;7),J$1,0)))^($A523-$A522)*(1-0.5*(E523/E522-1))</f>
        <v>14.830718712657317</v>
      </c>
      <c r="K523">
        <f>ROW()</f>
        <v>523</v>
      </c>
      <c r="L523">
        <f>B523/C523</f>
        <v>0.95451040863531222</v>
      </c>
      <c r="M523">
        <f t="shared" si="8"/>
        <v>12.262288467729597</v>
      </c>
      <c r="P523">
        <f>P522*(1-P$1+H522)^($A523-$A522)*(2-E523/E522)</f>
        <v>10.956410062309891</v>
      </c>
    </row>
    <row r="524" spans="1:16" x14ac:dyDescent="0.25">
      <c r="A524" s="1">
        <v>38824</v>
      </c>
      <c r="B524" s="10">
        <v>12.58</v>
      </c>
      <c r="C524" s="10">
        <v>13.17</v>
      </c>
      <c r="D524">
        <v>77272.960000000006</v>
      </c>
      <c r="E524">
        <v>76171.240000000005</v>
      </c>
      <c r="F524">
        <v>83809.66</v>
      </c>
      <c r="G524">
        <v>82615.31</v>
      </c>
      <c r="H524">
        <f>(1/(1-91/360*VLOOKUP($A524,Tbills!$B$4:$C$974,2,1)/100))^((1)/91)-1</f>
        <v>1.2853473289475836E-4</v>
      </c>
      <c r="I524">
        <f>I523*(1-IF($A524&lt;=I519,I$1,I$1+IF(AND(WEEKDAY($A524)&lt;&gt;1,WEEKDAY($A524)&lt;&gt;7),J$1,0)))^($A524-$A523)*(1-0.5*(E524/E523-1))</f>
        <v>14.80620139327611</v>
      </c>
      <c r="K524">
        <f>ROW()</f>
        <v>524</v>
      </c>
      <c r="L524">
        <f>B524/C524</f>
        <v>0.95520121488230825</v>
      </c>
      <c r="M524">
        <f t="shared" si="8"/>
        <v>12.222017745862614</v>
      </c>
      <c r="P524">
        <f>P523*(1-P$1+H523)^($A524-$A523)*(2-E524/E523)</f>
        <v>10.926426154960216</v>
      </c>
    </row>
    <row r="525" spans="1:16" x14ac:dyDescent="0.25">
      <c r="A525" s="1">
        <v>38825</v>
      </c>
      <c r="B525" s="10">
        <v>11.4</v>
      </c>
      <c r="C525" s="10">
        <v>12.25</v>
      </c>
      <c r="D525">
        <v>74840.179999999993</v>
      </c>
      <c r="E525">
        <v>73763.360000000001</v>
      </c>
      <c r="F525">
        <v>83028.160000000003</v>
      </c>
      <c r="G525">
        <v>81834.33</v>
      </c>
      <c r="H525">
        <f>(1/(1-91/360*VLOOKUP($A525,Tbills!$B$4:$C$974,2,1)/100))^((1)/91)-1</f>
        <v>1.2853473289475836E-4</v>
      </c>
      <c r="I525">
        <f>I524*(1-IF($A525&lt;=I520,I$1,I$1+IF(AND(WEEKDAY($A525)&lt;&gt;1,WEEKDAY($A525)&lt;&gt;7),J$1,0)))^($A525-$A524)*(1-0.5*(E525/E524-1))</f>
        <v>15.039832357840732</v>
      </c>
      <c r="K525">
        <f>ROW()</f>
        <v>525</v>
      </c>
      <c r="L525">
        <f>B525/C525</f>
        <v>0.93061224489795924</v>
      </c>
      <c r="M525">
        <f t="shared" si="8"/>
        <v>12.607785672776924</v>
      </c>
      <c r="P525">
        <f>P524*(1-P$1+H524)^($A525-$A524)*(2-E525/E524)</f>
        <v>11.27285776723128</v>
      </c>
    </row>
    <row r="526" spans="1:16" x14ac:dyDescent="0.25">
      <c r="A526" s="1">
        <v>38826</v>
      </c>
      <c r="B526" s="10">
        <v>11.32</v>
      </c>
      <c r="C526" s="10">
        <v>12.11</v>
      </c>
      <c r="D526">
        <v>74790.5</v>
      </c>
      <c r="E526">
        <v>73704.91</v>
      </c>
      <c r="F526">
        <v>82776.19</v>
      </c>
      <c r="G526">
        <v>81575.460000000006</v>
      </c>
      <c r="H526">
        <f>(1/(1-91/360*VLOOKUP($A526,Tbills!$B$4:$C$974,2,1)/100))^((1)/91)-1</f>
        <v>1.2853473289475836E-4</v>
      </c>
      <c r="I526">
        <f>I525*(1-IF($A526&lt;=I521,I$1,I$1+IF(AND(WEEKDAY($A526)&lt;&gt;1,WEEKDAY($A526)&lt;&gt;7),J$1,0)))^($A526-$A525)*(1-0.5*(E526/E525-1))</f>
        <v>15.045399527823356</v>
      </c>
      <c r="K526">
        <f>ROW()</f>
        <v>526</v>
      </c>
      <c r="L526">
        <f>B526/C526</f>
        <v>0.93476465730800995</v>
      </c>
      <c r="M526">
        <f t="shared" si="8"/>
        <v>12.617188390123934</v>
      </c>
      <c r="P526">
        <f>P525*(1-P$1+H525)^($A526-$A525)*(2-E526/E525)</f>
        <v>11.282823196725051</v>
      </c>
    </row>
    <row r="527" spans="1:16" x14ac:dyDescent="0.25">
      <c r="A527" s="1">
        <v>38827</v>
      </c>
      <c r="B527" s="10">
        <v>11.64</v>
      </c>
      <c r="C527" s="10">
        <v>12.06</v>
      </c>
      <c r="D527">
        <v>73805.41</v>
      </c>
      <c r="E527">
        <v>72724.639999999999</v>
      </c>
      <c r="F527">
        <v>82242.509999999995</v>
      </c>
      <c r="G527">
        <v>81039.039999999994</v>
      </c>
      <c r="H527">
        <f>(1/(1-91/360*VLOOKUP($A527,Tbills!$B$4:$C$974,2,1)/100))^((1)/91)-1</f>
        <v>1.2853473289475836E-4</v>
      </c>
      <c r="I527">
        <f>I526*(1-IF($A527&lt;=I522,I$1,I$1+IF(AND(WEEKDAY($A527)&lt;&gt;1,WEEKDAY($A527)&lt;&gt;7),J$1,0)))^($A527-$A526)*(1-0.5*(E527/E526-1))</f>
        <v>15.145056696765012</v>
      </c>
      <c r="K527">
        <f>ROW()</f>
        <v>527</v>
      </c>
      <c r="L527">
        <f>B527/C527</f>
        <v>0.96517412935323388</v>
      </c>
      <c r="M527">
        <f t="shared" si="8"/>
        <v>12.784400622346347</v>
      </c>
      <c r="P527">
        <f>P526*(1-P$1+H526)^($A527-$A526)*(2-E527/E526)</f>
        <v>11.43393059604473</v>
      </c>
    </row>
    <row r="528" spans="1:16" x14ac:dyDescent="0.25">
      <c r="A528" s="1">
        <v>38828</v>
      </c>
      <c r="B528" s="10">
        <v>11.59</v>
      </c>
      <c r="C528" s="10">
        <v>12.19</v>
      </c>
      <c r="D528">
        <v>74952.06</v>
      </c>
      <c r="E528">
        <v>73845.149999999994</v>
      </c>
      <c r="F528">
        <v>82521.06</v>
      </c>
      <c r="G528">
        <v>81303.100000000006</v>
      </c>
      <c r="H528">
        <f>(1/(1-91/360*VLOOKUP($A528,Tbills!$B$4:$C$974,2,1)/100))^((1)/91)-1</f>
        <v>1.2853473289475836E-4</v>
      </c>
      <c r="I528">
        <f>I527*(1-IF($A528&lt;=I523,I$1,I$1+IF(AND(WEEKDAY($A528)&lt;&gt;1,WEEKDAY($A528)&lt;&gt;7),J$1,0)))^($A528-$A527)*(1-0.5*(E528/E527-1))</f>
        <v>15.027991284556782</v>
      </c>
      <c r="K528">
        <f>ROW()</f>
        <v>528</v>
      </c>
      <c r="L528">
        <f>B528/C528</f>
        <v>0.95077932731747339</v>
      </c>
      <c r="M528">
        <f t="shared" si="8"/>
        <v>12.586837808014817</v>
      </c>
      <c r="P528">
        <f>P527*(1-P$1+H527)^($A528-$A527)*(2-E528/E527)</f>
        <v>11.258792137514776</v>
      </c>
    </row>
    <row r="529" spans="1:16" x14ac:dyDescent="0.25">
      <c r="A529" s="1">
        <v>38831</v>
      </c>
      <c r="B529" s="10">
        <v>11.75</v>
      </c>
      <c r="C529" s="10">
        <v>11.86</v>
      </c>
      <c r="D529">
        <v>74616.820000000007</v>
      </c>
      <c r="E529">
        <v>73486.38</v>
      </c>
      <c r="F529">
        <v>83145.91</v>
      </c>
      <c r="G529">
        <v>81887.37</v>
      </c>
      <c r="H529">
        <f>(1/(1-91/360*VLOOKUP($A529,Tbills!$B$4:$C$974,2,1)/100))^((1)/91)-1</f>
        <v>1.2951856384879612E-4</v>
      </c>
      <c r="I529">
        <f>I528*(1-IF($A529&lt;=I524,I$1,I$1+IF(AND(WEEKDAY($A529)&lt;&gt;1,WEEKDAY($A529)&lt;&gt;7),J$1,0)))^($A529-$A528)*(1-0.5*(E529/E528-1))</f>
        <v>15.063321116220791</v>
      </c>
      <c r="K529">
        <f>ROW()</f>
        <v>529</v>
      </c>
      <c r="L529">
        <f>B529/C529</f>
        <v>0.99072512647554811</v>
      </c>
      <c r="M529">
        <f t="shared" si="8"/>
        <v>12.646222653033339</v>
      </c>
      <c r="P529">
        <f>P528*(1-P$1+H528)^($A529-$A528)*(2-E529/E528)</f>
        <v>11.316599445305089</v>
      </c>
    </row>
    <row r="530" spans="1:16" x14ac:dyDescent="0.25">
      <c r="A530" s="1">
        <v>38832</v>
      </c>
      <c r="B530" s="10">
        <v>11.75</v>
      </c>
      <c r="C530" s="10">
        <v>11.89</v>
      </c>
      <c r="D530">
        <v>74484.960000000006</v>
      </c>
      <c r="E530">
        <v>73347</v>
      </c>
      <c r="F530">
        <v>82820.850000000006</v>
      </c>
      <c r="G530">
        <v>81556.62</v>
      </c>
      <c r="H530">
        <f>(1/(1-91/360*VLOOKUP($A530,Tbills!$B$4:$C$974,2,1)/100))^((1)/91)-1</f>
        <v>1.2951856384879612E-4</v>
      </c>
      <c r="I530">
        <f>I529*(1-IF($A530&lt;=I525,I$1,I$1+IF(AND(WEEKDAY($A530)&lt;&gt;1,WEEKDAY($A530)&lt;&gt;7),J$1,0)))^($A530-$A529)*(1-0.5*(E530/E529-1))</f>
        <v>15.077213820232021</v>
      </c>
      <c r="K530">
        <f>ROW()</f>
        <v>530</v>
      </c>
      <c r="L530">
        <f>B530/C530</f>
        <v>0.98822539949537425</v>
      </c>
      <c r="M530">
        <f t="shared" si="8"/>
        <v>12.669618345981794</v>
      </c>
      <c r="P530">
        <f>P529*(1-P$1+H529)^($A530-$A529)*(2-E530/E529)</f>
        <v>11.339112527127634</v>
      </c>
    </row>
    <row r="531" spans="1:16" x14ac:dyDescent="0.25">
      <c r="A531" s="1">
        <v>38833</v>
      </c>
      <c r="B531" s="10">
        <v>11.76</v>
      </c>
      <c r="C531" s="10">
        <v>12.01</v>
      </c>
      <c r="D531">
        <v>73551.759999999995</v>
      </c>
      <c r="E531">
        <v>72418.559999999998</v>
      </c>
      <c r="F531">
        <v>82448.3</v>
      </c>
      <c r="G531">
        <v>81179.19</v>
      </c>
      <c r="H531">
        <f>(1/(1-91/360*VLOOKUP($A531,Tbills!$B$4:$C$974,2,1)/100))^((1)/91)-1</f>
        <v>1.2951856384879612E-4</v>
      </c>
      <c r="I531">
        <f>I530*(1-IF($A531&lt;=I526,I$1,I$1+IF(AND(WEEKDAY($A531)&lt;&gt;1,WEEKDAY($A531)&lt;&gt;7),J$1,0)))^($A531-$A530)*(1-0.5*(E531/E530-1))</f>
        <v>15.17224400761396</v>
      </c>
      <c r="K531">
        <f>ROW()</f>
        <v>531</v>
      </c>
      <c r="L531">
        <f>B531/C531</f>
        <v>0.97918401332223148</v>
      </c>
      <c r="M531">
        <f t="shared" si="8"/>
        <v>12.829395175682594</v>
      </c>
      <c r="P531">
        <f>P530*(1-P$1+H530)^($A531-$A530)*(2-E531/E530)</f>
        <v>11.483707642567095</v>
      </c>
    </row>
    <row r="532" spans="1:16" x14ac:dyDescent="0.25">
      <c r="A532" s="1">
        <v>38834</v>
      </c>
      <c r="B532" s="10">
        <v>11.84</v>
      </c>
      <c r="C532" s="10">
        <v>12.26</v>
      </c>
      <c r="D532">
        <v>73096.14</v>
      </c>
      <c r="E532">
        <v>71960.58</v>
      </c>
      <c r="F532">
        <v>82320.639999999999</v>
      </c>
      <c r="G532">
        <v>81042.98</v>
      </c>
      <c r="H532">
        <f>(1/(1-91/360*VLOOKUP($A532,Tbills!$B$4:$C$974,2,1)/100))^((1)/91)-1</f>
        <v>1.2951856384879612E-4</v>
      </c>
      <c r="I532">
        <f>I531*(1-IF($A532&lt;=I527,I$1,I$1+IF(AND(WEEKDAY($A532)&lt;&gt;1,WEEKDAY($A532)&lt;&gt;7),J$1,0)))^($A532-$A531)*(1-0.5*(E532/E531-1))</f>
        <v>15.219823027026763</v>
      </c>
      <c r="K532">
        <f>ROW()</f>
        <v>532</v>
      </c>
      <c r="L532">
        <f>B532/C532</f>
        <v>0.965742251223491</v>
      </c>
      <c r="M532">
        <f t="shared" si="8"/>
        <v>12.909927848942658</v>
      </c>
      <c r="P532">
        <f>P531*(1-P$1+H531)^($A532-$A531)*(2-E532/E531)</f>
        <v>11.55740074027192</v>
      </c>
    </row>
    <row r="533" spans="1:16" x14ac:dyDescent="0.25">
      <c r="A533" s="1">
        <v>38835</v>
      </c>
      <c r="B533" s="10">
        <v>11.59</v>
      </c>
      <c r="C533" s="10">
        <v>11.86</v>
      </c>
      <c r="D533">
        <v>72626.09</v>
      </c>
      <c r="E533">
        <v>71488.509999999995</v>
      </c>
      <c r="F533">
        <v>82174.61</v>
      </c>
      <c r="G533">
        <v>80888.72</v>
      </c>
      <c r="H533">
        <f>(1/(1-91/360*VLOOKUP($A533,Tbills!$B$4:$C$974,2,1)/100))^((1)/91)-1</f>
        <v>1.2951856384879612E-4</v>
      </c>
      <c r="I533">
        <f>I532*(1-IF($A533&lt;=I528,I$1,I$1+IF(AND(WEEKDAY($A533)&lt;&gt;1,WEEKDAY($A533)&lt;&gt;7),J$1,0)))^($A533-$A532)*(1-0.5*(E533/E532-1))</f>
        <v>15.269347523789367</v>
      </c>
      <c r="K533">
        <f>ROW()</f>
        <v>533</v>
      </c>
      <c r="L533">
        <f>B533/C533</f>
        <v>0.97723440134907258</v>
      </c>
      <c r="M533">
        <f t="shared" si="8"/>
        <v>12.994013288826796</v>
      </c>
      <c r="P533">
        <f>P532*(1-P$1+H532)^($A533-$A532)*(2-E533/E532)</f>
        <v>11.634295117624129</v>
      </c>
    </row>
    <row r="534" spans="1:16" x14ac:dyDescent="0.25">
      <c r="A534" s="1">
        <v>38838</v>
      </c>
      <c r="B534" s="10">
        <v>12.54</v>
      </c>
      <c r="C534" s="10">
        <v>12.52</v>
      </c>
      <c r="D534">
        <v>73947.22</v>
      </c>
      <c r="E534">
        <v>72761.17</v>
      </c>
      <c r="F534">
        <v>82560.42</v>
      </c>
      <c r="G534">
        <v>81237.06</v>
      </c>
      <c r="H534">
        <f>(1/(1-91/360*VLOOKUP($A534,Tbills!$B$4:$C$974,2,1)/100))^((1)/91)-1</f>
        <v>1.3092419111071507E-4</v>
      </c>
      <c r="I534">
        <f>I533*(1-IF($A534&lt;=I529,I$1,I$1+IF(AND(WEEKDAY($A534)&lt;&gt;1,WEEKDAY($A534)&lt;&gt;7),J$1,0)))^($A534-$A533)*(1-0.5*(E534/E533-1))</f>
        <v>15.132251139722332</v>
      </c>
      <c r="K534">
        <f>ROW()</f>
        <v>534</v>
      </c>
      <c r="L534">
        <f>B534/C534</f>
        <v>1.0015974440894568</v>
      </c>
      <c r="M534">
        <f t="shared" si="8"/>
        <v>12.760906751254888</v>
      </c>
      <c r="P534">
        <f>P533*(1-P$1+H533)^($A534-$A533)*(2-E534/E533)</f>
        <v>11.430350331039991</v>
      </c>
    </row>
    <row r="535" spans="1:16" x14ac:dyDescent="0.25">
      <c r="A535" s="1">
        <v>38839</v>
      </c>
      <c r="B535" s="10">
        <v>11.99</v>
      </c>
      <c r="C535" s="10">
        <v>12.29</v>
      </c>
      <c r="D535">
        <v>72902.11</v>
      </c>
      <c r="E535">
        <v>71723.289999999994</v>
      </c>
      <c r="F535">
        <v>82368.17</v>
      </c>
      <c r="G535">
        <v>81037.25</v>
      </c>
      <c r="H535">
        <f>(1/(1-91/360*VLOOKUP($A535,Tbills!$B$4:$C$974,2,1)/100))^((1)/91)-1</f>
        <v>1.3092419111071507E-4</v>
      </c>
      <c r="I535">
        <f>I534*(1-IF($A535&lt;=I530,I$1,I$1+IF(AND(WEEKDAY($A535)&lt;&gt;1,WEEKDAY($A535)&lt;&gt;7),J$1,0)))^($A535-$A534)*(1-0.5*(E535/E534-1))</f>
        <v>15.23977921832644</v>
      </c>
      <c r="K535">
        <f>ROW()</f>
        <v>535</v>
      </c>
      <c r="L535">
        <f>B535/C535</f>
        <v>0.97558991049633859</v>
      </c>
      <c r="M535">
        <f t="shared" si="8"/>
        <v>12.942328076747357</v>
      </c>
      <c r="P535">
        <f>P534*(1-P$1+H534)^($A535-$A534)*(2-E535/E534)</f>
        <v>11.594484211983897</v>
      </c>
    </row>
    <row r="536" spans="1:16" x14ac:dyDescent="0.25">
      <c r="A536" s="1">
        <v>38840</v>
      </c>
      <c r="B536" s="10">
        <v>11.99</v>
      </c>
      <c r="C536" s="10">
        <v>12.38</v>
      </c>
      <c r="D536">
        <v>73645.67</v>
      </c>
      <c r="E536">
        <v>72445.429999999993</v>
      </c>
      <c r="F536">
        <v>82848.78</v>
      </c>
      <c r="G536">
        <v>81499.48</v>
      </c>
      <c r="H536">
        <f>(1/(1-91/360*VLOOKUP($A536,Tbills!$B$4:$C$974,2,1)/100))^((1)/91)-1</f>
        <v>1.3092419111071507E-4</v>
      </c>
      <c r="I536">
        <f>I535*(1-IF($A536&lt;=I531,I$1,I$1+IF(AND(WEEKDAY($A536)&lt;&gt;1,WEEKDAY($A536)&lt;&gt;7),J$1,0)))^($A536-$A535)*(1-0.5*(E536/E535-1))</f>
        <v>15.162664336472709</v>
      </c>
      <c r="K536">
        <f>ROW()</f>
        <v>536</v>
      </c>
      <c r="L536">
        <f>B536/C536</f>
        <v>0.96849757673667203</v>
      </c>
      <c r="M536">
        <f t="shared" si="8"/>
        <v>12.811422595148692</v>
      </c>
      <c r="P536">
        <f>P535*(1-P$1+H535)^($A536-$A535)*(2-E536/E535)</f>
        <v>11.478824304046581</v>
      </c>
    </row>
    <row r="537" spans="1:16" x14ac:dyDescent="0.25">
      <c r="A537" s="1">
        <v>38841</v>
      </c>
      <c r="B537" s="10">
        <v>11.86</v>
      </c>
      <c r="C537" s="10">
        <v>12.18</v>
      </c>
      <c r="D537">
        <v>73356.11</v>
      </c>
      <c r="E537">
        <v>72151.100000000006</v>
      </c>
      <c r="F537">
        <v>82796.59</v>
      </c>
      <c r="G537">
        <v>81437.47</v>
      </c>
      <c r="H537">
        <f>(1/(1-91/360*VLOOKUP($A537,Tbills!$B$4:$C$974,2,1)/100))^((1)/91)-1</f>
        <v>1.3092419111071507E-4</v>
      </c>
      <c r="I537">
        <f>I536*(1-IF($A537&lt;=I532,I$1,I$1+IF(AND(WEEKDAY($A537)&lt;&gt;1,WEEKDAY($A537)&lt;&gt;7),J$1,0)))^($A537-$A536)*(1-0.5*(E537/E536-1))</f>
        <v>15.193070191128506</v>
      </c>
      <c r="K537">
        <f>ROW()</f>
        <v>537</v>
      </c>
      <c r="L537">
        <f>B537/C537</f>
        <v>0.97372742200328399</v>
      </c>
      <c r="M537">
        <f t="shared" si="8"/>
        <v>12.862873493568042</v>
      </c>
      <c r="P537">
        <f>P536*(1-P$1+H536)^($A537-$A536)*(2-E537/E536)</f>
        <v>11.526542943971057</v>
      </c>
    </row>
    <row r="538" spans="1:16" x14ac:dyDescent="0.25">
      <c r="A538" s="1">
        <v>38842</v>
      </c>
      <c r="B538" s="10">
        <v>11.62</v>
      </c>
      <c r="C538" s="10">
        <v>12.02</v>
      </c>
      <c r="D538">
        <v>72463.7</v>
      </c>
      <c r="E538">
        <v>71263.899999999994</v>
      </c>
      <c r="F538">
        <v>82458.570000000007</v>
      </c>
      <c r="G538">
        <v>81094.33</v>
      </c>
      <c r="H538">
        <f>(1/(1-91/360*VLOOKUP($A538,Tbills!$B$4:$C$974,2,1)/100))^((1)/91)-1</f>
        <v>1.3092419111071507E-4</v>
      </c>
      <c r="I538">
        <f>I537*(1-IF($A538&lt;=I533,I$1,I$1+IF(AND(WEEKDAY($A538)&lt;&gt;1,WEEKDAY($A538)&lt;&gt;7),J$1,0)))^($A538-$A537)*(1-0.5*(E538/E537-1))</f>
        <v>15.286082485794312</v>
      </c>
      <c r="K538">
        <f>ROW()</f>
        <v>538</v>
      </c>
      <c r="L538">
        <f>B538/C538</f>
        <v>0.96672212978369376</v>
      </c>
      <c r="M538">
        <f t="shared" si="8"/>
        <v>13.020434288183282</v>
      </c>
      <c r="P538">
        <f>P537*(1-P$1+H537)^($A538-$A537)*(2-E538/E537)</f>
        <v>11.669374213987778</v>
      </c>
    </row>
    <row r="539" spans="1:16" x14ac:dyDescent="0.25">
      <c r="A539" s="1">
        <v>38845</v>
      </c>
      <c r="B539" s="10">
        <v>12</v>
      </c>
      <c r="C539" s="10">
        <v>12.33</v>
      </c>
      <c r="D539">
        <v>72641.27</v>
      </c>
      <c r="E539">
        <v>71410.539999999994</v>
      </c>
      <c r="F539">
        <v>82139.53</v>
      </c>
      <c r="G539">
        <v>80748.710000000006</v>
      </c>
      <c r="H539">
        <f>(1/(1-91/360*VLOOKUP($A539,Tbills!$B$4:$C$974,2,1)/100))^((1)/91)-1</f>
        <v>1.3247059104770642E-4</v>
      </c>
      <c r="I539">
        <f>I538*(1-IF($A539&lt;=I534,I$1,I$1+IF(AND(WEEKDAY($A539)&lt;&gt;1,WEEKDAY($A539)&lt;&gt;7),J$1,0)))^($A539-$A538)*(1-0.5*(E539/E538-1))</f>
        <v>15.26916305876952</v>
      </c>
      <c r="K539">
        <f>ROW()</f>
        <v>539</v>
      </c>
      <c r="L539">
        <f>B539/C539</f>
        <v>0.97323600973236013</v>
      </c>
      <c r="M539">
        <f t="shared" si="8"/>
        <v>12.991826625242675</v>
      </c>
      <c r="P539">
        <f>P538*(1-P$1+H538)^($A539-$A538)*(2-E539/E538)</f>
        <v>11.648644228488521</v>
      </c>
    </row>
    <row r="540" spans="1:16" x14ac:dyDescent="0.25">
      <c r="A540" s="1">
        <v>38846</v>
      </c>
      <c r="B540" s="10">
        <v>11.99</v>
      </c>
      <c r="C540" s="10">
        <v>12.1</v>
      </c>
      <c r="D540">
        <v>72154.710000000006</v>
      </c>
      <c r="E540">
        <v>70922.759999999995</v>
      </c>
      <c r="F540">
        <v>81415.09</v>
      </c>
      <c r="G540">
        <v>80025.84</v>
      </c>
      <c r="H540">
        <f>(1/(1-91/360*VLOOKUP($A540,Tbills!$B$4:$C$974,2,1)/100))^((1)/91)-1</f>
        <v>1.3247059104770642E-4</v>
      </c>
      <c r="I540">
        <f>I539*(1-IF($A540&lt;=I535,I$1,I$1+IF(AND(WEEKDAY($A540)&lt;&gt;1,WEEKDAY($A540)&lt;&gt;7),J$1,0)))^($A540-$A539)*(1-0.5*(E540/E539-1))</f>
        <v>15.320913395910358</v>
      </c>
      <c r="K540">
        <f>ROW()</f>
        <v>540</v>
      </c>
      <c r="L540">
        <f>B540/C540</f>
        <v>0.99090909090909096</v>
      </c>
      <c r="M540">
        <f t="shared" si="8"/>
        <v>13.079959940100016</v>
      </c>
      <c r="P540">
        <f>P539*(1-P$1+H539)^($A540-$A539)*(2-E540/E539)</f>
        <v>11.729331834104578</v>
      </c>
    </row>
    <row r="541" spans="1:16" x14ac:dyDescent="0.25">
      <c r="A541" s="1">
        <v>38847</v>
      </c>
      <c r="B541" s="10">
        <v>11.78</v>
      </c>
      <c r="C541" s="10">
        <v>12.11</v>
      </c>
      <c r="D541">
        <v>71887.59</v>
      </c>
      <c r="E541">
        <v>70650.81</v>
      </c>
      <c r="F541">
        <v>81141.72</v>
      </c>
      <c r="G541">
        <v>79746.53</v>
      </c>
      <c r="H541">
        <f>(1/(1-91/360*VLOOKUP($A541,Tbills!$B$4:$C$974,2,1)/100))^((1)/91)-1</f>
        <v>1.3247059104770642E-4</v>
      </c>
      <c r="I541">
        <f>I540*(1-IF($A541&lt;=I536,I$1,I$1+IF(AND(WEEKDAY($A541)&lt;&gt;1,WEEKDAY($A541)&lt;&gt;7),J$1,0)))^($A541-$A540)*(1-0.5*(E541/E540-1))</f>
        <v>15.349887530154165</v>
      </c>
      <c r="K541">
        <f>ROW()</f>
        <v>541</v>
      </c>
      <c r="L541">
        <f>B541/C541</f>
        <v>0.97274979355904212</v>
      </c>
      <c r="M541">
        <f t="shared" si="8"/>
        <v>13.12950289402772</v>
      </c>
      <c r="P541">
        <f>P540*(1-P$1+H540)^($A541-$A540)*(2-E541/E540)</f>
        <v>11.775431668801684</v>
      </c>
    </row>
    <row r="542" spans="1:16" x14ac:dyDescent="0.25">
      <c r="A542" s="1">
        <v>38848</v>
      </c>
      <c r="B542" s="10">
        <v>12.49</v>
      </c>
      <c r="C542" s="10">
        <v>12.55</v>
      </c>
      <c r="D542">
        <v>73827.45</v>
      </c>
      <c r="E542">
        <v>72547.94</v>
      </c>
      <c r="F542">
        <v>82453.67</v>
      </c>
      <c r="G542">
        <v>81025.36</v>
      </c>
      <c r="H542">
        <f>(1/(1-91/360*VLOOKUP($A542,Tbills!$B$4:$C$974,2,1)/100))^((1)/91)-1</f>
        <v>1.3247059104770642E-4</v>
      </c>
      <c r="I542">
        <f>I541*(1-IF($A542&lt;=I537,I$1,I$1+IF(AND(WEEKDAY($A542)&lt;&gt;1,WEEKDAY($A542)&lt;&gt;7),J$1,0)))^($A542-$A541)*(1-0.5*(E542/E541-1))</f>
        <v>15.143404216797716</v>
      </c>
      <c r="K542">
        <f>ROW()</f>
        <v>542</v>
      </c>
      <c r="L542">
        <f>B542/C542</f>
        <v>0.99521912350597608</v>
      </c>
      <c r="M542">
        <f t="shared" si="8"/>
        <v>12.776351706328681</v>
      </c>
      <c r="P542">
        <f>P541*(1-P$1+H541)^($A542-$A541)*(2-E542/E541)</f>
        <v>11.460329546206495</v>
      </c>
    </row>
    <row r="543" spans="1:16" x14ac:dyDescent="0.25">
      <c r="A543" s="1">
        <v>38849</v>
      </c>
      <c r="B543" s="10">
        <v>14.19</v>
      </c>
      <c r="C543" s="10">
        <v>13.69</v>
      </c>
      <c r="D543">
        <v>77311.77</v>
      </c>
      <c r="E543">
        <v>75962.259999999995</v>
      </c>
      <c r="F543">
        <v>83907.24</v>
      </c>
      <c r="G543">
        <v>82443.02</v>
      </c>
      <c r="H543">
        <f>(1/(1-91/360*VLOOKUP($A543,Tbills!$B$4:$C$974,2,1)/100))^((1)/91)-1</f>
        <v>1.3247059104770642E-4</v>
      </c>
      <c r="I543">
        <f>I542*(1-IF($A543&lt;=I538,I$1,I$1+IF(AND(WEEKDAY($A543)&lt;&gt;1,WEEKDAY($A543)&lt;&gt;7),J$1,0)))^($A543-$A542)*(1-0.5*(E543/E542-1))</f>
        <v>14.786672718033538</v>
      </c>
      <c r="K543">
        <f>ROW()</f>
        <v>543</v>
      </c>
      <c r="L543">
        <f>B543/C543</f>
        <v>1.0365230094959825</v>
      </c>
      <c r="M543">
        <f t="shared" si="8"/>
        <v>12.174491860077485</v>
      </c>
      <c r="P543">
        <f>P542*(1-P$1+H542)^($A543-$A542)*(2-E543/E542)</f>
        <v>10.922015422608885</v>
      </c>
    </row>
    <row r="544" spans="1:16" x14ac:dyDescent="0.25">
      <c r="A544" s="1">
        <v>38852</v>
      </c>
      <c r="B544" s="10">
        <v>13.57</v>
      </c>
      <c r="C544" s="10">
        <v>13.29</v>
      </c>
      <c r="D544">
        <v>76953.820000000007</v>
      </c>
      <c r="E544">
        <v>75580.37</v>
      </c>
      <c r="F544">
        <v>83266.09</v>
      </c>
      <c r="G544">
        <v>81780.289999999994</v>
      </c>
      <c r="H544">
        <f>(1/(1-91/360*VLOOKUP($A544,Tbills!$B$4:$C$974,2,1)/100))^((1)/91)-1</f>
        <v>1.3247059104770642E-4</v>
      </c>
      <c r="I544">
        <f>I543*(1-IF($A544&lt;=I539,I$1,I$1+IF(AND(WEEKDAY($A544)&lt;&gt;1,WEEKDAY($A544)&lt;&gt;7),J$1,0)))^($A544-$A543)*(1-0.5*(E544/E543-1))</f>
        <v>14.822684269846887</v>
      </c>
      <c r="K544">
        <f>ROW()</f>
        <v>544</v>
      </c>
      <c r="L544">
        <f>B544/C544</f>
        <v>1.0210684725357413</v>
      </c>
      <c r="M544">
        <f t="shared" si="8"/>
        <v>12.2339879074122</v>
      </c>
      <c r="P544">
        <f>P543*(1-P$1+H543)^($A544-$A543)*(2-E544/E543)</f>
        <v>10.980069051361625</v>
      </c>
    </row>
    <row r="545" spans="1:16" x14ac:dyDescent="0.25">
      <c r="A545" s="1">
        <v>38853</v>
      </c>
      <c r="B545" s="10">
        <v>13.35</v>
      </c>
      <c r="C545" s="10">
        <v>13.15</v>
      </c>
      <c r="D545">
        <v>76027.11</v>
      </c>
      <c r="E545">
        <v>74660.19</v>
      </c>
      <c r="F545">
        <v>82931.41</v>
      </c>
      <c r="G545">
        <v>81440.740000000005</v>
      </c>
      <c r="H545">
        <f>(1/(1-91/360*VLOOKUP($A545,Tbills!$B$4:$C$974,2,1)/100))^((1)/91)-1</f>
        <v>1.3247059104770642E-4</v>
      </c>
      <c r="I545">
        <f>I544*(1-IF($A545&lt;=I540,I$1,I$1+IF(AND(WEEKDAY($A545)&lt;&gt;1,WEEKDAY($A545)&lt;&gt;7),J$1,0)))^($A545-$A544)*(1-0.5*(E545/E544-1))</f>
        <v>14.91252813682747</v>
      </c>
      <c r="K545">
        <f>ROW()</f>
        <v>545</v>
      </c>
      <c r="L545">
        <f>B545/C545</f>
        <v>1.0152091254752851</v>
      </c>
      <c r="M545">
        <f t="shared" si="8"/>
        <v>12.382358189441094</v>
      </c>
      <c r="P545">
        <f>P544*(1-P$1+H544)^($A545-$A544)*(2-E545/E544)</f>
        <v>11.114810981832523</v>
      </c>
    </row>
    <row r="546" spans="1:16"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I545*(1-IF($A546&lt;=I541,I$1,I$1+IF(AND(WEEKDAY($A546)&lt;&gt;1,WEEKDAY($A546)&lt;&gt;7),J$1,0)))^($A546-$A545)*(1-0.5*(E546/E545-1))</f>
        <v>14.167102142974738</v>
      </c>
      <c r="K546">
        <f>ROW()</f>
        <v>546</v>
      </c>
      <c r="L546">
        <f>B546/C546</f>
        <v>1.0854472630173566</v>
      </c>
      <c r="M546">
        <f t="shared" si="8"/>
        <v>11.14454846168929</v>
      </c>
      <c r="P546">
        <f>P545*(1-P$1+H545)^($A546-$A545)*(2-E546/E545)</f>
        <v>10.00513354697366</v>
      </c>
    </row>
    <row r="547" spans="1:16" x14ac:dyDescent="0.25">
      <c r="A547" s="1">
        <v>38855</v>
      </c>
      <c r="B547" s="10">
        <v>16.989999999999998</v>
      </c>
      <c r="C547" s="10">
        <v>15.55</v>
      </c>
      <c r="D547">
        <v>84852.64</v>
      </c>
      <c r="E547">
        <v>83306.13</v>
      </c>
      <c r="F547">
        <v>85396.78</v>
      </c>
      <c r="G547">
        <v>83839.899999999994</v>
      </c>
      <c r="H547">
        <f>(1/(1-91/360*VLOOKUP($A547,Tbills!$B$4:$C$974,2,1)/100))^((1)/91)-1</f>
        <v>1.3247059104770642E-4</v>
      </c>
      <c r="I547">
        <f>I546*(1-IF($A547&lt;=I542,I$1,I$1+IF(AND(WEEKDAY($A547)&lt;&gt;1,WEEKDAY($A547)&lt;&gt;7),J$1,0)))^($A547-$A546)*(1-0.5*(E547/E546-1))</f>
        <v>14.064466860289464</v>
      </c>
      <c r="K547">
        <f>ROW()</f>
        <v>547</v>
      </c>
      <c r="L547">
        <f>B547/C547</f>
        <v>1.0926045016077168</v>
      </c>
      <c r="M547">
        <f t="shared" si="8"/>
        <v>10.98313677896672</v>
      </c>
      <c r="P547">
        <f>P546*(1-P$1+H546)^($A547-$A546)*(2-E547/E546)</f>
        <v>9.8616253459281449</v>
      </c>
    </row>
    <row r="548" spans="1:16" x14ac:dyDescent="0.25">
      <c r="A548" s="1">
        <v>38856</v>
      </c>
      <c r="B548" s="10">
        <v>17.18</v>
      </c>
      <c r="C548" s="10">
        <v>15.44</v>
      </c>
      <c r="D548">
        <v>86194.14</v>
      </c>
      <c r="E548">
        <v>84612.14</v>
      </c>
      <c r="F548">
        <v>86408.73</v>
      </c>
      <c r="G548">
        <v>84822.29</v>
      </c>
      <c r="H548">
        <f>(1/(1-91/360*VLOOKUP($A548,Tbills!$B$4:$C$974,2,1)/100))^((1)/91)-1</f>
        <v>1.3247059104770642E-4</v>
      </c>
      <c r="I548">
        <f>I547*(1-IF($A548&lt;=I543,I$1,I$1+IF(AND(WEEKDAY($A548)&lt;&gt;1,WEEKDAY($A548)&lt;&gt;7),J$1,0)))^($A548-$A547)*(1-0.5*(E548/E547-1))</f>
        <v>13.953857673351731</v>
      </c>
      <c r="K548">
        <f>ROW()</f>
        <v>548</v>
      </c>
      <c r="L548">
        <f>B548/C548</f>
        <v>1.1126943005181347</v>
      </c>
      <c r="M548">
        <f t="shared" si="8"/>
        <v>10.810448009468683</v>
      </c>
      <c r="P548">
        <f>P547*(1-P$1+H547)^($A548-$A547)*(2-E548/E547)</f>
        <v>9.7079491696232374</v>
      </c>
    </row>
    <row r="549" spans="1:16" x14ac:dyDescent="0.25">
      <c r="A549" s="1">
        <v>38859</v>
      </c>
      <c r="B549" s="10">
        <v>17.72</v>
      </c>
      <c r="C549" s="10">
        <v>15.96</v>
      </c>
      <c r="D549">
        <v>91461.52</v>
      </c>
      <c r="E549">
        <v>89749.21</v>
      </c>
      <c r="F549">
        <v>88553.97</v>
      </c>
      <c r="G549">
        <v>86894.43</v>
      </c>
      <c r="H549">
        <f>(1/(1-91/360*VLOOKUP($A549,Tbills!$B$4:$C$974,2,1)/100))^((1)/91)-1</f>
        <v>1.3148649290917191E-4</v>
      </c>
      <c r="I549">
        <f>I548*(1-IF($A549&lt;=I544,I$1,I$1+IF(AND(WEEKDAY($A549)&lt;&gt;1,WEEKDAY($A549)&lt;&gt;7),J$1,0)))^($A549-$A548)*(1-0.5*(E549/E548-1))</f>
        <v>13.529209863698995</v>
      </c>
      <c r="K549">
        <f>ROW()</f>
        <v>549</v>
      </c>
      <c r="L549">
        <f>B549/C549</f>
        <v>1.1102756892230574</v>
      </c>
      <c r="M549">
        <f t="shared" si="8"/>
        <v>10.152692872511221</v>
      </c>
      <c r="P549">
        <f>P548*(1-P$1+H548)^($A549-$A548)*(2-E549/E548)</f>
        <v>9.12116122751676</v>
      </c>
    </row>
    <row r="550" spans="1:16"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I549*(1-IF($A550&lt;=I545,I$1,I$1+IF(AND(WEEKDAY($A550)&lt;&gt;1,WEEKDAY($A550)&lt;&gt;7),J$1,0)))^($A550-$A549)*(1-0.5*(E550/E549-1))</f>
        <v>13.590534793803753</v>
      </c>
      <c r="K550">
        <f>ROW()</f>
        <v>550</v>
      </c>
      <c r="L550">
        <f>B550/C550</f>
        <v>1.1278567016676961</v>
      </c>
      <c r="M550">
        <f t="shared" si="8"/>
        <v>10.244786445290329</v>
      </c>
      <c r="P550">
        <f>P549*(1-P$1+H549)^($A550-$A549)*(2-E550/E549)</f>
        <v>9.2051964348740416</v>
      </c>
    </row>
    <row r="551" spans="1:16" x14ac:dyDescent="0.25">
      <c r="A551" s="1">
        <v>38861</v>
      </c>
      <c r="B551" s="10">
        <v>17.36</v>
      </c>
      <c r="C551" s="10">
        <v>16.329999999999998</v>
      </c>
      <c r="D551">
        <v>93268.37</v>
      </c>
      <c r="E551">
        <v>91498.4</v>
      </c>
      <c r="F551">
        <v>89861.96</v>
      </c>
      <c r="G551">
        <v>88154.89</v>
      </c>
      <c r="H551">
        <f>(1/(1-91/360*VLOOKUP($A551,Tbills!$B$4:$C$974,2,1)/100))^((1)/91)-1</f>
        <v>1.3148649290917191E-4</v>
      </c>
      <c r="I551">
        <f>I550*(1-IF($A551&lt;=I546,I$1,I$1+IF(AND(WEEKDAY($A551)&lt;&gt;1,WEEKDAY($A551)&lt;&gt;7),J$1,0)))^($A551-$A550)*(1-0.5*(E551/E550-1))</f>
        <v>13.394001057478432</v>
      </c>
      <c r="K551">
        <f>ROW()</f>
        <v>551</v>
      </c>
      <c r="L551">
        <f>B551/C551</f>
        <v>1.0630740967544399</v>
      </c>
      <c r="M551">
        <f t="shared" si="8"/>
        <v>9.948547418377137</v>
      </c>
      <c r="P551">
        <f>P550*(1-P$1+H550)^($A551-$A550)*(2-E551/E550)</f>
        <v>8.9402794075757601</v>
      </c>
    </row>
    <row r="552" spans="1:16" x14ac:dyDescent="0.25">
      <c r="A552" s="1">
        <v>38862</v>
      </c>
      <c r="B552" s="10">
        <v>15.5</v>
      </c>
      <c r="C552" s="10">
        <v>15.08</v>
      </c>
      <c r="D552">
        <v>89538.79</v>
      </c>
      <c r="E552">
        <v>87827.57</v>
      </c>
      <c r="F552">
        <v>88468.98</v>
      </c>
      <c r="G552">
        <v>86776.78</v>
      </c>
      <c r="H552">
        <f>(1/(1-91/360*VLOOKUP($A552,Tbills!$B$4:$C$974,2,1)/100))^((1)/91)-1</f>
        <v>1.3148649290917191E-4</v>
      </c>
      <c r="I552">
        <f>I551*(1-IF($A552&lt;=I547,I$1,I$1+IF(AND(WEEKDAY($A552)&lt;&gt;1,WEEKDAY($A552)&lt;&gt;7),J$1,0)))^($A552-$A551)*(1-0.5*(E552/E551-1))</f>
        <v>13.66232283422641</v>
      </c>
      <c r="K552">
        <f>ROW()</f>
        <v>552</v>
      </c>
      <c r="L552">
        <f>B552/C552</f>
        <v>1.0278514588859415</v>
      </c>
      <c r="M552">
        <f t="shared" si="8"/>
        <v>10.347191864516152</v>
      </c>
      <c r="P552">
        <f>P551*(1-P$1+H551)^($A552-$A551)*(2-E552/E551)</f>
        <v>9.2998337861672038</v>
      </c>
    </row>
    <row r="553" spans="1:16" x14ac:dyDescent="0.25">
      <c r="A553" s="1">
        <v>38863</v>
      </c>
      <c r="B553" s="10">
        <v>14.26</v>
      </c>
      <c r="C553" s="10">
        <v>14.55</v>
      </c>
      <c r="D553">
        <v>87084.98</v>
      </c>
      <c r="E553">
        <v>85409.11</v>
      </c>
      <c r="F553">
        <v>88764.42</v>
      </c>
      <c r="G553">
        <v>87055.15</v>
      </c>
      <c r="H553">
        <f>(1/(1-91/360*VLOOKUP($A553,Tbills!$B$4:$C$974,2,1)/100))^((1)/91)-1</f>
        <v>1.3148649290917191E-4</v>
      </c>
      <c r="I553">
        <f>I552*(1-IF($A553&lt;=I548,I$1,I$1+IF(AND(WEEKDAY($A553)&lt;&gt;1,WEEKDAY($A553)&lt;&gt;7),J$1,0)))^($A553-$A552)*(1-0.5*(E553/E552-1))</f>
        <v>13.850068318090974</v>
      </c>
      <c r="K553">
        <f>ROW()</f>
        <v>553</v>
      </c>
      <c r="L553">
        <f>B553/C553</f>
        <v>0.98006872852233673</v>
      </c>
      <c r="M553">
        <f t="shared" si="8"/>
        <v>10.631621661543173</v>
      </c>
      <c r="P553">
        <f>P552*(1-P$1+H552)^($A553-$A552)*(2-E553/E552)</f>
        <v>9.5568212843434637</v>
      </c>
    </row>
    <row r="554" spans="1:16" x14ac:dyDescent="0.25">
      <c r="A554" s="1">
        <v>38867</v>
      </c>
      <c r="B554" s="10">
        <v>18.66</v>
      </c>
      <c r="C554" s="10">
        <v>17.260000000000002</v>
      </c>
      <c r="D554">
        <v>95132.77</v>
      </c>
      <c r="E554">
        <v>93257.1</v>
      </c>
      <c r="F554">
        <v>93069.79</v>
      </c>
      <c r="G554">
        <v>91231.82</v>
      </c>
      <c r="H554">
        <f>(1/(1-91/360*VLOOKUP($A554,Tbills!$B$4:$C$974,2,1)/100))^((1)/91)-1</f>
        <v>1.3190823834574594E-4</v>
      </c>
      <c r="I554">
        <f>I553*(1-IF($A554&lt;=I549,I$1,I$1+IF(AND(WEEKDAY($A554)&lt;&gt;1,WEEKDAY($A554)&lt;&gt;7),J$1,0)))^($A554-$A553)*(1-0.5*(E554/E553-1))</f>
        <v>13.212371828093959</v>
      </c>
      <c r="K554">
        <f>ROW()</f>
        <v>554</v>
      </c>
      <c r="L554">
        <f>B554/C554</f>
        <v>1.0811123986095017</v>
      </c>
      <c r="M554">
        <f t="shared" si="8"/>
        <v>9.6529148941863774</v>
      </c>
      <c r="P554">
        <f>P553*(1-P$1+H553)^($A554-$A553)*(2-E554/E553)</f>
        <v>8.6819543092642473</v>
      </c>
    </row>
    <row r="555" spans="1:16" x14ac:dyDescent="0.25">
      <c r="A555" s="1">
        <v>38868</v>
      </c>
      <c r="B555" s="10">
        <v>16.440000000000001</v>
      </c>
      <c r="C555" s="10">
        <v>16.03</v>
      </c>
      <c r="D555">
        <v>93181.4</v>
      </c>
      <c r="E555">
        <v>91331.9</v>
      </c>
      <c r="F555">
        <v>92668.56</v>
      </c>
      <c r="G555">
        <v>90826.48</v>
      </c>
      <c r="H555">
        <f>(1/(1-91/360*VLOOKUP($A555,Tbills!$B$4:$C$974,2,1)/100))^((1)/91)-1</f>
        <v>1.3190823834574594E-4</v>
      </c>
      <c r="I555">
        <f>I554*(1-IF($A555&lt;=I550,I$1,I$1+IF(AND(WEEKDAY($A555)&lt;&gt;1,WEEKDAY($A555)&lt;&gt;7),J$1,0)))^($A555-$A554)*(1-0.5*(E555/E554-1))</f>
        <v>13.348402527175908</v>
      </c>
      <c r="K555">
        <f>ROW()</f>
        <v>555</v>
      </c>
      <c r="L555">
        <f>B555/C555</f>
        <v>1.0255770430442919</v>
      </c>
      <c r="M555">
        <f t="shared" si="8"/>
        <v>9.8517308444123088</v>
      </c>
      <c r="P555">
        <f>P554*(1-P$1+H554)^($A555-$A554)*(2-E555/E554)</f>
        <v>8.8620257346404152</v>
      </c>
    </row>
    <row r="556" spans="1:16" x14ac:dyDescent="0.25">
      <c r="A556" s="1">
        <v>38869</v>
      </c>
      <c r="B556" s="10">
        <v>14.52</v>
      </c>
      <c r="C556" s="10">
        <v>14.91</v>
      </c>
      <c r="D556">
        <v>89265.12</v>
      </c>
      <c r="E556">
        <v>87481.3</v>
      </c>
      <c r="F556">
        <v>91278.75</v>
      </c>
      <c r="G556">
        <v>89452.31</v>
      </c>
      <c r="H556">
        <f>(1/(1-91/360*VLOOKUP($A556,Tbills!$B$4:$C$974,2,1)/100))^((1)/91)-1</f>
        <v>1.3190823834574594E-4</v>
      </c>
      <c r="I556">
        <f>I555*(1-IF($A556&lt;=I551,I$1,I$1+IF(AND(WEEKDAY($A556)&lt;&gt;1,WEEKDAY($A556)&lt;&gt;7),J$1,0)))^($A556-$A555)*(1-0.5*(E556/E555-1))</f>
        <v>13.629435546085674</v>
      </c>
      <c r="K556">
        <f>ROW()</f>
        <v>556</v>
      </c>
      <c r="L556">
        <f>B556/C556</f>
        <v>0.97384305835010054</v>
      </c>
      <c r="M556">
        <f t="shared" si="8"/>
        <v>10.266606703938669</v>
      </c>
      <c r="P556">
        <f>P555*(1-P$1+H555)^($A556-$A555)*(2-E556/E555)</f>
        <v>9.2365299754862704</v>
      </c>
    </row>
    <row r="557" spans="1:16" x14ac:dyDescent="0.25">
      <c r="A557" s="1">
        <v>38870</v>
      </c>
      <c r="B557" s="10">
        <v>14.32</v>
      </c>
      <c r="C557" s="10">
        <v>14.9</v>
      </c>
      <c r="D557">
        <v>87013.15</v>
      </c>
      <c r="E557">
        <v>85262.8</v>
      </c>
      <c r="F557">
        <v>91592.4</v>
      </c>
      <c r="G557">
        <v>89747.88</v>
      </c>
      <c r="H557">
        <f>(1/(1-91/360*VLOOKUP($A557,Tbills!$B$4:$C$974,2,1)/100))^((1)/91)-1</f>
        <v>1.3190823834574594E-4</v>
      </c>
      <c r="I557">
        <f>I556*(1-IF($A557&lt;=I552,I$1,I$1+IF(AND(WEEKDAY($A557)&lt;&gt;1,WEEKDAY($A557)&lt;&gt;7),J$1,0)))^($A557-$A556)*(1-0.5*(E557/E556-1))</f>
        <v>13.801895544736791</v>
      </c>
      <c r="K557">
        <f>ROW()</f>
        <v>557</v>
      </c>
      <c r="L557">
        <f>B557/C557</f>
        <v>0.96107382550335574</v>
      </c>
      <c r="M557">
        <f t="shared" si="8"/>
        <v>10.526474528884702</v>
      </c>
      <c r="P557">
        <f>P556*(1-P$1+H556)^($A557-$A556)*(2-E557/E556)</f>
        <v>9.4716646384248691</v>
      </c>
    </row>
    <row r="558" spans="1:16" x14ac:dyDescent="0.25">
      <c r="A558" s="1">
        <v>38873</v>
      </c>
      <c r="B558" s="10">
        <v>16.649999999999999</v>
      </c>
      <c r="C558" s="10">
        <v>16.399999999999999</v>
      </c>
      <c r="D558">
        <v>92172.9</v>
      </c>
      <c r="E558">
        <v>90285.01</v>
      </c>
      <c r="F558">
        <v>93301.61</v>
      </c>
      <c r="G558">
        <v>91387.15</v>
      </c>
      <c r="H558">
        <f>(1/(1-91/360*VLOOKUP($A558,Tbills!$B$4:$C$974,2,1)/100))^((1)/91)-1</f>
        <v>1.3162707290348408E-4</v>
      </c>
      <c r="I558">
        <f>I557*(1-IF($A558&lt;=I553,I$1,I$1+IF(AND(WEEKDAY($A558)&lt;&gt;1,WEEKDAY($A558)&lt;&gt;7),J$1,0)))^($A558-$A557)*(1-0.5*(E558/E557-1))</f>
        <v>13.394365102105025</v>
      </c>
      <c r="K558">
        <f>ROW()</f>
        <v>558</v>
      </c>
      <c r="L558">
        <f>B558/C558</f>
        <v>1.0152439024390243</v>
      </c>
      <c r="M558">
        <f t="shared" si="8"/>
        <v>9.9050525276175563</v>
      </c>
      <c r="P558">
        <f>P557*(1-P$1+H557)^($A558-$A557)*(2-E558/E557)</f>
        <v>8.9162964954857298</v>
      </c>
    </row>
    <row r="559" spans="1:16" x14ac:dyDescent="0.25">
      <c r="A559" s="1">
        <v>38874</v>
      </c>
      <c r="B559" s="10">
        <v>17.34</v>
      </c>
      <c r="C559" s="10">
        <v>17.03</v>
      </c>
      <c r="D559">
        <v>94315.63</v>
      </c>
      <c r="E559">
        <v>92371.97</v>
      </c>
      <c r="F559">
        <v>93616.06</v>
      </c>
      <c r="G559">
        <v>91683.12</v>
      </c>
      <c r="H559">
        <f>(1/(1-91/360*VLOOKUP($A559,Tbills!$B$4:$C$974,2,1)/100))^((1)/91)-1</f>
        <v>1.3162707290348408E-4</v>
      </c>
      <c r="I559">
        <f>I558*(1-IF($A559&lt;=I554,I$1,I$1+IF(AND(WEEKDAY($A559)&lt;&gt;1,WEEKDAY($A559)&lt;&gt;7),J$1,0)))^($A559-$A558)*(1-0.5*(E559/E558-1))</f>
        <v>13.239213504734391</v>
      </c>
      <c r="K559">
        <f>ROW()</f>
        <v>559</v>
      </c>
      <c r="L559">
        <f>B559/C559</f>
        <v>1.0182031708749266</v>
      </c>
      <c r="M559">
        <f t="shared" si="8"/>
        <v>9.6756441580944017</v>
      </c>
      <c r="P559">
        <f>P558*(1-P$1+H558)^($A559-$A558)*(2-E559/E558)</f>
        <v>8.7110184694337836</v>
      </c>
    </row>
    <row r="560" spans="1:16" x14ac:dyDescent="0.25">
      <c r="A560" s="1">
        <v>38875</v>
      </c>
      <c r="B560" s="10">
        <v>17.8</v>
      </c>
      <c r="C560" s="10">
        <v>17.5</v>
      </c>
      <c r="D560">
        <v>96794.07</v>
      </c>
      <c r="E560">
        <v>94787.17</v>
      </c>
      <c r="F560">
        <v>94517.28</v>
      </c>
      <c r="G560">
        <v>92553.66</v>
      </c>
      <c r="H560">
        <f>(1/(1-91/360*VLOOKUP($A560,Tbills!$B$4:$C$974,2,1)/100))^((1)/91)-1</f>
        <v>1.3162707290348408E-4</v>
      </c>
      <c r="I560">
        <f>I559*(1-IF($A560&lt;=I555,I$1,I$1+IF(AND(WEEKDAY($A560)&lt;&gt;1,WEEKDAY($A560)&lt;&gt;7),J$1,0)))^($A560-$A559)*(1-0.5*(E560/E559-1))</f>
        <v>13.065794145443782</v>
      </c>
      <c r="K560">
        <f>ROW()</f>
        <v>560</v>
      </c>
      <c r="L560">
        <f>B560/C560</f>
        <v>1.0171428571428571</v>
      </c>
      <c r="M560">
        <f t="shared" si="8"/>
        <v>9.4222214534708488</v>
      </c>
      <c r="P560">
        <f>P559*(1-P$1+H559)^($A560-$A559)*(2-E560/E559)</f>
        <v>8.4840590371389641</v>
      </c>
    </row>
    <row r="561" spans="1:16" x14ac:dyDescent="0.25">
      <c r="A561" s="1">
        <v>38876</v>
      </c>
      <c r="B561" s="10">
        <v>18.350000000000001</v>
      </c>
      <c r="C561" s="10">
        <v>17.72</v>
      </c>
      <c r="D561">
        <v>99877.54</v>
      </c>
      <c r="E561">
        <v>97794.23</v>
      </c>
      <c r="F561">
        <v>96072.27</v>
      </c>
      <c r="G561">
        <v>94064.16</v>
      </c>
      <c r="H561">
        <f>(1/(1-91/360*VLOOKUP($A561,Tbills!$B$4:$C$974,2,1)/100))^((1)/91)-1</f>
        <v>1.3162707290348408E-4</v>
      </c>
      <c r="I561">
        <f>I560*(1-IF($A561&lt;=I556,I$1,I$1+IF(AND(WEEKDAY($A561)&lt;&gt;1,WEEKDAY($A561)&lt;&gt;7),J$1,0)))^($A561-$A560)*(1-0.5*(E561/E560-1))</f>
        <v>12.858207651303992</v>
      </c>
      <c r="K561">
        <f>ROW()</f>
        <v>561</v>
      </c>
      <c r="L561">
        <f>B561/C561</f>
        <v>1.0355530474040633</v>
      </c>
      <c r="M561">
        <f t="shared" si="8"/>
        <v>9.1228828159715398</v>
      </c>
      <c r="P561">
        <f>P560*(1-P$1+H560)^($A561-$A560)*(2-E561/E560)</f>
        <v>8.215685365469314</v>
      </c>
    </row>
    <row r="562" spans="1:16" x14ac:dyDescent="0.25">
      <c r="A562" s="1">
        <v>38877</v>
      </c>
      <c r="B562" s="10">
        <v>18.12</v>
      </c>
      <c r="C562" s="10">
        <v>17.579999999999998</v>
      </c>
      <c r="D562">
        <v>100910.05</v>
      </c>
      <c r="E562">
        <v>98792.33</v>
      </c>
      <c r="F562">
        <v>96766.13</v>
      </c>
      <c r="G562">
        <v>94731.13</v>
      </c>
      <c r="H562">
        <f>(1/(1-91/360*VLOOKUP($A562,Tbills!$B$4:$C$974,2,1)/100))^((1)/91)-1</f>
        <v>1.3162707290348408E-4</v>
      </c>
      <c r="I562">
        <f>I561*(1-IF($A562&lt;=I557,I$1,I$1+IF(AND(WEEKDAY($A562)&lt;&gt;1,WEEKDAY($A562)&lt;&gt;7),J$1,0)))^($A562-$A561)*(1-0.5*(E562/E561-1))</f>
        <v>12.792258465080817</v>
      </c>
      <c r="K562">
        <f>ROW()</f>
        <v>562</v>
      </c>
      <c r="L562">
        <f>B562/C562</f>
        <v>1.0307167235494883</v>
      </c>
      <c r="M562">
        <f t="shared" si="8"/>
        <v>9.0293529814512095</v>
      </c>
      <c r="P562">
        <f>P561*(1-P$1+H561)^($A562-$A561)*(2-E562/E561)</f>
        <v>8.1326046682098863</v>
      </c>
    </row>
    <row r="563" spans="1:16" x14ac:dyDescent="0.25">
      <c r="A563" s="1">
        <v>38880</v>
      </c>
      <c r="B563" s="10">
        <v>20.96</v>
      </c>
      <c r="C563" s="10">
        <v>18.920000000000002</v>
      </c>
      <c r="D563">
        <v>104583.01</v>
      </c>
      <c r="E563">
        <v>102349.19</v>
      </c>
      <c r="F563">
        <v>100547.01</v>
      </c>
      <c r="G563">
        <v>98395.08</v>
      </c>
      <c r="H563">
        <f>(1/(1-91/360*VLOOKUP($A563,Tbills!$B$4:$C$974,2,1)/100))^((1)/91)-1</f>
        <v>1.3415782371595242E-4</v>
      </c>
      <c r="I563">
        <f>I562*(1-IF($A563&lt;=I558,I$1,I$1+IF(AND(WEEKDAY($A563)&lt;&gt;1,WEEKDAY($A563)&lt;&gt;7),J$1,0)))^($A563-$A562)*(1-0.5*(E563/E562-1))</f>
        <v>12.560995210138966</v>
      </c>
      <c r="K563">
        <f>ROW()</f>
        <v>563</v>
      </c>
      <c r="L563">
        <f>B563/C563</f>
        <v>1.1078224101479914</v>
      </c>
      <c r="M563">
        <f t="shared" si="8"/>
        <v>8.7030493978533165</v>
      </c>
      <c r="P563">
        <f>P562*(1-P$1+H562)^($A563-$A562)*(2-E563/E562)</f>
        <v>7.8420293364340168</v>
      </c>
    </row>
    <row r="564" spans="1:16" x14ac:dyDescent="0.25">
      <c r="A564" s="1">
        <v>38881</v>
      </c>
      <c r="B564" s="10">
        <v>23.81</v>
      </c>
      <c r="C564" s="10">
        <v>21.01</v>
      </c>
      <c r="D564">
        <v>113341.78</v>
      </c>
      <c r="E564">
        <v>110907.15</v>
      </c>
      <c r="F564">
        <v>104920.91</v>
      </c>
      <c r="G564">
        <v>102662.17</v>
      </c>
      <c r="H564">
        <f>(1/(1-91/360*VLOOKUP($A564,Tbills!$B$4:$C$974,2,1)/100))^((1)/91)-1</f>
        <v>1.3415782371595242E-4</v>
      </c>
      <c r="I564">
        <f>I563*(1-IF($A564&lt;=I559,I$1,I$1+IF(AND(WEEKDAY($A564)&lt;&gt;1,WEEKDAY($A564)&lt;&gt;7),J$1,0)))^($A564-$A563)*(1-0.5*(E564/E563-1))</f>
        <v>12.035536148086361</v>
      </c>
      <c r="K564">
        <f>ROW()</f>
        <v>564</v>
      </c>
      <c r="L564">
        <f>B564/C564</f>
        <v>1.1332698714897667</v>
      </c>
      <c r="M564">
        <f t="shared" si="8"/>
        <v>7.9749697064943836</v>
      </c>
      <c r="P564">
        <f>P563*(1-P$1+H563)^($A564-$A563)*(2-E564/E563)</f>
        <v>7.1870138702048276</v>
      </c>
    </row>
    <row r="565" spans="1:16" x14ac:dyDescent="0.25">
      <c r="A565" s="1">
        <v>38882</v>
      </c>
      <c r="B565" s="10">
        <v>21.46</v>
      </c>
      <c r="C565" s="10">
        <v>19.53</v>
      </c>
      <c r="D565">
        <v>115566.98</v>
      </c>
      <c r="E565">
        <v>113069.67</v>
      </c>
      <c r="F565">
        <v>106744.36</v>
      </c>
      <c r="G565">
        <v>104432.6</v>
      </c>
      <c r="H565">
        <f>(1/(1-91/360*VLOOKUP($A565,Tbills!$B$4:$C$974,2,1)/100))^((1)/91)-1</f>
        <v>1.3415782371595242E-4</v>
      </c>
      <c r="I565">
        <f>I564*(1-IF($A565&lt;=I560,I$1,I$1+IF(AND(WEEKDAY($A565)&lt;&gt;1,WEEKDAY($A565)&lt;&gt;7),J$1,0)))^($A565-$A564)*(1-0.5*(E565/E564-1))</f>
        <v>11.917888663864254</v>
      </c>
      <c r="K565">
        <f>ROW()</f>
        <v>565</v>
      </c>
      <c r="L565">
        <f>B565/C565</f>
        <v>1.0988223246287763</v>
      </c>
      <c r="M565">
        <f t="shared" si="8"/>
        <v>7.8191057855220549</v>
      </c>
      <c r="P565">
        <f>P564*(1-P$1+H564)^($A565-$A564)*(2-E565/E564)</f>
        <v>7.0475628346987351</v>
      </c>
    </row>
    <row r="566" spans="1:16" x14ac:dyDescent="0.25">
      <c r="A566" s="1">
        <v>38883</v>
      </c>
      <c r="B566" s="10">
        <v>15.9</v>
      </c>
      <c r="C566" s="10">
        <v>15.88</v>
      </c>
      <c r="D566">
        <v>96685.61</v>
      </c>
      <c r="E566">
        <v>94581.15</v>
      </c>
      <c r="F566">
        <v>96971.74</v>
      </c>
      <c r="G566">
        <v>94857.62</v>
      </c>
      <c r="H566">
        <f>(1/(1-91/360*VLOOKUP($A566,Tbills!$B$4:$C$974,2,1)/100))^((1)/91)-1</f>
        <v>1.3415782371595242E-4</v>
      </c>
      <c r="I566">
        <f>I565*(1-IF($A566&lt;=I561,I$1,I$1+IF(AND(WEEKDAY($A566)&lt;&gt;1,WEEKDAY($A566)&lt;&gt;7),J$1,0)))^($A566-$A565)*(1-0.5*(E566/E565-1))</f>
        <v>12.891926358529686</v>
      </c>
      <c r="K566">
        <f>ROW()</f>
        <v>566</v>
      </c>
      <c r="L566">
        <f>B566/C566</f>
        <v>1.0012594458438286</v>
      </c>
      <c r="M566">
        <f t="shared" si="8"/>
        <v>9.0972185027616952</v>
      </c>
      <c r="P566">
        <f>P565*(1-P$1+H565)^($A566-$A565)*(2-E566/E565)</f>
        <v>8.2007376906724598</v>
      </c>
    </row>
    <row r="567" spans="1:16" x14ac:dyDescent="0.25">
      <c r="A567" s="1">
        <v>38884</v>
      </c>
      <c r="B567" s="10">
        <v>17.25</v>
      </c>
      <c r="C567" s="10">
        <v>16.79</v>
      </c>
      <c r="D567">
        <v>99663.67</v>
      </c>
      <c r="E567">
        <v>97481.7</v>
      </c>
      <c r="F567">
        <v>98809.72</v>
      </c>
      <c r="G567">
        <v>96642.8</v>
      </c>
      <c r="H567">
        <f>(1/(1-91/360*VLOOKUP($A567,Tbills!$B$4:$C$974,2,1)/100))^((1)/91)-1</f>
        <v>1.3415782371595242E-4</v>
      </c>
      <c r="I567">
        <f>I566*(1-IF($A567&lt;=I562,I$1,I$1+IF(AND(WEEKDAY($A567)&lt;&gt;1,WEEKDAY($A567)&lt;&gt;7),J$1,0)))^($A567-$A566)*(1-0.5*(E567/E566-1))</f>
        <v>12.693915571605425</v>
      </c>
      <c r="K567">
        <f>ROW()</f>
        <v>567</v>
      </c>
      <c r="L567">
        <f>B567/C567</f>
        <v>1.0273972602739727</v>
      </c>
      <c r="M567">
        <f t="shared" si="8"/>
        <v>8.8178205174902669</v>
      </c>
      <c r="P567">
        <f>P566*(1-P$1+H566)^($A567-$A566)*(2-E567/E566)</f>
        <v>7.9500155178048644</v>
      </c>
    </row>
    <row r="568" spans="1:16" x14ac:dyDescent="0.25">
      <c r="A568" s="1">
        <v>38887</v>
      </c>
      <c r="B568" s="10">
        <v>17.829999999999998</v>
      </c>
      <c r="C568" s="10">
        <v>17.84</v>
      </c>
      <c r="D568">
        <v>100692.08</v>
      </c>
      <c r="E568">
        <v>98448.36</v>
      </c>
      <c r="F568">
        <v>98636.82</v>
      </c>
      <c r="G568">
        <v>96434.79</v>
      </c>
      <c r="H568">
        <f>(1/(1-91/360*VLOOKUP($A568,Tbills!$B$4:$C$974,2,1)/100))^((1)/91)-1</f>
        <v>1.3500153825996009E-4</v>
      </c>
      <c r="I568">
        <f>I567*(1-IF($A568&lt;=I563,I$1,I$1+IF(AND(WEEKDAY($A568)&lt;&gt;1,WEEKDAY($A568)&lt;&gt;7),J$1,0)))^($A568-$A567)*(1-0.5*(E568/E567-1))</f>
        <v>12.629990860976843</v>
      </c>
      <c r="K568">
        <f>ROW()</f>
        <v>568</v>
      </c>
      <c r="L568">
        <f>B568/C568</f>
        <v>0.99943946188340793</v>
      </c>
      <c r="M568">
        <f t="shared" si="8"/>
        <v>8.7291603587113773</v>
      </c>
      <c r="P568">
        <f>P567*(1-P$1+H567)^($A568-$A567)*(2-E568/E567)</f>
        <v>7.8734753847929841</v>
      </c>
    </row>
    <row r="569" spans="1:16" x14ac:dyDescent="0.25">
      <c r="A569" s="1">
        <v>38888</v>
      </c>
      <c r="B569" s="10">
        <v>16.690000000000001</v>
      </c>
      <c r="C569" s="10">
        <v>17.100000000000001</v>
      </c>
      <c r="D569">
        <v>99207.33</v>
      </c>
      <c r="E569">
        <v>96983.41</v>
      </c>
      <c r="F569">
        <v>96237.79</v>
      </c>
      <c r="G569">
        <v>94076.3</v>
      </c>
      <c r="H569">
        <f>(1/(1-91/360*VLOOKUP($A569,Tbills!$B$4:$C$974,2,1)/100))^((1)/91)-1</f>
        <v>1.3500153825996009E-4</v>
      </c>
      <c r="I569">
        <f>I568*(1-IF($A569&lt;=I564,I$1,I$1+IF(AND(WEEKDAY($A569)&lt;&gt;1,WEEKDAY($A569)&lt;&gt;7),J$1,0)))^($A569-$A568)*(1-0.5*(E569/E568-1))</f>
        <v>12.72362928479215</v>
      </c>
      <c r="K569">
        <f>ROW()</f>
        <v>569</v>
      </c>
      <c r="L569">
        <f>B569/C569</f>
        <v>0.97602339181286546</v>
      </c>
      <c r="M569">
        <f t="shared" si="8"/>
        <v>8.8586410565023908</v>
      </c>
      <c r="P569">
        <f>P568*(1-P$1+H568)^($A569-$A568)*(2-E569/E568)</f>
        <v>7.9914189738989521</v>
      </c>
    </row>
    <row r="570" spans="1:16" x14ac:dyDescent="0.25">
      <c r="A570" s="1">
        <v>38889</v>
      </c>
      <c r="B570" s="10">
        <v>15.52</v>
      </c>
      <c r="C570" s="10">
        <v>16.07</v>
      </c>
      <c r="D570">
        <v>93550.03</v>
      </c>
      <c r="E570">
        <v>91439.83</v>
      </c>
      <c r="F570">
        <v>92119.25</v>
      </c>
      <c r="G570">
        <v>90037.57</v>
      </c>
      <c r="H570">
        <f>(1/(1-91/360*VLOOKUP($A570,Tbills!$B$4:$C$974,2,1)/100))^((1)/91)-1</f>
        <v>1.3500153825996009E-4</v>
      </c>
      <c r="I570">
        <f>I569*(1-IF($A570&lt;=I565,I$1,I$1+IF(AND(WEEKDAY($A570)&lt;&gt;1,WEEKDAY($A570)&lt;&gt;7),J$1,0)))^($A570-$A569)*(1-0.5*(E570/E569-1))</f>
        <v>13.086930525577419</v>
      </c>
      <c r="K570">
        <f>ROW()</f>
        <v>570</v>
      </c>
      <c r="L570">
        <f>B570/C570</f>
        <v>0.96577473553204729</v>
      </c>
      <c r="M570">
        <f t="shared" si="8"/>
        <v>9.3645655578411837</v>
      </c>
      <c r="P570">
        <f>P569*(1-P$1+H569)^($A570-$A569)*(2-E570/E569)</f>
        <v>8.4490372183029923</v>
      </c>
    </row>
    <row r="571" spans="1:16" x14ac:dyDescent="0.25">
      <c r="A571" s="1">
        <v>38890</v>
      </c>
      <c r="B571" s="10">
        <v>15.88</v>
      </c>
      <c r="C571" s="10">
        <v>16.149999999999999</v>
      </c>
      <c r="D571">
        <v>94068</v>
      </c>
      <c r="E571">
        <v>91933.77</v>
      </c>
      <c r="F571">
        <v>93488.54</v>
      </c>
      <c r="G571">
        <v>91363.77</v>
      </c>
      <c r="H571">
        <f>(1/(1-91/360*VLOOKUP($A571,Tbills!$B$4:$C$974,2,1)/100))^((1)/91)-1</f>
        <v>1.3500153825996009E-4</v>
      </c>
      <c r="I571">
        <f>I570*(1-IF($A571&lt;=I566,I$1,I$1+IF(AND(WEEKDAY($A571)&lt;&gt;1,WEEKDAY($A571)&lt;&gt;7),J$1,0)))^($A571-$A570)*(1-0.5*(E571/E570-1))</f>
        <v>13.051244312808373</v>
      </c>
      <c r="K571">
        <f>ROW()</f>
        <v>571</v>
      </c>
      <c r="L571">
        <f>B571/C571</f>
        <v>0.98328173374613015</v>
      </c>
      <c r="M571">
        <f t="shared" si="8"/>
        <v>9.3135462123842014</v>
      </c>
      <c r="P571">
        <f>P570*(1-P$1+H570)^($A571-$A570)*(2-E571/E570)</f>
        <v>8.4042208398716731</v>
      </c>
    </row>
    <row r="572" spans="1:16" x14ac:dyDescent="0.25">
      <c r="A572" s="1">
        <v>38891</v>
      </c>
      <c r="B572" s="10">
        <v>15.89</v>
      </c>
      <c r="C572" s="10">
        <v>16.440000000000001</v>
      </c>
      <c r="D572">
        <v>93563.12</v>
      </c>
      <c r="E572">
        <v>91427.93</v>
      </c>
      <c r="F572">
        <v>93006.29</v>
      </c>
      <c r="G572">
        <v>90880.14</v>
      </c>
      <c r="H572">
        <f>(1/(1-91/360*VLOOKUP($A572,Tbills!$B$4:$C$974,2,1)/100))^((1)/91)-1</f>
        <v>1.3500153825996009E-4</v>
      </c>
      <c r="I572">
        <f>I571*(1-IF($A572&lt;=I567,I$1,I$1+IF(AND(WEEKDAY($A572)&lt;&gt;1,WEEKDAY($A572)&lt;&gt;7),J$1,0)))^($A572-$A571)*(1-0.5*(E572/E571-1))</f>
        <v>13.086809109315695</v>
      </c>
      <c r="K572">
        <f>ROW()</f>
        <v>572</v>
      </c>
      <c r="L572">
        <f>B572/C572</f>
        <v>0.96654501216545008</v>
      </c>
      <c r="M572">
        <f t="shared" si="8"/>
        <v>9.3643552416857894</v>
      </c>
      <c r="P572">
        <f>P571*(1-P$1+H571)^($A572-$A571)*(2-E572/E571)</f>
        <v>8.4512910016936633</v>
      </c>
    </row>
    <row r="573" spans="1:16" x14ac:dyDescent="0.25">
      <c r="A573" s="1">
        <v>38894</v>
      </c>
      <c r="B573" s="10">
        <v>15.62</v>
      </c>
      <c r="C573" s="10">
        <v>15.88</v>
      </c>
      <c r="D573">
        <v>92798.04</v>
      </c>
      <c r="E573">
        <v>90643.27</v>
      </c>
      <c r="F573">
        <v>92797.43</v>
      </c>
      <c r="G573">
        <v>90639.25</v>
      </c>
      <c r="H573">
        <f>(1/(1-91/360*VLOOKUP($A573,Tbills!$B$4:$C$974,2,1)/100))^((1)/91)-1</f>
        <v>1.3711111114722563E-4</v>
      </c>
      <c r="I573">
        <f>I572*(1-IF($A573&lt;=I568,I$1,I$1+IF(AND(WEEKDAY($A573)&lt;&gt;1,WEEKDAY($A573)&lt;&gt;7),J$1,0)))^($A573-$A572)*(1-0.5*(E573/E572-1))</f>
        <v>13.141940227636585</v>
      </c>
      <c r="K573">
        <f>ROW()</f>
        <v>573</v>
      </c>
      <c r="L573">
        <f>B573/C573</f>
        <v>0.98362720403022663</v>
      </c>
      <c r="M573">
        <f t="shared" si="8"/>
        <v>9.4434031385244293</v>
      </c>
      <c r="P573">
        <f>P572*(1-P$1+H572)^($A573-$A572)*(2-E573/E572)</f>
        <v>8.526328977712728</v>
      </c>
    </row>
    <row r="574" spans="1:16" x14ac:dyDescent="0.25">
      <c r="A574" s="1">
        <v>38895</v>
      </c>
      <c r="B574" s="10">
        <v>16.399999999999999</v>
      </c>
      <c r="C574" s="10">
        <v>16.68</v>
      </c>
      <c r="D574">
        <v>95116.91</v>
      </c>
      <c r="E574">
        <v>92895.87</v>
      </c>
      <c r="F574">
        <v>93659.28</v>
      </c>
      <c r="G574">
        <v>91468.63</v>
      </c>
      <c r="H574">
        <f>(1/(1-91/360*VLOOKUP($A574,Tbills!$B$4:$C$974,2,1)/100))^((1)/91)-1</f>
        <v>1.3711111114722563E-4</v>
      </c>
      <c r="I574">
        <f>I573*(1-IF($A574&lt;=I569,I$1,I$1+IF(AND(WEEKDAY($A574)&lt;&gt;1,WEEKDAY($A574)&lt;&gt;7),J$1,0)))^($A574-$A573)*(1-0.5*(E574/E573-1))</f>
        <v>12.978305502161087</v>
      </c>
      <c r="K574">
        <f>ROW()</f>
        <v>574</v>
      </c>
      <c r="L574">
        <f>B574/C574</f>
        <v>0.98321342925659461</v>
      </c>
      <c r="M574">
        <f t="shared" si="8"/>
        <v>9.2082937172202097</v>
      </c>
      <c r="P574">
        <f>P573*(1-P$1+H573)^($A574-$A573)*(2-E574/E573)</f>
        <v>8.3152713912039111</v>
      </c>
    </row>
    <row r="575" spans="1:16" x14ac:dyDescent="0.25">
      <c r="A575" s="1">
        <v>38896</v>
      </c>
      <c r="B575" s="10">
        <v>15.79</v>
      </c>
      <c r="C575" s="10">
        <v>16.39</v>
      </c>
      <c r="D575">
        <v>95183.28</v>
      </c>
      <c r="E575">
        <v>92947.95</v>
      </c>
      <c r="F575">
        <v>93572.42</v>
      </c>
      <c r="G575">
        <v>91371.26</v>
      </c>
      <c r="H575">
        <f>(1/(1-91/360*VLOOKUP($A575,Tbills!$B$4:$C$974,2,1)/100))^((1)/91)-1</f>
        <v>1.3711111114722563E-4</v>
      </c>
      <c r="I575">
        <f>I574*(1-IF($A575&lt;=I570,I$1,I$1+IF(AND(WEEKDAY($A575)&lt;&gt;1,WEEKDAY($A575)&lt;&gt;7),J$1,0)))^($A575-$A574)*(1-0.5*(E575/E574-1))</f>
        <v>12.974329806409806</v>
      </c>
      <c r="K575">
        <f>ROW()</f>
        <v>575</v>
      </c>
      <c r="L575">
        <f>B575/C575</f>
        <v>0.96339231238560086</v>
      </c>
      <c r="M575">
        <f t="shared" si="8"/>
        <v>9.2027026534964591</v>
      </c>
      <c r="P575">
        <f>P574*(1-P$1+H574)^($A575-$A574)*(2-E575/E574)</f>
        <v>8.3114417177516664</v>
      </c>
    </row>
    <row r="576" spans="1:16" x14ac:dyDescent="0.25">
      <c r="A576" s="1">
        <v>38897</v>
      </c>
      <c r="B576" s="10">
        <v>13.03</v>
      </c>
      <c r="C576" s="10">
        <v>14.09</v>
      </c>
      <c r="D576">
        <v>87121.66</v>
      </c>
      <c r="E576">
        <v>85062.91</v>
      </c>
      <c r="F576">
        <v>90463.5</v>
      </c>
      <c r="G576">
        <v>88322.94</v>
      </c>
      <c r="H576">
        <f>(1/(1-91/360*VLOOKUP($A576,Tbills!$B$4:$C$974,2,1)/100))^((1)/91)-1</f>
        <v>1.3711111114722563E-4</v>
      </c>
      <c r="I576">
        <f>I575*(1-IF($A576&lt;=I571,I$1,I$1+IF(AND(WEEKDAY($A576)&lt;&gt;1,WEEKDAY($A576)&lt;&gt;7),J$1,0)))^($A576-$A575)*(1-0.5*(E576/E575-1))</f>
        <v>13.524302516898199</v>
      </c>
      <c r="K576">
        <f>ROW()</f>
        <v>576</v>
      </c>
      <c r="L576">
        <f>B576/C576</f>
        <v>0.92476933995741661</v>
      </c>
      <c r="M576">
        <f t="shared" si="8"/>
        <v>9.9829292167804482</v>
      </c>
      <c r="P576">
        <f>P575*(1-P$1+H575)^($A576-$A575)*(2-E576/E575)</f>
        <v>9.0174278288291276</v>
      </c>
    </row>
    <row r="577" spans="1:16" x14ac:dyDescent="0.25">
      <c r="A577" s="1">
        <v>38898</v>
      </c>
      <c r="B577" s="10">
        <v>13.08</v>
      </c>
      <c r="C577" s="10">
        <v>14.47</v>
      </c>
      <c r="D577">
        <v>85188.19</v>
      </c>
      <c r="E577">
        <v>83163.460000000006</v>
      </c>
      <c r="F577">
        <v>90142.399999999994</v>
      </c>
      <c r="G577">
        <v>87997.32</v>
      </c>
      <c r="H577">
        <f>(1/(1-91/360*VLOOKUP($A577,Tbills!$B$4:$C$974,2,1)/100))^((1)/91)-1</f>
        <v>1.3711111114722563E-4</v>
      </c>
      <c r="I577">
        <f>I576*(1-IF($A577&lt;=I572,I$1,I$1+IF(AND(WEEKDAY($A577)&lt;&gt;1,WEEKDAY($A577)&lt;&gt;7),J$1,0)))^($A577-$A576)*(1-0.5*(E577/E576-1))</f>
        <v>13.674945041994073</v>
      </c>
      <c r="K577">
        <f>ROW()</f>
        <v>577</v>
      </c>
      <c r="L577">
        <f>B577/C577</f>
        <v>0.9039391845196959</v>
      </c>
      <c r="M577">
        <f t="shared" si="8"/>
        <v>10.205372124337332</v>
      </c>
      <c r="P577">
        <f>P576*(1-P$1+H576)^($A577-$A576)*(2-E577/E576)</f>
        <v>9.2197095147356443</v>
      </c>
    </row>
    <row r="578" spans="1:16" x14ac:dyDescent="0.25">
      <c r="A578" s="1">
        <v>38901</v>
      </c>
      <c r="B578" s="10">
        <v>13.05</v>
      </c>
      <c r="C578" s="10">
        <v>14.52</v>
      </c>
      <c r="D578">
        <v>83595.44</v>
      </c>
      <c r="E578">
        <v>81574.350000000006</v>
      </c>
      <c r="F578">
        <v>90002.65</v>
      </c>
      <c r="G578">
        <v>87824.7</v>
      </c>
      <c r="H578">
        <f>(1/(1-91/360*VLOOKUP($A578,Tbills!$B$4:$C$974,2,1)/100))^((1)/91)-1</f>
        <v>1.3851772053508071E-4</v>
      </c>
      <c r="I578">
        <f>I577*(1-IF($A578&lt;=I573,I$1,I$1+IF(AND(WEEKDAY($A578)&lt;&gt;1,WEEKDAY($A578)&lt;&gt;7),J$1,0)))^($A578-$A577)*(1-0.5*(E578/E577-1))</f>
        <v>13.804519382313686</v>
      </c>
      <c r="K578">
        <f>ROW()</f>
        <v>578</v>
      </c>
      <c r="L578">
        <f>B578/C578</f>
        <v>0.89876033057851246</v>
      </c>
      <c r="M578">
        <f t="shared" si="8"/>
        <v>10.398926013035556</v>
      </c>
      <c r="P578">
        <f>P577*(1-P$1+H577)^($A578-$A577)*(2-E578/E577)</f>
        <v>9.3987047956894472</v>
      </c>
    </row>
    <row r="579" spans="1:16" x14ac:dyDescent="0.25">
      <c r="A579" s="1">
        <v>38903</v>
      </c>
      <c r="B579" s="10">
        <v>14.15</v>
      </c>
      <c r="C579" s="10">
        <v>15.17</v>
      </c>
      <c r="D579">
        <v>86824.12</v>
      </c>
      <c r="E579">
        <v>84702.37</v>
      </c>
      <c r="F579">
        <v>91483.68</v>
      </c>
      <c r="G579">
        <v>89245.56</v>
      </c>
      <c r="H579">
        <f>(1/(1-91/360*VLOOKUP($A579,Tbills!$B$4:$C$974,2,1)/100))^((1)/91)-1</f>
        <v>1.3851772053508071E-4</v>
      </c>
      <c r="I579">
        <f>I578*(1-IF($A579&lt;=I574,I$1,I$1+IF(AND(WEEKDAY($A579)&lt;&gt;1,WEEKDAY($A579)&lt;&gt;7),J$1,0)))^($A579-$A578)*(1-0.5*(E579/E578-1))</f>
        <v>13.539143067887148</v>
      </c>
      <c r="K579">
        <f>ROW()</f>
        <v>579</v>
      </c>
      <c r="L579">
        <f>B579/C579</f>
        <v>0.93276203032300598</v>
      </c>
      <c r="M579">
        <f t="shared" si="8"/>
        <v>9.9992411224397593</v>
      </c>
      <c r="P579">
        <f>P578*(1-P$1+H578)^($A579-$A578)*(2-E579/E578)</f>
        <v>9.0401409581238834</v>
      </c>
    </row>
    <row r="580" spans="1:16" x14ac:dyDescent="0.25">
      <c r="A580" s="1">
        <v>38904</v>
      </c>
      <c r="B580" s="10">
        <v>13.65</v>
      </c>
      <c r="C580" s="10">
        <v>14.85</v>
      </c>
      <c r="D580">
        <v>86848.56</v>
      </c>
      <c r="E580">
        <v>84714.48</v>
      </c>
      <c r="F580">
        <v>92027.1</v>
      </c>
      <c r="G580">
        <v>89763.33</v>
      </c>
      <c r="H580">
        <f>(1/(1-91/360*VLOOKUP($A580,Tbills!$B$4:$C$974,2,1)/100))^((1)/91)-1</f>
        <v>1.3851772053508071E-4</v>
      </c>
      <c r="I580">
        <f>I579*(1-IF($A580&lt;=I575,I$1,I$1+IF(AND(WEEKDAY($A580)&lt;&gt;1,WEEKDAY($A580)&lt;&gt;7),J$1,0)))^($A580-$A579)*(1-0.5*(E580/E579-1))</f>
        <v>13.537822850615557</v>
      </c>
      <c r="K580">
        <f>ROW()</f>
        <v>580</v>
      </c>
      <c r="L580">
        <f>B580/C580</f>
        <v>0.91919191919191923</v>
      </c>
      <c r="M580">
        <f t="shared" si="8"/>
        <v>9.9973458673808135</v>
      </c>
      <c r="P580">
        <f>P579*(1-P$1+H579)^($A580-$A579)*(2-E580/E579)</f>
        <v>9.0397662053812375</v>
      </c>
    </row>
    <row r="581" spans="1:16" x14ac:dyDescent="0.25">
      <c r="A581" s="1">
        <v>38905</v>
      </c>
      <c r="B581" s="10">
        <v>13.97</v>
      </c>
      <c r="C581" s="10">
        <v>15.34</v>
      </c>
      <c r="D581">
        <v>87865.35</v>
      </c>
      <c r="E581">
        <v>85694.55</v>
      </c>
      <c r="F581">
        <v>93337</v>
      </c>
      <c r="G581">
        <v>91028.57</v>
      </c>
      <c r="H581">
        <f>(1/(1-91/360*VLOOKUP($A581,Tbills!$B$4:$C$974,2,1)/100))^((1)/91)-1</f>
        <v>1.3851772053508071E-4</v>
      </c>
      <c r="I581">
        <f>I580*(1-IF($A581&lt;=I576,I$1,I$1+IF(AND(WEEKDAY($A581)&lt;&gt;1,WEEKDAY($A581)&lt;&gt;7),J$1,0)))^($A581-$A580)*(1-0.5*(E581/E580-1))</f>
        <v>13.459162344579232</v>
      </c>
      <c r="K581">
        <f>ROW()</f>
        <v>581</v>
      </c>
      <c r="L581">
        <f>B581/C581</f>
        <v>0.91069100391134294</v>
      </c>
      <c r="M581">
        <f t="shared" si="8"/>
        <v>9.8812253647057666</v>
      </c>
      <c r="P581">
        <f>P580*(1-P$1+H580)^($A581-$A580)*(2-E581/E580)</f>
        <v>8.9360914791208401</v>
      </c>
    </row>
    <row r="582" spans="1:16" x14ac:dyDescent="0.25">
      <c r="A582" s="1">
        <v>38908</v>
      </c>
      <c r="B582" s="10">
        <v>14.02</v>
      </c>
      <c r="C582" s="10">
        <v>15.33</v>
      </c>
      <c r="D582">
        <v>87963.48</v>
      </c>
      <c r="E582">
        <v>85754.64</v>
      </c>
      <c r="F582">
        <v>93678.49</v>
      </c>
      <c r="G582">
        <v>91323.78</v>
      </c>
      <c r="H582">
        <f>(1/(1-91/360*VLOOKUP($A582,Tbills!$B$4:$C$974,2,1)/100))^((1)/91)-1</f>
        <v>1.3767373306250441E-4</v>
      </c>
      <c r="I582">
        <f>I581*(1-IF($A582&lt;=I577,I$1,I$1+IF(AND(WEEKDAY($A582)&lt;&gt;1,WEEKDAY($A582)&lt;&gt;7),J$1,0)))^($A582-$A581)*(1-0.5*(E582/E581-1))</f>
        <v>13.453392960087413</v>
      </c>
      <c r="K582">
        <f>ROW()</f>
        <v>582</v>
      </c>
      <c r="L582">
        <f>B582/C582</f>
        <v>0.91454664057403778</v>
      </c>
      <c r="M582">
        <f t="shared" si="8"/>
        <v>9.8729169043315661</v>
      </c>
      <c r="P582">
        <f>P581*(1-P$1+H581)^($A582-$A581)*(2-E582/E581)</f>
        <v>8.9325456391284277</v>
      </c>
    </row>
    <row r="583" spans="1:16" x14ac:dyDescent="0.25">
      <c r="A583" s="1">
        <v>38909</v>
      </c>
      <c r="B583" s="10">
        <v>13.14</v>
      </c>
      <c r="C583" s="10">
        <v>14.69</v>
      </c>
      <c r="D583">
        <v>86363.75</v>
      </c>
      <c r="E583">
        <v>84183.27</v>
      </c>
      <c r="F583">
        <v>93014.71</v>
      </c>
      <c r="G583">
        <v>90664.11</v>
      </c>
      <c r="H583">
        <f>(1/(1-91/360*VLOOKUP($A583,Tbills!$B$4:$C$974,2,1)/100))^((1)/91)-1</f>
        <v>1.3767373306250441E-4</v>
      </c>
      <c r="I583">
        <f>I582*(1-IF($A583&lt;=I578,I$1,I$1+IF(AND(WEEKDAY($A583)&lt;&gt;1,WEEKDAY($A583)&lt;&gt;7),J$1,0)))^($A583-$A582)*(1-0.5*(E583/E582-1))</f>
        <v>13.576299736494002</v>
      </c>
      <c r="K583">
        <f>ROW()</f>
        <v>583</v>
      </c>
      <c r="L583">
        <f>B583/C583</f>
        <v>0.89448604492852291</v>
      </c>
      <c r="M583">
        <f t="shared" si="8"/>
        <v>10.053360200753083</v>
      </c>
      <c r="P583">
        <f>P582*(1-P$1+H582)^($A583-$A582)*(2-E583/E582)</f>
        <v>9.097141686929568</v>
      </c>
    </row>
    <row r="584" spans="1:16" x14ac:dyDescent="0.25">
      <c r="A584" s="1">
        <v>38910</v>
      </c>
      <c r="B584" s="10">
        <v>14.49</v>
      </c>
      <c r="C584" s="10">
        <v>15.57</v>
      </c>
      <c r="D584">
        <v>88741.18</v>
      </c>
      <c r="E584">
        <v>86489.09</v>
      </c>
      <c r="F584">
        <v>94167.66</v>
      </c>
      <c r="G584">
        <v>91775.45</v>
      </c>
      <c r="H584">
        <f>(1/(1-91/360*VLOOKUP($A584,Tbills!$B$4:$C$974,2,1)/100))^((1)/91)-1</f>
        <v>1.3767373306250441E-4</v>
      </c>
      <c r="I584">
        <f>I583*(1-IF($A584&lt;=I579,I$1,I$1+IF(AND(WEEKDAY($A584)&lt;&gt;1,WEEKDAY($A584)&lt;&gt;7),J$1,0)))^($A584-$A583)*(1-0.5*(E584/E583-1))</f>
        <v>13.390020550807264</v>
      </c>
      <c r="K584">
        <f>ROW()</f>
        <v>584</v>
      </c>
      <c r="L584">
        <f>B584/C584</f>
        <v>0.93063583815028905</v>
      </c>
      <c r="M584">
        <f t="shared" si="8"/>
        <v>9.7775384465211612</v>
      </c>
      <c r="P584">
        <f>P583*(1-P$1+H583)^($A584-$A583)*(2-E584/E583)</f>
        <v>8.8488575072561808</v>
      </c>
    </row>
    <row r="585" spans="1:16" x14ac:dyDescent="0.25">
      <c r="A585" s="1">
        <v>38911</v>
      </c>
      <c r="B585" s="10">
        <v>17.79</v>
      </c>
      <c r="C585" s="10">
        <v>17.62</v>
      </c>
      <c r="D585">
        <v>96161.18</v>
      </c>
      <c r="E585">
        <v>93708.88</v>
      </c>
      <c r="F585">
        <v>97537.42</v>
      </c>
      <c r="G585">
        <v>95046.97</v>
      </c>
      <c r="H585">
        <f>(1/(1-91/360*VLOOKUP($A585,Tbills!$B$4:$C$974,2,1)/100))^((1)/91)-1</f>
        <v>1.3767373306250441E-4</v>
      </c>
      <c r="I585">
        <f>I584*(1-IF($A585&lt;=I580,I$1,I$1+IF(AND(WEEKDAY($A585)&lt;&gt;1,WEEKDAY($A585)&lt;&gt;7),J$1,0)))^($A585-$A584)*(1-0.5*(E585/E584-1))</f>
        <v>12.830811843122742</v>
      </c>
      <c r="K585">
        <f>ROW()</f>
        <v>585</v>
      </c>
      <c r="L585">
        <f>B585/C585</f>
        <v>1.0096481271282631</v>
      </c>
      <c r="M585">
        <f t="shared" ref="M585:M648" si="9">M584*(1-IF($A585&lt;=N$3,M$1,M$1+IF(AND(WEEKDAY($A585)&lt;&gt;1,WEEKDAY($A585)&lt;&gt;7),N$1,0)))^($A585-$A584)*(2-$E585/$E584)</f>
        <v>8.9609282483810624</v>
      </c>
      <c r="P585">
        <f>P584*(1-P$1+H584)^($A585-$A584)*(2-E585/E584)</f>
        <v>8.1110041378392665</v>
      </c>
    </row>
    <row r="586" spans="1:16" x14ac:dyDescent="0.25">
      <c r="A586" s="1">
        <v>38912</v>
      </c>
      <c r="B586" s="10">
        <v>18.05</v>
      </c>
      <c r="C586" s="10">
        <v>17.87</v>
      </c>
      <c r="D586">
        <v>99146.37</v>
      </c>
      <c r="E586">
        <v>96605.05</v>
      </c>
      <c r="F586">
        <v>98797.04</v>
      </c>
      <c r="G586">
        <v>96261.34</v>
      </c>
      <c r="H586">
        <f>(1/(1-91/360*VLOOKUP($A586,Tbills!$B$4:$C$974,2,1)/100))^((1)/91)-1</f>
        <v>1.3767373306250441E-4</v>
      </c>
      <c r="I586">
        <f>I585*(1-IF($A586&lt;=I581,I$1,I$1+IF(AND(WEEKDAY($A586)&lt;&gt;1,WEEKDAY($A586)&lt;&gt;7),J$1,0)))^($A586-$A585)*(1-0.5*(E586/E585-1))</f>
        <v>12.632208285982463</v>
      </c>
      <c r="K586">
        <f>ROW()</f>
        <v>586</v>
      </c>
      <c r="L586">
        <f>B586/C586</f>
        <v>1.0100727476217124</v>
      </c>
      <c r="M586">
        <f t="shared" si="9"/>
        <v>8.6835770197295474</v>
      </c>
      <c r="P586">
        <f>P585*(1-P$1+H585)^($A586-$A585)*(2-E586/E585)</f>
        <v>7.8611165895382547</v>
      </c>
    </row>
    <row r="587" spans="1:16" x14ac:dyDescent="0.25">
      <c r="A587" s="1">
        <v>38915</v>
      </c>
      <c r="B587" s="10">
        <v>18.64</v>
      </c>
      <c r="C587" s="10">
        <v>18.079999999999998</v>
      </c>
      <c r="D587">
        <v>98356.41</v>
      </c>
      <c r="E587">
        <v>95795.44</v>
      </c>
      <c r="F587">
        <v>98467.26</v>
      </c>
      <c r="G587">
        <v>95900.27</v>
      </c>
      <c r="H587">
        <f>(1/(1-91/360*VLOOKUP($A587,Tbills!$B$4:$C$974,2,1)/100))^((1)/91)-1</f>
        <v>1.3879906425406929E-4</v>
      </c>
      <c r="I587">
        <f>I586*(1-IF($A587&lt;=I582,I$1,I$1+IF(AND(WEEKDAY($A587)&lt;&gt;1,WEEKDAY($A587)&lt;&gt;7),J$1,0)))^($A587-$A586)*(1-0.5*(E587/E586-1))</f>
        <v>12.684150682841437</v>
      </c>
      <c r="K587">
        <f>ROW()</f>
        <v>587</v>
      </c>
      <c r="L587">
        <f>B587/C587</f>
        <v>1.0309734513274338</v>
      </c>
      <c r="M587">
        <f t="shared" si="9"/>
        <v>8.7551273266023859</v>
      </c>
      <c r="P587">
        <f>P586*(1-P$1+H586)^($A587-$A586)*(2-E587/E586)</f>
        <v>7.9293922912140937</v>
      </c>
    </row>
    <row r="588" spans="1:16" x14ac:dyDescent="0.25">
      <c r="A588" s="1">
        <v>38916</v>
      </c>
      <c r="B588" s="10">
        <v>17.739999999999998</v>
      </c>
      <c r="C588" s="10">
        <v>17.350000000000001</v>
      </c>
      <c r="D588">
        <v>97098.8</v>
      </c>
      <c r="E588">
        <v>94557.28</v>
      </c>
      <c r="F588">
        <v>96874.47</v>
      </c>
      <c r="G588">
        <v>94335.69</v>
      </c>
      <c r="H588">
        <f>(1/(1-91/360*VLOOKUP($A588,Tbills!$B$4:$C$974,2,1)/100))^((1)/91)-1</f>
        <v>1.3879906425406929E-4</v>
      </c>
      <c r="I588">
        <f>I587*(1-IF($A588&lt;=I583,I$1,I$1+IF(AND(WEEKDAY($A588)&lt;&gt;1,WEEKDAY($A588)&lt;&gt;7),J$1,0)))^($A588-$A587)*(1-0.5*(E588/E587-1))</f>
        <v>12.765789998406328</v>
      </c>
      <c r="K588">
        <f>ROW()</f>
        <v>588</v>
      </c>
      <c r="L588">
        <f>B588/C588</f>
        <v>1.0224783861671467</v>
      </c>
      <c r="M588">
        <f t="shared" si="9"/>
        <v>8.8678746636712003</v>
      </c>
      <c r="P588">
        <f>P587*(1-P$1+H587)^($A588-$A587)*(2-E588/E587)</f>
        <v>8.0326977604381256</v>
      </c>
    </row>
    <row r="589" spans="1:16" x14ac:dyDescent="0.25">
      <c r="A589" s="1">
        <v>38917</v>
      </c>
      <c r="B589" s="10">
        <v>15.55</v>
      </c>
      <c r="C589" s="10">
        <v>15.93</v>
      </c>
      <c r="D589">
        <v>91937.55</v>
      </c>
      <c r="E589">
        <v>89518</v>
      </c>
      <c r="F589">
        <v>91686.42</v>
      </c>
      <c r="G589">
        <v>89270.51</v>
      </c>
      <c r="H589">
        <f>(1/(1-91/360*VLOOKUP($A589,Tbills!$B$4:$C$974,2,1)/100))^((1)/91)-1</f>
        <v>1.3879906425406929E-4</v>
      </c>
      <c r="I589">
        <f>I588*(1-IF($A589&lt;=I584,I$1,I$1+IF(AND(WEEKDAY($A589)&lt;&gt;1,WEEKDAY($A589)&lt;&gt;7),J$1,0)))^($A589-$A588)*(1-0.5*(E589/E588-1))</f>
        <v>13.105615131978517</v>
      </c>
      <c r="K589">
        <f>ROW()</f>
        <v>589</v>
      </c>
      <c r="L589">
        <f>B589/C589</f>
        <v>0.9761456371625864</v>
      </c>
      <c r="M589">
        <f t="shared" si="9"/>
        <v>9.3400389183507766</v>
      </c>
      <c r="P589">
        <f>P588*(1-P$1+H588)^($A589-$A588)*(2-E589/E588)</f>
        <v>8.4616490409705278</v>
      </c>
    </row>
    <row r="590" spans="1:16" x14ac:dyDescent="0.25">
      <c r="A590" s="1">
        <v>38918</v>
      </c>
      <c r="B590" s="10">
        <v>16.21</v>
      </c>
      <c r="C590" s="10">
        <v>16.489999999999998</v>
      </c>
      <c r="D590">
        <v>94957.36</v>
      </c>
      <c r="E590">
        <v>92445.91</v>
      </c>
      <c r="F590">
        <v>92871.15</v>
      </c>
      <c r="G590">
        <v>90411.63</v>
      </c>
      <c r="H590">
        <f>(1/(1-91/360*VLOOKUP($A590,Tbills!$B$4:$C$974,2,1)/100))^((1)/91)-1</f>
        <v>1.3879906425406929E-4</v>
      </c>
      <c r="I590">
        <f>I589*(1-IF($A590&lt;=I585,I$1,I$1+IF(AND(WEEKDAY($A590)&lt;&gt;1,WEEKDAY($A590)&lt;&gt;7),J$1,0)))^($A590-$A589)*(1-0.5*(E590/E589-1))</f>
        <v>12.890953650711289</v>
      </c>
      <c r="K590">
        <f>ROW()</f>
        <v>590</v>
      </c>
      <c r="L590">
        <f>B590/C590</f>
        <v>0.98302001212856294</v>
      </c>
      <c r="M590">
        <f t="shared" si="9"/>
        <v>9.0341288066224052</v>
      </c>
      <c r="P590">
        <f>P589*(1-P$1+H589)^($A590-$A589)*(2-E590/E589)</f>
        <v>8.1857229797746456</v>
      </c>
    </row>
    <row r="591" spans="1:16" x14ac:dyDescent="0.25">
      <c r="A591" s="1">
        <v>38919</v>
      </c>
      <c r="B591" s="10">
        <v>17.399999999999999</v>
      </c>
      <c r="C591" s="10">
        <v>17.07</v>
      </c>
      <c r="D591">
        <v>97155.28</v>
      </c>
      <c r="E591">
        <v>94572.87</v>
      </c>
      <c r="F591">
        <v>94339.12</v>
      </c>
      <c r="G591">
        <v>91828.18</v>
      </c>
      <c r="H591">
        <f>(1/(1-91/360*VLOOKUP($A591,Tbills!$B$4:$C$974,2,1)/100))^((1)/91)-1</f>
        <v>1.3879906425406929E-4</v>
      </c>
      <c r="I591">
        <f>I590*(1-IF($A591&lt;=I586,I$1,I$1+IF(AND(WEEKDAY($A591)&lt;&gt;1,WEEKDAY($A591)&lt;&gt;7),J$1,0)))^($A591-$A590)*(1-0.5*(E591/E590-1))</f>
        <v>12.742326936603289</v>
      </c>
      <c r="K591">
        <f>ROW()</f>
        <v>591</v>
      </c>
      <c r="L591">
        <f>B591/C591</f>
        <v>1.0193321616871704</v>
      </c>
      <c r="M591">
        <f t="shared" si="9"/>
        <v>8.8258639531719112</v>
      </c>
      <c r="P591">
        <f>P590*(1-P$1+H590)^($A591-$A590)*(2-E591/E590)</f>
        <v>7.9982032448718261</v>
      </c>
    </row>
    <row r="592" spans="1:16" x14ac:dyDescent="0.25">
      <c r="A592" s="1">
        <v>38922</v>
      </c>
      <c r="B592" s="10">
        <v>14.98</v>
      </c>
      <c r="C592" s="10">
        <v>15.64</v>
      </c>
      <c r="D592">
        <v>90088.960000000006</v>
      </c>
      <c r="E592">
        <v>87654.99</v>
      </c>
      <c r="F592">
        <v>91945.22</v>
      </c>
      <c r="G592">
        <v>89459.75</v>
      </c>
      <c r="H592">
        <f>(1/(1-91/360*VLOOKUP($A592,Tbills!$B$4:$C$974,2,1)/100))^((1)/91)-1</f>
        <v>1.390804152545666E-4</v>
      </c>
      <c r="I592">
        <f>I591*(1-IF($A592&lt;=I587,I$1,I$1+IF(AND(WEEKDAY($A592)&lt;&gt;1,WEEKDAY($A592)&lt;&gt;7),J$1,0)))^($A592-$A591)*(1-0.5*(E592/E591-1))</f>
        <v>13.207337782096788</v>
      </c>
      <c r="K592">
        <f>ROW()</f>
        <v>592</v>
      </c>
      <c r="L592">
        <f>B592/C592</f>
        <v>0.9578005115089514</v>
      </c>
      <c r="M592">
        <f t="shared" si="9"/>
        <v>9.4701408463813337</v>
      </c>
      <c r="P592">
        <f>P591*(1-P$1+H591)^($A592-$A591)*(2-E592/E591)</f>
        <v>8.5858831270383771</v>
      </c>
    </row>
    <row r="593" spans="1:16" x14ac:dyDescent="0.25">
      <c r="A593" s="1">
        <v>38923</v>
      </c>
      <c r="B593" s="10">
        <v>14.85</v>
      </c>
      <c r="C593" s="10">
        <v>14.96</v>
      </c>
      <c r="D593">
        <v>87611.94</v>
      </c>
      <c r="E593">
        <v>85232.71</v>
      </c>
      <c r="F593">
        <v>90995.21</v>
      </c>
      <c r="G593">
        <v>88522.98</v>
      </c>
      <c r="H593">
        <f>(1/(1-91/360*VLOOKUP($A593,Tbills!$B$4:$C$974,2,1)/100))^((1)/91)-1</f>
        <v>1.390804152545666E-4</v>
      </c>
      <c r="I593">
        <f>I592*(1-IF($A593&lt;=I588,I$1,I$1+IF(AND(WEEKDAY($A593)&lt;&gt;1,WEEKDAY($A593)&lt;&gt;7),J$1,0)))^($A593-$A592)*(1-0.5*(E593/E592-1))</f>
        <v>13.389476723824483</v>
      </c>
      <c r="K593">
        <f>ROW()</f>
        <v>593</v>
      </c>
      <c r="L593">
        <f>B593/C593</f>
        <v>0.99264705882352933</v>
      </c>
      <c r="M593">
        <f t="shared" si="9"/>
        <v>9.731387832237159</v>
      </c>
      <c r="P593">
        <f>P592*(1-P$1+H592)^($A593-$A592)*(2-E593/E592)</f>
        <v>8.8240483683447923</v>
      </c>
    </row>
    <row r="594" spans="1:16" x14ac:dyDescent="0.25">
      <c r="A594" s="1">
        <v>38924</v>
      </c>
      <c r="B594" s="10">
        <v>14.62</v>
      </c>
      <c r="C594" s="10">
        <v>14.9</v>
      </c>
      <c r="D594">
        <v>87013.99</v>
      </c>
      <c r="E594">
        <v>84639.15</v>
      </c>
      <c r="F594">
        <v>90236.88</v>
      </c>
      <c r="G594">
        <v>87772.94</v>
      </c>
      <c r="H594">
        <f>(1/(1-91/360*VLOOKUP($A594,Tbills!$B$4:$C$974,2,1)/100))^((1)/91)-1</f>
        <v>1.390804152545666E-4</v>
      </c>
      <c r="I594">
        <f>I593*(1-IF($A594&lt;=I589,I$1,I$1+IF(AND(WEEKDAY($A594)&lt;&gt;1,WEEKDAY($A594)&lt;&gt;7),J$1,0)))^($A594-$A593)*(1-0.5*(E594/E593-1))</f>
        <v>13.435749128560689</v>
      </c>
      <c r="K594">
        <f>ROW()</f>
        <v>594</v>
      </c>
      <c r="L594">
        <f>B594/C594</f>
        <v>0.98120805369127506</v>
      </c>
      <c r="M594">
        <f t="shared" si="9"/>
        <v>9.7987007503593073</v>
      </c>
      <c r="P594">
        <f>P593*(1-P$1+H593)^($A594-$A593)*(2-E594/E593)</f>
        <v>8.8864061369920595</v>
      </c>
    </row>
    <row r="595" spans="1:16" x14ac:dyDescent="0.25">
      <c r="A595" s="1">
        <v>38925</v>
      </c>
      <c r="B595" s="10">
        <v>14.94</v>
      </c>
      <c r="C595" s="10">
        <v>15.25</v>
      </c>
      <c r="D595">
        <v>88500.22</v>
      </c>
      <c r="E595">
        <v>86073.04</v>
      </c>
      <c r="F595">
        <v>91554.03</v>
      </c>
      <c r="G595">
        <v>89041.919999999998</v>
      </c>
      <c r="H595">
        <f>(1/(1-91/360*VLOOKUP($A595,Tbills!$B$4:$C$974,2,1)/100))^((1)/91)-1</f>
        <v>1.390804152545666E-4</v>
      </c>
      <c r="I595">
        <f>I594*(1-IF($A595&lt;=I590,I$1,I$1+IF(AND(WEEKDAY($A595)&lt;&gt;1,WEEKDAY($A595)&lt;&gt;7),J$1,0)))^($A595-$A594)*(1-0.5*(E595/E594-1))</f>
        <v>13.321593438776732</v>
      </c>
      <c r="K595">
        <f>ROW()</f>
        <v>595</v>
      </c>
      <c r="L595">
        <f>B595/C595</f>
        <v>0.97967213114754093</v>
      </c>
      <c r="M595">
        <f t="shared" si="9"/>
        <v>9.6322502123277722</v>
      </c>
      <c r="P595">
        <f>P594*(1-P$1+H594)^($A595-$A594)*(2-E595/E594)</f>
        <v>8.7367515038395407</v>
      </c>
    </row>
    <row r="596" spans="1:16" x14ac:dyDescent="0.25">
      <c r="A596" s="1">
        <v>38926</v>
      </c>
      <c r="B596" s="10">
        <v>14.33</v>
      </c>
      <c r="C596" s="10">
        <v>14.99</v>
      </c>
      <c r="D596">
        <v>85822.71</v>
      </c>
      <c r="E596">
        <v>83456.990000000005</v>
      </c>
      <c r="F596">
        <v>90685.62</v>
      </c>
      <c r="G596">
        <v>88184.960000000006</v>
      </c>
      <c r="H596">
        <f>(1/(1-91/360*VLOOKUP($A596,Tbills!$B$4:$C$974,2,1)/100))^((1)/91)-1</f>
        <v>1.390804152545666E-4</v>
      </c>
      <c r="I596">
        <f>I595*(1-IF($A596&lt;=I591,I$1,I$1+IF(AND(WEEKDAY($A596)&lt;&gt;1,WEEKDAY($A596)&lt;&gt;7),J$1,0)))^($A596-$A595)*(1-0.5*(E596/E595-1))</f>
        <v>13.523685521678194</v>
      </c>
      <c r="K596">
        <f>ROW()</f>
        <v>596</v>
      </c>
      <c r="L596">
        <f>B596/C596</f>
        <v>0.95597064709806534</v>
      </c>
      <c r="M596">
        <f t="shared" si="9"/>
        <v>9.9245445241553636</v>
      </c>
      <c r="P596">
        <f>P595*(1-P$1+H595)^($A596-$A595)*(2-E596/E595)</f>
        <v>9.003209930999942</v>
      </c>
    </row>
    <row r="597" spans="1:16" x14ac:dyDescent="0.25">
      <c r="A597" s="1">
        <v>38929</v>
      </c>
      <c r="B597" s="10">
        <v>14.95</v>
      </c>
      <c r="C597" s="10">
        <v>15.39</v>
      </c>
      <c r="D597">
        <v>86668.72</v>
      </c>
      <c r="E597">
        <v>84244.85</v>
      </c>
      <c r="F597">
        <v>91687.08</v>
      </c>
      <c r="G597">
        <v>89122</v>
      </c>
      <c r="H597">
        <f>(1/(1-91/360*VLOOKUP($A597,Tbills!$B$4:$C$974,2,1)/100))^((1)/91)-1</f>
        <v>1.390804152545666E-4</v>
      </c>
      <c r="I597">
        <f>I596*(1-IF($A597&lt;=I592,I$1,I$1+IF(AND(WEEKDAY($A597)&lt;&gt;1,WEEKDAY($A597)&lt;&gt;7),J$1,0)))^($A597-$A596)*(1-0.5*(E597/E596-1))</f>
        <v>13.458800670918608</v>
      </c>
      <c r="K597">
        <f>ROW()</f>
        <v>597</v>
      </c>
      <c r="L597">
        <f>B597/C597</f>
        <v>0.97141000649772569</v>
      </c>
      <c r="M597">
        <f t="shared" si="9"/>
        <v>9.8294801681034478</v>
      </c>
      <c r="P597">
        <f>P596*(1-P$1+H596)^($A597-$A596)*(2-E597/E596)</f>
        <v>8.9209485940690634</v>
      </c>
    </row>
    <row r="598" spans="1:16" x14ac:dyDescent="0.25">
      <c r="A598" s="1">
        <v>38930</v>
      </c>
      <c r="B598" s="10">
        <v>15.05</v>
      </c>
      <c r="C598" s="10">
        <v>15.61</v>
      </c>
      <c r="D598">
        <v>88780.7</v>
      </c>
      <c r="E598">
        <v>86286.04</v>
      </c>
      <c r="F598">
        <v>93291.87</v>
      </c>
      <c r="G598">
        <v>90669.5</v>
      </c>
      <c r="H598">
        <f>(1/(1-91/360*VLOOKUP($A598,Tbills!$B$4:$C$974,2,1)/100))^((1)/91)-1</f>
        <v>1.390804152545666E-4</v>
      </c>
      <c r="I598">
        <f>I597*(1-IF($A598&lt;=I593,I$1,I$1+IF(AND(WEEKDAY($A598)&lt;&gt;1,WEEKDAY($A598)&lt;&gt;7),J$1,0)))^($A598-$A597)*(1-0.5*(E598/E597-1))</f>
        <v>13.295406256619035</v>
      </c>
      <c r="K598">
        <f>ROW()</f>
        <v>598</v>
      </c>
      <c r="L598">
        <f>B598/C598</f>
        <v>0.96412556053811671</v>
      </c>
      <c r="M598">
        <f t="shared" si="9"/>
        <v>9.5908724621437464</v>
      </c>
      <c r="P598">
        <f>P597*(1-P$1+H597)^($A598-$A597)*(2-E598/E597)</f>
        <v>8.705689359682669</v>
      </c>
    </row>
    <row r="599" spans="1:16" x14ac:dyDescent="0.25">
      <c r="A599" s="1">
        <v>38931</v>
      </c>
      <c r="B599" s="10">
        <v>14.34</v>
      </c>
      <c r="C599" s="10">
        <v>15.09</v>
      </c>
      <c r="D599">
        <v>87034.73</v>
      </c>
      <c r="E599">
        <v>84577.13</v>
      </c>
      <c r="F599">
        <v>92275.64</v>
      </c>
      <c r="G599">
        <v>89669.23</v>
      </c>
      <c r="H599">
        <f>(1/(1-91/360*VLOOKUP($A599,Tbills!$B$4:$C$974,2,1)/100))^((1)/91)-1</f>
        <v>1.390804152545666E-4</v>
      </c>
      <c r="I599">
        <f>I598*(1-IF($A599&lt;=I594,I$1,I$1+IF(AND(WEEKDAY($A599)&lt;&gt;1,WEEKDAY($A599)&lt;&gt;7),J$1,0)))^($A599-$A598)*(1-0.5*(E599/E598-1))</f>
        <v>13.426715699445003</v>
      </c>
      <c r="K599">
        <f>ROW()</f>
        <v>599</v>
      </c>
      <c r="L599">
        <f>B599/C599</f>
        <v>0.95029821073558651</v>
      </c>
      <c r="M599">
        <f t="shared" si="9"/>
        <v>9.7803658109658098</v>
      </c>
      <c r="P599">
        <f>P598*(1-P$1+H598)^($A599-$A598)*(2-E599/E598)</f>
        <v>8.8790134510840026</v>
      </c>
    </row>
    <row r="600" spans="1:16" x14ac:dyDescent="0.25">
      <c r="A600" s="1">
        <v>38932</v>
      </c>
      <c r="B600" s="10">
        <v>14.46</v>
      </c>
      <c r="C600" s="10">
        <v>15.08</v>
      </c>
      <c r="D600">
        <v>86235.82</v>
      </c>
      <c r="E600">
        <v>83789.009999999995</v>
      </c>
      <c r="F600">
        <v>91946.1</v>
      </c>
      <c r="G600">
        <v>89336.53</v>
      </c>
      <c r="H600">
        <f>(1/(1-91/360*VLOOKUP($A600,Tbills!$B$4:$C$974,2,1)/100))^((1)/91)-1</f>
        <v>1.390804152545666E-4</v>
      </c>
      <c r="I600">
        <f>I599*(1-IF($A600&lt;=I595,I$1,I$1+IF(AND(WEEKDAY($A600)&lt;&gt;1,WEEKDAY($A600)&lt;&gt;7),J$1,0)))^($A600-$A599)*(1-0.5*(E600/E599-1))</f>
        <v>13.488922082507978</v>
      </c>
      <c r="K600">
        <f>ROW()</f>
        <v>600</v>
      </c>
      <c r="L600">
        <f>B600/C600</f>
        <v>0.95888594164456242</v>
      </c>
      <c r="M600">
        <f t="shared" si="9"/>
        <v>9.8710429951222878</v>
      </c>
      <c r="P600">
        <f>P599*(1-P$1+H599)^($A600-$A599)*(2-E600/E599)</f>
        <v>8.962666221688302</v>
      </c>
    </row>
    <row r="601" spans="1:16" x14ac:dyDescent="0.25">
      <c r="A601" s="1">
        <v>38933</v>
      </c>
      <c r="B601" s="10">
        <v>14.34</v>
      </c>
      <c r="C601" s="10">
        <v>15.14</v>
      </c>
      <c r="D601">
        <v>87521.9</v>
      </c>
      <c r="E601">
        <v>85026.94</v>
      </c>
      <c r="F601">
        <v>92808.91</v>
      </c>
      <c r="G601">
        <v>90162.42</v>
      </c>
      <c r="H601">
        <f>(1/(1-91/360*VLOOKUP($A601,Tbills!$B$4:$C$974,2,1)/100))^((1)/91)-1</f>
        <v>1.390804152545666E-4</v>
      </c>
      <c r="I601">
        <f>I600*(1-IF($A601&lt;=I596,I$1,I$1+IF(AND(WEEKDAY($A601)&lt;&gt;1,WEEKDAY($A601)&lt;&gt;7),J$1,0)))^($A601-$A600)*(1-0.5*(E601/E600-1))</f>
        <v>13.388928418377654</v>
      </c>
      <c r="K601">
        <f>ROW()</f>
        <v>601</v>
      </c>
      <c r="L601">
        <f>B601/C601</f>
        <v>0.94715984147952437</v>
      </c>
      <c r="M601">
        <f t="shared" si="9"/>
        <v>9.7247515795357025</v>
      </c>
      <c r="P601">
        <f>P600*(1-P$1+H600)^($A601-$A600)*(2-E601/E600)</f>
        <v>8.8311499735566859</v>
      </c>
    </row>
    <row r="602" spans="1:16" x14ac:dyDescent="0.25">
      <c r="A602" s="1">
        <v>38936</v>
      </c>
      <c r="B602" s="10">
        <v>15.23</v>
      </c>
      <c r="C602" s="10">
        <v>15.55</v>
      </c>
      <c r="D602">
        <v>88274.31</v>
      </c>
      <c r="E602">
        <v>85722.42</v>
      </c>
      <c r="F602">
        <v>93359.17</v>
      </c>
      <c r="G602">
        <v>90659.36</v>
      </c>
      <c r="H602">
        <f>(1/(1-91/360*VLOOKUP($A602,Tbills!$B$4:$C$974,2,1)/100))^((1)/91)-1</f>
        <v>1.3950245540850226E-4</v>
      </c>
      <c r="I602">
        <f>I601*(1-IF($A602&lt;=I597,I$1,I$1+IF(AND(WEEKDAY($A602)&lt;&gt;1,WEEKDAY($A602)&lt;&gt;7),J$1,0)))^($A602-$A601)*(1-0.5*(E602/E601-1))</f>
        <v>13.333129745363449</v>
      </c>
      <c r="K602">
        <f>ROW()</f>
        <v>602</v>
      </c>
      <c r="L602">
        <f>B602/C602</f>
        <v>0.97942122186495173</v>
      </c>
      <c r="M602">
        <f t="shared" si="9"/>
        <v>9.6438601049538022</v>
      </c>
      <c r="P602">
        <f>P601*(1-P$1+H601)^($A602-$A601)*(2-E602/E601)</f>
        <v>8.761598334641759</v>
      </c>
    </row>
    <row r="603" spans="1:16" x14ac:dyDescent="0.25">
      <c r="A603" s="1">
        <v>38937</v>
      </c>
      <c r="B603" s="10">
        <v>15.23</v>
      </c>
      <c r="C603" s="10">
        <v>15.73</v>
      </c>
      <c r="D603">
        <v>88000.69</v>
      </c>
      <c r="E603">
        <v>85444.75</v>
      </c>
      <c r="F603">
        <v>93864.62</v>
      </c>
      <c r="G603">
        <v>91137.55</v>
      </c>
      <c r="H603">
        <f>(1/(1-91/360*VLOOKUP($A603,Tbills!$B$4:$C$974,2,1)/100))^((1)/91)-1</f>
        <v>1.3950245540850226E-4</v>
      </c>
      <c r="I603">
        <f>I602*(1-IF($A603&lt;=I598,I$1,I$1+IF(AND(WEEKDAY($A603)&lt;&gt;1,WEEKDAY($A603)&lt;&gt;7),J$1,0)))^($A603-$A602)*(1-0.5*(E603/E602-1))</f>
        <v>13.354376333166918</v>
      </c>
      <c r="K603">
        <f>ROW()</f>
        <v>603</v>
      </c>
      <c r="L603">
        <f>B603/C603</f>
        <v>0.96821360457724093</v>
      </c>
      <c r="M603">
        <f t="shared" si="9"/>
        <v>9.6746476435163942</v>
      </c>
      <c r="P603">
        <f>P602*(1-P$1+H602)^($A603-$A602)*(2-E603/E602)</f>
        <v>8.790879807933873</v>
      </c>
    </row>
    <row r="604" spans="1:16" x14ac:dyDescent="0.25">
      <c r="A604" s="1">
        <v>38938</v>
      </c>
      <c r="B604" s="10">
        <v>15.2</v>
      </c>
      <c r="C604" s="10">
        <v>15.91</v>
      </c>
      <c r="D604">
        <v>87085.29</v>
      </c>
      <c r="E604">
        <v>84544.02</v>
      </c>
      <c r="F604">
        <v>94462.53</v>
      </c>
      <c r="G604">
        <v>91705.37</v>
      </c>
      <c r="H604">
        <f>(1/(1-91/360*VLOOKUP($A604,Tbills!$B$4:$C$974,2,1)/100))^((1)/91)-1</f>
        <v>1.3950245540850226E-4</v>
      </c>
      <c r="I604">
        <f>I603*(1-IF($A604&lt;=I599,I$1,I$1+IF(AND(WEEKDAY($A604)&lt;&gt;1,WEEKDAY($A604)&lt;&gt;7),J$1,0)))^($A604-$A603)*(1-0.5*(E604/E603-1))</f>
        <v>13.424415607699203</v>
      </c>
      <c r="K604">
        <f>ROW()</f>
        <v>604</v>
      </c>
      <c r="L604">
        <f>B604/C604</f>
        <v>0.95537397862979256</v>
      </c>
      <c r="M604">
        <f t="shared" si="9"/>
        <v>9.7761791957335298</v>
      </c>
      <c r="P604">
        <f>P603*(1-P$1+H603)^($A604-$A603)*(2-E604/E603)</f>
        <v>8.8844610324874331</v>
      </c>
    </row>
    <row r="605" spans="1:16" x14ac:dyDescent="0.25">
      <c r="A605" s="1">
        <v>38939</v>
      </c>
      <c r="B605" s="10">
        <v>14.46</v>
      </c>
      <c r="C605" s="10">
        <v>15.43</v>
      </c>
      <c r="D605">
        <v>87656.26</v>
      </c>
      <c r="E605">
        <v>85086.54</v>
      </c>
      <c r="F605">
        <v>94308.36</v>
      </c>
      <c r="G605">
        <v>91542.91</v>
      </c>
      <c r="H605">
        <f>(1/(1-91/360*VLOOKUP($A605,Tbills!$B$4:$C$974,2,1)/100))^((1)/91)-1</f>
        <v>1.3950245540850226E-4</v>
      </c>
      <c r="I605">
        <f>I604*(1-IF($A605&lt;=I600,I$1,I$1+IF(AND(WEEKDAY($A605)&lt;&gt;1,WEEKDAY($A605)&lt;&gt;7),J$1,0)))^($A605-$A604)*(1-0.5*(E605/E604-1))</f>
        <v>13.38099500741275</v>
      </c>
      <c r="K605">
        <f>ROW()</f>
        <v>605</v>
      </c>
      <c r="L605">
        <f>B605/C605</f>
        <v>0.93713545042125734</v>
      </c>
      <c r="M605">
        <f t="shared" si="9"/>
        <v>9.7129929284213929</v>
      </c>
      <c r="P605">
        <f>P604*(1-P$1+H604)^($A605-$A604)*(2-E605/E604)</f>
        <v>8.8283542946249547</v>
      </c>
    </row>
    <row r="606" spans="1:16" x14ac:dyDescent="0.25">
      <c r="A606" s="1">
        <v>38940</v>
      </c>
      <c r="B606" s="10">
        <v>14.3</v>
      </c>
      <c r="C606" s="10">
        <v>15.43</v>
      </c>
      <c r="D606">
        <v>88069.58</v>
      </c>
      <c r="E606">
        <v>85475.87</v>
      </c>
      <c r="F606">
        <v>94401.34</v>
      </c>
      <c r="G606">
        <v>91620.4</v>
      </c>
      <c r="H606">
        <f>(1/(1-91/360*VLOOKUP($A606,Tbills!$B$4:$C$974,2,1)/100))^((1)/91)-1</f>
        <v>1.3950245540850226E-4</v>
      </c>
      <c r="I606">
        <f>I605*(1-IF($A606&lt;=I601,I$1,I$1+IF(AND(WEEKDAY($A606)&lt;&gt;1,WEEKDAY($A606)&lt;&gt;7),J$1,0)))^($A606-$A605)*(1-0.5*(E606/E605-1))</f>
        <v>13.350033860134406</v>
      </c>
      <c r="K606">
        <f>ROW()</f>
        <v>606</v>
      </c>
      <c r="L606">
        <f>B606/C606</f>
        <v>0.92676604018146469</v>
      </c>
      <c r="M606">
        <f t="shared" si="9"/>
        <v>9.6680989256038536</v>
      </c>
      <c r="P606">
        <f>P605*(1-P$1+H605)^($A606-$A605)*(2-E606/E605)</f>
        <v>8.7888593514959279</v>
      </c>
    </row>
    <row r="607" spans="1:16" x14ac:dyDescent="0.25">
      <c r="A607" s="1">
        <v>38943</v>
      </c>
      <c r="B607" s="10">
        <v>14.26</v>
      </c>
      <c r="C607" s="10">
        <v>15.44</v>
      </c>
      <c r="D607">
        <v>84753.19</v>
      </c>
      <c r="E607">
        <v>82221.38</v>
      </c>
      <c r="F607">
        <v>93786.84</v>
      </c>
      <c r="G607">
        <v>90985.65</v>
      </c>
      <c r="H607">
        <f>(1/(1-91/360*VLOOKUP($A607,Tbills!$B$4:$C$974,2,1)/100))^((1)/91)-1</f>
        <v>1.3922109348540879E-4</v>
      </c>
      <c r="I607">
        <f>I606*(1-IF($A607&lt;=I602,I$1,I$1+IF(AND(WEEKDAY($A607)&lt;&gt;1,WEEKDAY($A607)&lt;&gt;7),J$1,0)))^($A607-$A606)*(1-0.5*(E607/E606-1))</f>
        <v>13.603122619958409</v>
      </c>
      <c r="K607">
        <f>ROW()</f>
        <v>607</v>
      </c>
      <c r="L607">
        <f>B607/C607</f>
        <v>0.92357512953367882</v>
      </c>
      <c r="M607">
        <f t="shared" si="9"/>
        <v>10.034809113376756</v>
      </c>
      <c r="P607">
        <f>P606*(1-P$1+H606)^($A607-$A606)*(2-E607/E606)</f>
        <v>9.1263009901454133</v>
      </c>
    </row>
    <row r="608" spans="1:16" x14ac:dyDescent="0.25">
      <c r="A608" s="1">
        <v>38944</v>
      </c>
      <c r="B608" s="10">
        <v>13.42</v>
      </c>
      <c r="C608" s="10">
        <v>14.82</v>
      </c>
      <c r="D608">
        <v>83970.37</v>
      </c>
      <c r="E608">
        <v>81450.490000000005</v>
      </c>
      <c r="F608">
        <v>92954.22</v>
      </c>
      <c r="G608">
        <v>90165.23</v>
      </c>
      <c r="H608">
        <f>(1/(1-91/360*VLOOKUP($A608,Tbills!$B$4:$C$974,2,1)/100))^((1)/91)-1</f>
        <v>1.3922109348540879E-4</v>
      </c>
      <c r="I608">
        <f>I607*(1-IF($A608&lt;=I603,I$1,I$1+IF(AND(WEEKDAY($A608)&lt;&gt;1,WEEKDAY($A608)&lt;&gt;7),J$1,0)))^($A608-$A607)*(1-0.5*(E608/E607-1))</f>
        <v>13.666536884370423</v>
      </c>
      <c r="K608">
        <f>ROW()</f>
        <v>608</v>
      </c>
      <c r="L608">
        <f>B608/C608</f>
        <v>0.90553306342780027</v>
      </c>
      <c r="M608">
        <f t="shared" si="9"/>
        <v>10.12842157174855</v>
      </c>
      <c r="P608">
        <f>P607*(1-P$1+H607)^($A608-$A607)*(2-E608/E607)</f>
        <v>9.2128090014828636</v>
      </c>
    </row>
    <row r="609" spans="1:16" x14ac:dyDescent="0.25">
      <c r="A609" s="1">
        <v>38945</v>
      </c>
      <c r="B609" s="10">
        <v>12.41</v>
      </c>
      <c r="C609" s="10">
        <v>14.05</v>
      </c>
      <c r="D609">
        <v>79820.100000000006</v>
      </c>
      <c r="E609">
        <v>77413.429999999993</v>
      </c>
      <c r="F609">
        <v>92363.19</v>
      </c>
      <c r="G609">
        <v>89579.38</v>
      </c>
      <c r="H609">
        <f>(1/(1-91/360*VLOOKUP($A609,Tbills!$B$4:$C$974,2,1)/100))^((1)/91)-1</f>
        <v>1.3922109348540879E-4</v>
      </c>
      <c r="I609">
        <f>I608*(1-IF($A609&lt;=I604,I$1,I$1+IF(AND(WEEKDAY($A609)&lt;&gt;1,WEEKDAY($A609)&lt;&gt;7),J$1,0)))^($A609-$A608)*(1-0.5*(E609/E608-1))</f>
        <v>14.004860501586366</v>
      </c>
      <c r="K609">
        <f>ROW()</f>
        <v>609</v>
      </c>
      <c r="L609">
        <f>B609/C609</f>
        <v>0.88327402135231314</v>
      </c>
      <c r="M609">
        <f t="shared" si="9"/>
        <v>10.629937500583411</v>
      </c>
      <c r="P609">
        <f>P608*(1-P$1+H608)^($A609-$A608)*(2-E609/E608)</f>
        <v>9.6704266393039138</v>
      </c>
    </row>
    <row r="610" spans="1:16" x14ac:dyDescent="0.25">
      <c r="A610" s="1">
        <v>38946</v>
      </c>
      <c r="B610" s="10">
        <v>12.24</v>
      </c>
      <c r="C610" s="10">
        <v>13.6</v>
      </c>
      <c r="D610">
        <v>79238.33</v>
      </c>
      <c r="E610">
        <v>76838.42</v>
      </c>
      <c r="F610">
        <v>93985.82</v>
      </c>
      <c r="G610">
        <v>91140.64</v>
      </c>
      <c r="H610">
        <f>(1/(1-91/360*VLOOKUP($A610,Tbills!$B$4:$C$974,2,1)/100))^((1)/91)-1</f>
        <v>1.3922109348540879E-4</v>
      </c>
      <c r="I610">
        <f>I609*(1-IF($A610&lt;=I605,I$1,I$1+IF(AND(WEEKDAY($A610)&lt;&gt;1,WEEKDAY($A610)&lt;&gt;7),J$1,0)))^($A610-$A609)*(1-0.5*(E610/E609-1))</f>
        <v>14.056507155731774</v>
      </c>
      <c r="K610">
        <f>ROW()</f>
        <v>610</v>
      </c>
      <c r="L610">
        <f>B610/C610</f>
        <v>0.9</v>
      </c>
      <c r="M610">
        <f t="shared" si="9"/>
        <v>10.708395577342005</v>
      </c>
      <c r="P610">
        <f>P609*(1-P$1+H609)^($A610-$A609)*(2-E610/E609)</f>
        <v>9.7432524475581417</v>
      </c>
    </row>
    <row r="611" spans="1:16" x14ac:dyDescent="0.25">
      <c r="A611" s="1">
        <v>38947</v>
      </c>
      <c r="B611" s="10">
        <v>11.64</v>
      </c>
      <c r="C611" s="10">
        <v>13.16</v>
      </c>
      <c r="D611">
        <v>78050.460000000006</v>
      </c>
      <c r="E611">
        <v>75675.83</v>
      </c>
      <c r="F611">
        <v>94176.56</v>
      </c>
      <c r="G611">
        <v>91312.92</v>
      </c>
      <c r="H611">
        <f>(1/(1-91/360*VLOOKUP($A611,Tbills!$B$4:$C$974,2,1)/100))^((1)/91)-1</f>
        <v>1.3922109348540879E-4</v>
      </c>
      <c r="I611">
        <f>I610*(1-IF($A611&lt;=I606,I$1,I$1+IF(AND(WEEKDAY($A611)&lt;&gt;1,WEEKDAY($A611)&lt;&gt;7),J$1,0)))^($A611-$A610)*(1-0.5*(E611/E610-1))</f>
        <v>14.162478270075043</v>
      </c>
      <c r="K611">
        <f>ROW()</f>
        <v>611</v>
      </c>
      <c r="L611">
        <f>B611/C611</f>
        <v>0.88449848024316113</v>
      </c>
      <c r="M611">
        <f t="shared" si="9"/>
        <v>10.869910752037269</v>
      </c>
      <c r="P611">
        <f>P610*(1-P$1+H610)^($A611-$A610)*(2-E611/E610)</f>
        <v>9.8916821604722074</v>
      </c>
    </row>
    <row r="612" spans="1:16" x14ac:dyDescent="0.25">
      <c r="A612" s="1">
        <v>38950</v>
      </c>
      <c r="B612" s="10">
        <v>12.22</v>
      </c>
      <c r="C612" s="10">
        <v>13.66</v>
      </c>
      <c r="D612">
        <v>77711.039999999994</v>
      </c>
      <c r="E612">
        <v>75315.12</v>
      </c>
      <c r="F612">
        <v>93974.48</v>
      </c>
      <c r="G612">
        <v>91078.84</v>
      </c>
      <c r="H612">
        <f>(1/(1-91/360*VLOOKUP($A612,Tbills!$B$4:$C$974,2,1)/100))^((1)/91)-1</f>
        <v>1.390804152545666E-4</v>
      </c>
      <c r="I612">
        <f>I611*(1-IF($A612&lt;=I607,I$1,I$1+IF(AND(WEEKDAY($A612)&lt;&gt;1,WEEKDAY($A612)&lt;&gt;7),J$1,0)))^($A612-$A611)*(1-0.5*(E612/E611-1))</f>
        <v>14.195122660622241</v>
      </c>
      <c r="K612">
        <f>ROW()</f>
        <v>612</v>
      </c>
      <c r="L612">
        <f>B612/C612</f>
        <v>0.89458272327964861</v>
      </c>
      <c r="M612">
        <f t="shared" si="9"/>
        <v>10.92019636992514</v>
      </c>
      <c r="P612">
        <f>P611*(1-P$1+H611)^($A612-$A611)*(2-E612/E611)</f>
        <v>9.9418796092513215</v>
      </c>
    </row>
    <row r="613" spans="1:16" x14ac:dyDescent="0.25">
      <c r="A613" s="1">
        <v>38951</v>
      </c>
      <c r="B613" s="10">
        <v>12.19</v>
      </c>
      <c r="C613" s="10">
        <v>13.67</v>
      </c>
      <c r="D613">
        <v>77036.52</v>
      </c>
      <c r="E613">
        <v>74650.92</v>
      </c>
      <c r="F613">
        <v>93722.68</v>
      </c>
      <c r="G613">
        <v>90822.13</v>
      </c>
      <c r="H613">
        <f>(1/(1-91/360*VLOOKUP($A613,Tbills!$B$4:$C$974,2,1)/100))^((1)/91)-1</f>
        <v>1.390804152545666E-4</v>
      </c>
      <c r="I613">
        <f>I612*(1-IF($A613&lt;=I608,I$1,I$1+IF(AND(WEEKDAY($A613)&lt;&gt;1,WEEKDAY($A613)&lt;&gt;7),J$1,0)))^($A613-$A612)*(1-0.5*(E613/E612-1))</f>
        <v>14.25734458173298</v>
      </c>
      <c r="K613">
        <f>ROW()</f>
        <v>613</v>
      </c>
      <c r="L613">
        <f>B613/C613</f>
        <v>0.89173372348207747</v>
      </c>
      <c r="M613">
        <f t="shared" si="9"/>
        <v>11.015987898155901</v>
      </c>
      <c r="P613">
        <f>P612*(1-P$1+H612)^($A613-$A612)*(2-E613/E612)</f>
        <v>10.030580470481844</v>
      </c>
    </row>
    <row r="614" spans="1:16" x14ac:dyDescent="0.25">
      <c r="A614" s="1">
        <v>38952</v>
      </c>
      <c r="B614" s="10">
        <v>12.4</v>
      </c>
      <c r="C614" s="10">
        <v>13.88</v>
      </c>
      <c r="D614">
        <v>78503.839999999997</v>
      </c>
      <c r="E614">
        <v>76062.42</v>
      </c>
      <c r="F614">
        <v>94667.12</v>
      </c>
      <c r="G614">
        <v>91724.71</v>
      </c>
      <c r="H614">
        <f>(1/(1-91/360*VLOOKUP($A614,Tbills!$B$4:$C$974,2,1)/100))^((1)/91)-1</f>
        <v>1.390804152545666E-4</v>
      </c>
      <c r="I614">
        <f>I613*(1-IF($A614&lt;=I609,I$1,I$1+IF(AND(WEEKDAY($A614)&lt;&gt;1,WEEKDAY($A614)&lt;&gt;7),J$1,0)))^($A614-$A613)*(1-0.5*(E614/E613-1))</f>
        <v>14.122188034051691</v>
      </c>
      <c r="K614">
        <f>ROW()</f>
        <v>614</v>
      </c>
      <c r="L614">
        <f>B614/C614</f>
        <v>0.89337175792507206</v>
      </c>
      <c r="M614">
        <f t="shared" si="9"/>
        <v>10.807194167052032</v>
      </c>
      <c r="P614">
        <f>P613*(1-P$1+H613)^($A614-$A613)*(2-E614/E613)</f>
        <v>9.8419269008078025</v>
      </c>
    </row>
    <row r="615" spans="1:16" x14ac:dyDescent="0.25">
      <c r="A615" s="1">
        <v>38953</v>
      </c>
      <c r="B615" s="10">
        <v>12.4</v>
      </c>
      <c r="C615" s="10">
        <v>13.91</v>
      </c>
      <c r="D615">
        <v>77743.09</v>
      </c>
      <c r="E615">
        <v>75314.75</v>
      </c>
      <c r="F615">
        <v>93996.26</v>
      </c>
      <c r="G615">
        <v>91061.94</v>
      </c>
      <c r="H615">
        <f>(1/(1-91/360*VLOOKUP($A615,Tbills!$B$4:$C$974,2,1)/100))^((1)/91)-1</f>
        <v>1.390804152545666E-4</v>
      </c>
      <c r="I615">
        <f>I614*(1-IF($A615&lt;=I610,I$1,I$1+IF(AND(WEEKDAY($A615)&lt;&gt;1,WEEKDAY($A615)&lt;&gt;7),J$1,0)))^($A615-$A614)*(1-0.5*(E615/E614-1))</f>
        <v>14.191227028124004</v>
      </c>
      <c r="K615">
        <f>ROW()</f>
        <v>615</v>
      </c>
      <c r="L615">
        <f>B615/C615</f>
        <v>0.89144500359453627</v>
      </c>
      <c r="M615">
        <f t="shared" si="9"/>
        <v>10.912917237637993</v>
      </c>
      <c r="P615">
        <f>P614*(1-P$1+H614)^($A615-$A614)*(2-E615/E614)</f>
        <v>9.9396846697543744</v>
      </c>
    </row>
    <row r="616" spans="1:16" x14ac:dyDescent="0.25">
      <c r="A616" s="1">
        <v>38954</v>
      </c>
      <c r="B616" s="10">
        <v>12.31</v>
      </c>
      <c r="C616" s="10">
        <v>13.79</v>
      </c>
      <c r="D616">
        <v>76155.199999999997</v>
      </c>
      <c r="E616">
        <v>73765.990000000005</v>
      </c>
      <c r="F616">
        <v>93596.14</v>
      </c>
      <c r="G616">
        <v>90661.65</v>
      </c>
      <c r="H616">
        <f>(1/(1-91/360*VLOOKUP($A616,Tbills!$B$4:$C$974,2,1)/100))^((1)/91)-1</f>
        <v>1.390804152545666E-4</v>
      </c>
      <c r="I616">
        <f>I615*(1-IF($A616&lt;=I611,I$1,I$1+IF(AND(WEEKDAY($A616)&lt;&gt;1,WEEKDAY($A616)&lt;&gt;7),J$1,0)))^($A616-$A615)*(1-0.5*(E616/E615-1))</f>
        <v>14.336766886537598</v>
      </c>
      <c r="K616">
        <f>ROW()</f>
        <v>616</v>
      </c>
      <c r="L616">
        <f>B616/C616</f>
        <v>0.89267585206671507</v>
      </c>
      <c r="M616">
        <f t="shared" si="9"/>
        <v>11.136809928845066</v>
      </c>
      <c r="P616">
        <f>P615*(1-P$1+H615)^($A616-$A615)*(2-E616/E615)</f>
        <v>10.145118344238488</v>
      </c>
    </row>
    <row r="617" spans="1:16" x14ac:dyDescent="0.25">
      <c r="A617" s="1">
        <v>38957</v>
      </c>
      <c r="B617" s="10">
        <v>12.18</v>
      </c>
      <c r="C617" s="10">
        <v>13.57</v>
      </c>
      <c r="D617">
        <v>75090.960000000006</v>
      </c>
      <c r="E617">
        <v>72704.350000000006</v>
      </c>
      <c r="F617">
        <v>93529.05</v>
      </c>
      <c r="G617">
        <v>90558.83</v>
      </c>
      <c r="H617">
        <f>(1/(1-91/360*VLOOKUP($A617,Tbills!$B$4:$C$974,2,1)/100))^((1)/91)-1</f>
        <v>1.3865839148441417E-4</v>
      </c>
      <c r="I617">
        <f>I616*(1-IF($A617&lt;=I612,I$1,I$1+IF(AND(WEEKDAY($A617)&lt;&gt;1,WEEKDAY($A617)&lt;&gt;7),J$1,0)))^($A617-$A616)*(1-0.5*(E617/E616-1))</f>
        <v>14.438806776237026</v>
      </c>
      <c r="K617">
        <f>ROW()</f>
        <v>617</v>
      </c>
      <c r="L617">
        <f>B617/C617</f>
        <v>0.89756816507000736</v>
      </c>
      <c r="M617">
        <f t="shared" si="9"/>
        <v>11.295512453892544</v>
      </c>
      <c r="P617">
        <f>P616*(1-P$1+H616)^($A617-$A616)*(2-E617/E616)</f>
        <v>10.294279182080361</v>
      </c>
    </row>
    <row r="618" spans="1:16" x14ac:dyDescent="0.25">
      <c r="A618" s="1">
        <v>38958</v>
      </c>
      <c r="B618" s="10">
        <v>12.28</v>
      </c>
      <c r="C618" s="10">
        <v>13.6</v>
      </c>
      <c r="D618">
        <v>75995.960000000006</v>
      </c>
      <c r="E618">
        <v>73570.509999999995</v>
      </c>
      <c r="F618">
        <v>93067.82</v>
      </c>
      <c r="G618">
        <v>90099.69</v>
      </c>
      <c r="H618">
        <f>(1/(1-91/360*VLOOKUP($A618,Tbills!$B$4:$C$974,2,1)/100))^((1)/91)-1</f>
        <v>1.3865839148441417E-4</v>
      </c>
      <c r="I618">
        <f>I617*(1-IF($A618&lt;=I613,I$1,I$1+IF(AND(WEEKDAY($A618)&lt;&gt;1,WEEKDAY($A618)&lt;&gt;7),J$1,0)))^($A618-$A617)*(1-0.5*(E618/E617-1))</f>
        <v>14.352425173052751</v>
      </c>
      <c r="K618">
        <f>ROW()</f>
        <v>618</v>
      </c>
      <c r="L618">
        <f>B618/C618</f>
        <v>0.90294117647058825</v>
      </c>
      <c r="M618">
        <f t="shared" si="9"/>
        <v>11.160424050103211</v>
      </c>
      <c r="P618">
        <f>P617*(1-P$1+H617)^($A618-$A617)*(2-E618/E617)</f>
        <v>10.172672922346194</v>
      </c>
    </row>
    <row r="619" spans="1:16" x14ac:dyDescent="0.25">
      <c r="A619" s="1">
        <v>38959</v>
      </c>
      <c r="B619" s="10">
        <v>12.22</v>
      </c>
      <c r="C619" s="10">
        <v>13.5</v>
      </c>
      <c r="D619">
        <v>75507.03</v>
      </c>
      <c r="E619">
        <v>73086.990000000005</v>
      </c>
      <c r="F619">
        <v>92173.35</v>
      </c>
      <c r="G619">
        <v>89221.26</v>
      </c>
      <c r="H619">
        <f>(1/(1-91/360*VLOOKUP($A619,Tbills!$B$4:$C$974,2,1)/100))^((1)/91)-1</f>
        <v>1.3865839148441417E-4</v>
      </c>
      <c r="I619">
        <f>I618*(1-IF($A619&lt;=I614,I$1,I$1+IF(AND(WEEKDAY($A619)&lt;&gt;1,WEEKDAY($A619)&lt;&gt;7),J$1,0)))^($A619-$A618)*(1-0.5*(E619/E618-1))</f>
        <v>14.399213883277209</v>
      </c>
      <c r="K619">
        <f>ROW()</f>
        <v>619</v>
      </c>
      <c r="L619">
        <f>B619/C619</f>
        <v>0.9051851851851852</v>
      </c>
      <c r="M619">
        <f t="shared" si="9"/>
        <v>11.233249356187651</v>
      </c>
      <c r="P619">
        <f>P618*(1-P$1+H618)^($A619-$A618)*(2-E619/E618)</f>
        <v>10.240570823085658</v>
      </c>
    </row>
    <row r="620" spans="1:16" x14ac:dyDescent="0.25">
      <c r="A620" s="1">
        <v>38960</v>
      </c>
      <c r="B620" s="10">
        <v>12.31</v>
      </c>
      <c r="C620" s="10">
        <v>13.47</v>
      </c>
      <c r="D620">
        <v>74367.31</v>
      </c>
      <c r="E620">
        <v>71973.67</v>
      </c>
      <c r="F620">
        <v>91379.99</v>
      </c>
      <c r="G620">
        <v>88440.93</v>
      </c>
      <c r="H620">
        <f>(1/(1-91/360*VLOOKUP($A620,Tbills!$B$4:$C$974,2,1)/100))^((1)/91)-1</f>
        <v>1.3865839148441417E-4</v>
      </c>
      <c r="I620">
        <f>I619*(1-IF($A620&lt;=I615,I$1,I$1+IF(AND(WEEKDAY($A620)&lt;&gt;1,WEEKDAY($A620)&lt;&gt;7),J$1,0)))^($A620-$A619)*(1-0.5*(E620/E619-1))</f>
        <v>14.50850647653578</v>
      </c>
      <c r="K620">
        <f>ROW()</f>
        <v>620</v>
      </c>
      <c r="L620">
        <f>B620/C620</f>
        <v>0.91388270230141055</v>
      </c>
      <c r="M620">
        <f t="shared" si="9"/>
        <v>11.4038321115085</v>
      </c>
      <c r="P620">
        <f>P619*(1-P$1+H619)^($A620-$A619)*(2-E620/E619)</f>
        <v>10.397620500535753</v>
      </c>
    </row>
    <row r="621" spans="1:16" x14ac:dyDescent="0.25">
      <c r="A621" s="1">
        <v>38961</v>
      </c>
      <c r="B621" s="10">
        <v>11.96</v>
      </c>
      <c r="C621" s="10">
        <v>13.3</v>
      </c>
      <c r="D621">
        <v>72860.47</v>
      </c>
      <c r="E621">
        <v>70505.350000000006</v>
      </c>
      <c r="F621">
        <v>90832.55</v>
      </c>
      <c r="G621">
        <v>87898.83</v>
      </c>
      <c r="H621">
        <f>(1/(1-91/360*VLOOKUP($A621,Tbills!$B$4:$C$974,2,1)/100))^((1)/91)-1</f>
        <v>1.3865839148441417E-4</v>
      </c>
      <c r="I621">
        <f>I620*(1-IF($A621&lt;=I616,I$1,I$1+IF(AND(WEEKDAY($A621)&lt;&gt;1,WEEKDAY($A621)&lt;&gt;7),J$1,0)))^($A621-$A620)*(1-0.5*(E621/E620-1))</f>
        <v>14.656117530430244</v>
      </c>
      <c r="K621">
        <f>ROW()</f>
        <v>621</v>
      </c>
      <c r="L621">
        <f>B621/C621</f>
        <v>0.89924812030075185</v>
      </c>
      <c r="M621">
        <f t="shared" si="9"/>
        <v>11.635937365824107</v>
      </c>
      <c r="P621">
        <f>P620*(1-P$1+H620)^($A621-$A620)*(2-E621/E620)</f>
        <v>10.610818926739773</v>
      </c>
    </row>
    <row r="622" spans="1:16" x14ac:dyDescent="0.25">
      <c r="A622" s="1">
        <v>38965</v>
      </c>
      <c r="B622" s="10">
        <v>12.63</v>
      </c>
      <c r="C622" s="10">
        <v>13.57</v>
      </c>
      <c r="D622">
        <v>73351.100000000006</v>
      </c>
      <c r="E622">
        <v>70941.009999999995</v>
      </c>
      <c r="F622">
        <v>91198.87</v>
      </c>
      <c r="G622">
        <v>88204.56</v>
      </c>
      <c r="H622">
        <f>(1/(1-91/360*VLOOKUP($A622,Tbills!$B$4:$C$974,2,1)/100))^((1)/91)-1</f>
        <v>1.3570468373758082E-4</v>
      </c>
      <c r="I622">
        <f>I621*(1-IF($A622&lt;=I617,I$1,I$1+IF(AND(WEEKDAY($A622)&lt;&gt;1,WEEKDAY($A622)&lt;&gt;7),J$1,0)))^($A622-$A621)*(1-0.5*(E622/E621-1))</f>
        <v>14.609315612973329</v>
      </c>
      <c r="K622">
        <f>ROW()</f>
        <v>622</v>
      </c>
      <c r="L622">
        <f>B622/C622</f>
        <v>0.93072955047899786</v>
      </c>
      <c r="M622">
        <f t="shared" si="9"/>
        <v>11.561883435030159</v>
      </c>
      <c r="P622">
        <f>P621*(1-P$1+H621)^($A622-$A621)*(2-E622/E621)</f>
        <v>10.549542842517825</v>
      </c>
    </row>
    <row r="623" spans="1:16" x14ac:dyDescent="0.25">
      <c r="A623" s="1">
        <v>38966</v>
      </c>
      <c r="B623" s="10">
        <v>13.74</v>
      </c>
      <c r="C623" s="10">
        <v>14.5</v>
      </c>
      <c r="D623">
        <v>76409.679999999993</v>
      </c>
      <c r="E623">
        <v>73889.47</v>
      </c>
      <c r="F623">
        <v>92997.49</v>
      </c>
      <c r="G623">
        <v>89932.15</v>
      </c>
      <c r="H623">
        <f>(1/(1-91/360*VLOOKUP($A623,Tbills!$B$4:$C$974,2,1)/100))^((1)/91)-1</f>
        <v>1.3570468373758082E-4</v>
      </c>
      <c r="I623">
        <f>I622*(1-IF($A623&lt;=I618,I$1,I$1+IF(AND(WEEKDAY($A623)&lt;&gt;1,WEEKDAY($A623)&lt;&gt;7),J$1,0)))^($A623-$A622)*(1-0.5*(E623/E622-1))</f>
        <v>14.305346081449747</v>
      </c>
      <c r="K623">
        <f>ROW()</f>
        <v>623</v>
      </c>
      <c r="L623">
        <f>B623/C623</f>
        <v>0.94758620689655171</v>
      </c>
      <c r="M623">
        <f t="shared" si="9"/>
        <v>11.080830730377231</v>
      </c>
      <c r="P623">
        <f>P622*(1-P$1+H622)^($A623-$A622)*(2-E623/E622)</f>
        <v>10.112079443710124</v>
      </c>
    </row>
    <row r="624" spans="1:16" x14ac:dyDescent="0.25">
      <c r="A624" s="1">
        <v>38967</v>
      </c>
      <c r="B624" s="10">
        <v>13.88</v>
      </c>
      <c r="C624" s="10">
        <v>14.73</v>
      </c>
      <c r="D624">
        <v>77273.38</v>
      </c>
      <c r="E624">
        <v>74714.649999999994</v>
      </c>
      <c r="F624">
        <v>93356.97</v>
      </c>
      <c r="G624">
        <v>90267.58</v>
      </c>
      <c r="H624">
        <f>(1/(1-91/360*VLOOKUP($A624,Tbills!$B$4:$C$974,2,1)/100))^((1)/91)-1</f>
        <v>1.3570468373758082E-4</v>
      </c>
      <c r="I624">
        <f>I623*(1-IF($A624&lt;=I619,I$1,I$1+IF(AND(WEEKDAY($A624)&lt;&gt;1,WEEKDAY($A624)&lt;&gt;7),J$1,0)))^($A624-$A623)*(1-0.5*(E624/E623-1))</f>
        <v>14.225096480871047</v>
      </c>
      <c r="K624">
        <f>ROW()</f>
        <v>624</v>
      </c>
      <c r="L624">
        <f>B624/C624</f>
        <v>0.94229463679565517</v>
      </c>
      <c r="M624">
        <f t="shared" si="9"/>
        <v>10.956572322430523</v>
      </c>
      <c r="P624">
        <f>P623*(1-P$1+H623)^($A624-$A623)*(2-E624/E623)</f>
        <v>10.000137249174699</v>
      </c>
    </row>
    <row r="625" spans="1:16" x14ac:dyDescent="0.25">
      <c r="A625" s="1">
        <v>38968</v>
      </c>
      <c r="B625" s="10">
        <v>13.16</v>
      </c>
      <c r="C625" s="10">
        <v>14.29</v>
      </c>
      <c r="D625">
        <v>76765.490000000005</v>
      </c>
      <c r="E625">
        <v>74213.440000000002</v>
      </c>
      <c r="F625">
        <v>91723.36</v>
      </c>
      <c r="G625">
        <v>88675.78</v>
      </c>
      <c r="H625">
        <f>(1/(1-91/360*VLOOKUP($A625,Tbills!$B$4:$C$974,2,1)/100))^((1)/91)-1</f>
        <v>1.3570468373758082E-4</v>
      </c>
      <c r="I625">
        <f>I624*(1-IF($A625&lt;=I620,I$1,I$1+IF(AND(WEEKDAY($A625)&lt;&gt;1,WEEKDAY($A625)&lt;&gt;7),J$1,0)))^($A625-$A624)*(1-0.5*(E625/E624-1))</f>
        <v>14.272438267252527</v>
      </c>
      <c r="K625">
        <f>ROW()</f>
        <v>625</v>
      </c>
      <c r="L625">
        <f>B625/C625</f>
        <v>0.92092372288313518</v>
      </c>
      <c r="M625">
        <f t="shared" si="9"/>
        <v>11.029558818397996</v>
      </c>
      <c r="P625">
        <f>P624*(1-P$1+H624)^($A625-$A624)*(2-E625/E624)</f>
        <v>10.068215219024465</v>
      </c>
    </row>
    <row r="626" spans="1:16" x14ac:dyDescent="0.25">
      <c r="A626" s="1">
        <v>38971</v>
      </c>
      <c r="B626" s="10">
        <v>12.99</v>
      </c>
      <c r="C626" s="10">
        <v>14.32</v>
      </c>
      <c r="D626">
        <v>77088.679999999993</v>
      </c>
      <c r="E626">
        <v>74495.67</v>
      </c>
      <c r="F626">
        <v>91254.28</v>
      </c>
      <c r="G626">
        <v>88186.18</v>
      </c>
      <c r="H626">
        <f>(1/(1-91/360*VLOOKUP($A626,Tbills!$B$4:$C$974,2,1)/100))^((1)/91)-1</f>
        <v>1.3472029280281461E-4</v>
      </c>
      <c r="I626">
        <f>I625*(1-IF($A626&lt;=I621,I$1,I$1+IF(AND(WEEKDAY($A626)&lt;&gt;1,WEEKDAY($A626)&lt;&gt;7),J$1,0)))^($A626-$A625)*(1-0.5*(E626/E625-1))</f>
        <v>14.244187307592899</v>
      </c>
      <c r="K626">
        <f>ROW()</f>
        <v>626</v>
      </c>
      <c r="L626">
        <f>B626/C626</f>
        <v>0.90712290502793291</v>
      </c>
      <c r="M626">
        <f t="shared" si="9"/>
        <v>10.986078773789526</v>
      </c>
      <c r="P626">
        <f>P625*(1-P$1+H625)^($A626-$A625)*(2-E626/E625)</f>
        <v>10.032897007723863</v>
      </c>
    </row>
    <row r="627" spans="1:16" x14ac:dyDescent="0.25">
      <c r="A627" s="1">
        <v>38972</v>
      </c>
      <c r="B627" s="10">
        <v>11.92</v>
      </c>
      <c r="C627" s="10">
        <v>13.81</v>
      </c>
      <c r="D627">
        <v>73045.98</v>
      </c>
      <c r="E627">
        <v>70578.91</v>
      </c>
      <c r="F627">
        <v>90987.68</v>
      </c>
      <c r="G627">
        <v>87916.67</v>
      </c>
      <c r="H627">
        <f>(1/(1-91/360*VLOOKUP($A627,Tbills!$B$4:$C$974,2,1)/100))^((1)/91)-1</f>
        <v>1.3472029280281461E-4</v>
      </c>
      <c r="I627">
        <f>I626*(1-IF($A627&lt;=I622,I$1,I$1+IF(AND(WEEKDAY($A627)&lt;&gt;1,WEEKDAY($A627)&lt;&gt;7),J$1,0)))^($A627-$A626)*(1-0.5*(E627/E626-1))</f>
        <v>14.618265251077347</v>
      </c>
      <c r="K627">
        <f>ROW()</f>
        <v>627</v>
      </c>
      <c r="L627">
        <f>B627/C627</f>
        <v>0.8631426502534395</v>
      </c>
      <c r="M627">
        <f t="shared" si="9"/>
        <v>11.56315542530432</v>
      </c>
      <c r="P627">
        <f>P626*(1-P$1+H626)^($A627-$A626)*(2-E627/E626)</f>
        <v>10.561428899440198</v>
      </c>
    </row>
    <row r="628" spans="1:16" x14ac:dyDescent="0.25">
      <c r="A628" s="1">
        <v>38973</v>
      </c>
      <c r="B628" s="10">
        <v>11.18</v>
      </c>
      <c r="C628" s="10">
        <v>13.53</v>
      </c>
      <c r="D628">
        <v>71785.960000000006</v>
      </c>
      <c r="E628">
        <v>69351.929999999993</v>
      </c>
      <c r="F628">
        <v>91103.43</v>
      </c>
      <c r="G628">
        <v>88016.67</v>
      </c>
      <c r="H628">
        <f>(1/(1-91/360*VLOOKUP($A628,Tbills!$B$4:$C$974,2,1)/100))^((1)/91)-1</f>
        <v>1.3472029280281461E-4</v>
      </c>
      <c r="I628">
        <f>I627*(1-IF($A628&lt;=I623,I$1,I$1+IF(AND(WEEKDAY($A628)&lt;&gt;1,WEEKDAY($A628)&lt;&gt;7),J$1,0)))^($A628-$A627)*(1-0.5*(E628/E627-1))</f>
        <v>14.744947181872734</v>
      </c>
      <c r="K628">
        <f>ROW()</f>
        <v>628</v>
      </c>
      <c r="L628">
        <f>B628/C628</f>
        <v>0.82631189948263117</v>
      </c>
      <c r="M628">
        <f t="shared" si="9"/>
        <v>11.76362733416061</v>
      </c>
      <c r="P628">
        <f>P627*(1-P$1+H627)^($A628-$A627)*(2-E628/E627)</f>
        <v>10.746084355750714</v>
      </c>
    </row>
    <row r="629" spans="1:16" x14ac:dyDescent="0.25">
      <c r="A629" s="1">
        <v>38974</v>
      </c>
      <c r="B629" s="10">
        <v>11.55</v>
      </c>
      <c r="C629" s="10">
        <v>13.86</v>
      </c>
      <c r="D629">
        <v>72834.73</v>
      </c>
      <c r="E629">
        <v>70355.8</v>
      </c>
      <c r="F629">
        <v>91958.77</v>
      </c>
      <c r="G629">
        <v>88831.18</v>
      </c>
      <c r="H629">
        <f>(1/(1-91/360*VLOOKUP($A629,Tbills!$B$4:$C$974,2,1)/100))^((1)/91)-1</f>
        <v>1.3472029280281461E-4</v>
      </c>
      <c r="I629">
        <f>I628*(1-IF($A629&lt;=I624,I$1,I$1+IF(AND(WEEKDAY($A629)&lt;&gt;1,WEEKDAY($A629)&lt;&gt;7),J$1,0)))^($A629-$A628)*(1-0.5*(E629/E628-1))</f>
        <v>14.637849545149734</v>
      </c>
      <c r="K629">
        <f>ROW()</f>
        <v>629</v>
      </c>
      <c r="L629">
        <f>B629/C629</f>
        <v>0.83333333333333337</v>
      </c>
      <c r="M629">
        <f t="shared" si="9"/>
        <v>11.592808726367789</v>
      </c>
      <c r="P629">
        <f>P628*(1-P$1+H628)^($A629-$A628)*(2-E629/E628)</f>
        <v>10.591569713911705</v>
      </c>
    </row>
    <row r="630" spans="1:16" x14ac:dyDescent="0.25">
      <c r="A630" s="1">
        <v>38975</v>
      </c>
      <c r="B630" s="10">
        <v>11.76</v>
      </c>
      <c r="C630" s="10">
        <v>13.64</v>
      </c>
      <c r="D630">
        <v>72568.600000000006</v>
      </c>
      <c r="E630">
        <v>70089.25</v>
      </c>
      <c r="F630">
        <v>92158.78</v>
      </c>
      <c r="G630">
        <v>89012.42</v>
      </c>
      <c r="H630">
        <f>(1/(1-91/360*VLOOKUP($A630,Tbills!$B$4:$C$974,2,1)/100))^((1)/91)-1</f>
        <v>1.3472029280281461E-4</v>
      </c>
      <c r="I630">
        <f>I629*(1-IF($A630&lt;=I625,I$1,I$1+IF(AND(WEEKDAY($A630)&lt;&gt;1,WEEKDAY($A630)&lt;&gt;7),J$1,0)))^($A630-$A629)*(1-0.5*(E630/E629-1))</f>
        <v>14.665196318394717</v>
      </c>
      <c r="K630">
        <f>ROW()</f>
        <v>630</v>
      </c>
      <c r="L630">
        <f>B630/C630</f>
        <v>0.86217008797653949</v>
      </c>
      <c r="M630">
        <f t="shared" si="9"/>
        <v>11.636187259514935</v>
      </c>
      <c r="P630">
        <f>P629*(1-P$1+H629)^($A630-$A629)*(2-E630/E629)</f>
        <v>10.632736015533977</v>
      </c>
    </row>
    <row r="631" spans="1:16" x14ac:dyDescent="0.25">
      <c r="A631" s="1">
        <v>38978</v>
      </c>
      <c r="B631" s="10">
        <v>11.78</v>
      </c>
      <c r="C631" s="10">
        <v>13.62</v>
      </c>
      <c r="D631">
        <v>71883.740000000005</v>
      </c>
      <c r="E631">
        <v>69399.460000000006</v>
      </c>
      <c r="F631">
        <v>92384.56</v>
      </c>
      <c r="G631">
        <v>89194.51</v>
      </c>
      <c r="H631">
        <f>(1/(1-91/360*VLOOKUP($A631,Tbills!$B$4:$C$974,2,1)/100))^((1)/91)-1</f>
        <v>1.3457967280272598E-4</v>
      </c>
      <c r="I631">
        <f>I630*(1-IF($A631&lt;=I626,I$1,I$1+IF(AND(WEEKDAY($A631)&lt;&gt;1,WEEKDAY($A631)&lt;&gt;7),J$1,0)))^($A631-$A630)*(1-0.5*(E631/E630-1))</f>
        <v>14.736210083002334</v>
      </c>
      <c r="K631">
        <f>ROW()</f>
        <v>631</v>
      </c>
      <c r="L631">
        <f>B631/C631</f>
        <v>0.86490455212922168</v>
      </c>
      <c r="M631">
        <f t="shared" si="9"/>
        <v>11.749064096831692</v>
      </c>
      <c r="P631">
        <f>P630*(1-P$1+H630)^($A631-$A630)*(2-E631/E630)</f>
        <v>10.740527623714408</v>
      </c>
    </row>
    <row r="632" spans="1:16" x14ac:dyDescent="0.25">
      <c r="A632" s="1">
        <v>38979</v>
      </c>
      <c r="B632" s="10">
        <v>11.98</v>
      </c>
      <c r="C632" s="10">
        <v>13.86</v>
      </c>
      <c r="D632">
        <v>71581.67</v>
      </c>
      <c r="E632">
        <v>69098.490000000005</v>
      </c>
      <c r="F632">
        <v>92887.21</v>
      </c>
      <c r="G632">
        <v>89667.8</v>
      </c>
      <c r="H632">
        <f>(1/(1-91/360*VLOOKUP($A632,Tbills!$B$4:$C$974,2,1)/100))^((1)/91)-1</f>
        <v>1.3457967280272598E-4</v>
      </c>
      <c r="I632">
        <f>I631*(1-IF($A632&lt;=I627,I$1,I$1+IF(AND(WEEKDAY($A632)&lt;&gt;1,WEEKDAY($A632)&lt;&gt;7),J$1,0)))^($A632-$A631)*(1-0.5*(E632/E631-1))</f>
        <v>14.767779536528295</v>
      </c>
      <c r="K632">
        <f>ROW()</f>
        <v>632</v>
      </c>
      <c r="L632">
        <f>B632/C632</f>
        <v>0.86435786435786444</v>
      </c>
      <c r="M632">
        <f t="shared" si="9"/>
        <v>11.799467580994941</v>
      </c>
      <c r="P632">
        <f>P631*(1-P$1+H631)^($A632-$A631)*(2-E632/E631)</f>
        <v>10.788159649806113</v>
      </c>
    </row>
    <row r="633" spans="1:16" x14ac:dyDescent="0.25">
      <c r="A633" s="1">
        <v>38980</v>
      </c>
      <c r="B633" s="10">
        <v>11.39</v>
      </c>
      <c r="C633" s="10">
        <v>13.43</v>
      </c>
      <c r="D633">
        <v>70196.86</v>
      </c>
      <c r="E633">
        <v>67752.42</v>
      </c>
      <c r="F633">
        <v>92069.63</v>
      </c>
      <c r="G633">
        <v>88866.49</v>
      </c>
      <c r="H633">
        <f>(1/(1-91/360*VLOOKUP($A633,Tbills!$B$4:$C$974,2,1)/100))^((1)/91)-1</f>
        <v>1.3457967280272598E-4</v>
      </c>
      <c r="I633">
        <f>I632*(1-IF($A633&lt;=I628,I$1,I$1+IF(AND(WEEKDAY($A633)&lt;&gt;1,WEEKDAY($A633)&lt;&gt;7),J$1,0)))^($A633-$A632)*(1-0.5*(E633/E632-1))</f>
        <v>14.911232955525749</v>
      </c>
      <c r="K633">
        <f>ROW()</f>
        <v>633</v>
      </c>
      <c r="L633">
        <f>B633/C633</f>
        <v>0.84810126582278489</v>
      </c>
      <c r="M633">
        <f t="shared" si="9"/>
        <v>12.02876630395437</v>
      </c>
      <c r="P633">
        <f>P632*(1-P$1+H632)^($A633-$A632)*(2-E633/E632)</f>
        <v>10.999391267416165</v>
      </c>
    </row>
    <row r="634" spans="1:16" x14ac:dyDescent="0.25">
      <c r="A634" s="1">
        <v>38981</v>
      </c>
      <c r="B634" s="10">
        <v>12.25</v>
      </c>
      <c r="C634" s="10">
        <v>13.95</v>
      </c>
      <c r="D634">
        <v>72099.7</v>
      </c>
      <c r="E634">
        <v>69579.88</v>
      </c>
      <c r="F634">
        <v>92379.51</v>
      </c>
      <c r="G634">
        <v>89153.63</v>
      </c>
      <c r="H634">
        <f>(1/(1-91/360*VLOOKUP($A634,Tbills!$B$4:$C$974,2,1)/100))^((1)/91)-1</f>
        <v>1.3457967280272598E-4</v>
      </c>
      <c r="I634">
        <f>I633*(1-IF($A634&lt;=I629,I$1,I$1+IF(AND(WEEKDAY($A634)&lt;&gt;1,WEEKDAY($A634)&lt;&gt;7),J$1,0)))^($A634-$A633)*(1-0.5*(E634/E633-1))</f>
        <v>14.709752609538693</v>
      </c>
      <c r="K634">
        <f>ROW()</f>
        <v>634</v>
      </c>
      <c r="L634">
        <f>B634/C634</f>
        <v>0.87813620071684595</v>
      </c>
      <c r="M634">
        <f t="shared" si="9"/>
        <v>11.70377387819032</v>
      </c>
      <c r="P634">
        <f>P633*(1-P$1+H633)^($A634-$A633)*(2-E634/E633)</f>
        <v>10.703753425227617</v>
      </c>
    </row>
    <row r="635" spans="1:16" x14ac:dyDescent="0.25">
      <c r="A635" s="1">
        <v>38982</v>
      </c>
      <c r="B635" s="10">
        <v>12.59</v>
      </c>
      <c r="C635" s="10">
        <v>14.14</v>
      </c>
      <c r="D635">
        <v>72329.86</v>
      </c>
      <c r="E635">
        <v>69792.63</v>
      </c>
      <c r="F635">
        <v>93403.75</v>
      </c>
      <c r="G635">
        <v>90130.11</v>
      </c>
      <c r="H635">
        <f>(1/(1-91/360*VLOOKUP($A635,Tbills!$B$4:$C$974,2,1)/100))^((1)/91)-1</f>
        <v>1.3457967280272598E-4</v>
      </c>
      <c r="I635">
        <f>I634*(1-IF($A635&lt;=I630,I$1,I$1+IF(AND(WEEKDAY($A635)&lt;&gt;1,WEEKDAY($A635)&lt;&gt;7),J$1,0)))^($A635-$A634)*(1-0.5*(E635/E634-1))</f>
        <v>14.686881798005226</v>
      </c>
      <c r="K635">
        <f>ROW()</f>
        <v>635</v>
      </c>
      <c r="L635">
        <f>B635/C635</f>
        <v>0.89038189533239032</v>
      </c>
      <c r="M635">
        <f t="shared" si="9"/>
        <v>11.667444548218795</v>
      </c>
      <c r="P635">
        <f>P634*(1-P$1+H634)^($A635-$A634)*(2-E635/E634)</f>
        <v>10.672066656436233</v>
      </c>
    </row>
    <row r="636" spans="1:16" x14ac:dyDescent="0.25">
      <c r="A636" s="1">
        <v>38985</v>
      </c>
      <c r="B636" s="10">
        <v>12.12</v>
      </c>
      <c r="C636" s="10">
        <v>13.72</v>
      </c>
      <c r="D636">
        <v>69971.73</v>
      </c>
      <c r="E636">
        <v>67489.039999999994</v>
      </c>
      <c r="F636">
        <v>92570.38</v>
      </c>
      <c r="G636">
        <v>89289.55</v>
      </c>
      <c r="H636">
        <f>(1/(1-91/360*VLOOKUP($A636,Tbills!$B$4:$C$974,2,1)/100))^((1)/91)-1</f>
        <v>1.3331417464845785E-4</v>
      </c>
      <c r="I636">
        <f>I635*(1-IF($A636&lt;=I631,I$1,I$1+IF(AND(WEEKDAY($A636)&lt;&gt;1,WEEKDAY($A636)&lt;&gt;7),J$1,0)))^($A636-$A635)*(1-0.5*(E636/E635-1))</f>
        <v>14.928095250086919</v>
      </c>
      <c r="K636">
        <f>ROW()</f>
        <v>636</v>
      </c>
      <c r="L636">
        <f>B636/C636</f>
        <v>0.88338192419825068</v>
      </c>
      <c r="M636">
        <f t="shared" si="9"/>
        <v>12.050858663864016</v>
      </c>
      <c r="P636">
        <f>P635*(1-P$1+H635)^($A636-$A635)*(2-E636/E635)</f>
        <v>11.027539112784831</v>
      </c>
    </row>
    <row r="637" spans="1:16" x14ac:dyDescent="0.25">
      <c r="A637" s="1">
        <v>38986</v>
      </c>
      <c r="B637" s="10">
        <v>11.53</v>
      </c>
      <c r="C637" s="10">
        <v>13.15</v>
      </c>
      <c r="D637">
        <v>68516.75</v>
      </c>
      <c r="E637">
        <v>66076.679999999993</v>
      </c>
      <c r="F637">
        <v>92895.93</v>
      </c>
      <c r="G637">
        <v>89591.66</v>
      </c>
      <c r="H637">
        <f>(1/(1-91/360*VLOOKUP($A637,Tbills!$B$4:$C$974,2,1)/100))^((1)/91)-1</f>
        <v>1.3331417464845785E-4</v>
      </c>
      <c r="I637">
        <f>I636*(1-IF($A637&lt;=I632,I$1,I$1+IF(AND(WEEKDAY($A637)&lt;&gt;1,WEEKDAY($A637)&lt;&gt;7),J$1,0)))^($A637-$A636)*(1-0.5*(E637/E636-1))</f>
        <v>15.083904634386709</v>
      </c>
      <c r="K637">
        <f>ROW()</f>
        <v>637</v>
      </c>
      <c r="L637">
        <f>B637/C637</f>
        <v>0.87680608365019008</v>
      </c>
      <c r="M637">
        <f t="shared" si="9"/>
        <v>12.302476974867105</v>
      </c>
      <c r="P637">
        <f>P636*(1-P$1+H636)^($A637-$A636)*(2-E637/E636)</f>
        <v>11.259399668224395</v>
      </c>
    </row>
    <row r="638" spans="1:16" x14ac:dyDescent="0.25">
      <c r="A638" s="1">
        <v>38987</v>
      </c>
      <c r="B638" s="10">
        <v>11.58</v>
      </c>
      <c r="C638" s="10">
        <v>13.34</v>
      </c>
      <c r="D638">
        <v>68740.990000000005</v>
      </c>
      <c r="E638">
        <v>66284.12</v>
      </c>
      <c r="F638">
        <v>93248.86</v>
      </c>
      <c r="G638">
        <v>89920.09</v>
      </c>
      <c r="H638">
        <f>(1/(1-91/360*VLOOKUP($A638,Tbills!$B$4:$C$974,2,1)/100))^((1)/91)-1</f>
        <v>1.3331417464845785E-4</v>
      </c>
      <c r="I638">
        <f>I637*(1-IF($A638&lt;=I633,I$1,I$1+IF(AND(WEEKDAY($A638)&lt;&gt;1,WEEKDAY($A638)&lt;&gt;7),J$1,0)))^($A638-$A637)*(1-0.5*(E638/E637-1))</f>
        <v>15.059835579641918</v>
      </c>
      <c r="K638">
        <f>ROW()</f>
        <v>638</v>
      </c>
      <c r="L638">
        <f>B638/C638</f>
        <v>0.86806596701649175</v>
      </c>
      <c r="M638">
        <f t="shared" si="9"/>
        <v>12.263283595653911</v>
      </c>
      <c r="P638">
        <f>P637*(1-P$1+H637)^($A638-$A637)*(2-E638/E637)</f>
        <v>11.225133290387637</v>
      </c>
    </row>
    <row r="639" spans="1:16" x14ac:dyDescent="0.25">
      <c r="A639" s="1">
        <v>38988</v>
      </c>
      <c r="B639" s="10">
        <v>11.72</v>
      </c>
      <c r="C639" s="10">
        <v>13.46</v>
      </c>
      <c r="D639">
        <v>68553.81</v>
      </c>
      <c r="E639">
        <v>66094.789999999994</v>
      </c>
      <c r="F639">
        <v>93342.57</v>
      </c>
      <c r="G639">
        <v>89998.47</v>
      </c>
      <c r="H639">
        <f>(1/(1-91/360*VLOOKUP($A639,Tbills!$B$4:$C$974,2,1)/100))^((1)/91)-1</f>
        <v>1.3331417464845785E-4</v>
      </c>
      <c r="I639">
        <f>I638*(1-IF($A639&lt;=I634,I$1,I$1+IF(AND(WEEKDAY($A639)&lt;&gt;1,WEEKDAY($A639)&lt;&gt;7),J$1,0)))^($A639-$A638)*(1-0.5*(E639/E638-1))</f>
        <v>15.080951058795705</v>
      </c>
      <c r="K639">
        <f>ROW()</f>
        <v>639</v>
      </c>
      <c r="L639">
        <f>B639/C639</f>
        <v>0.87072808320950967</v>
      </c>
      <c r="M639">
        <f t="shared" si="9"/>
        <v>12.297738908125888</v>
      </c>
      <c r="P639">
        <f>P638*(1-P$1+H638)^($A639-$A638)*(2-E639/E638)</f>
        <v>11.258280472193377</v>
      </c>
    </row>
    <row r="640" spans="1:16" x14ac:dyDescent="0.25">
      <c r="A640" s="1">
        <v>38989</v>
      </c>
      <c r="B640" s="10">
        <v>11.98</v>
      </c>
      <c r="C640" s="10">
        <v>13.71</v>
      </c>
      <c r="D640">
        <v>68302.509999999995</v>
      </c>
      <c r="E640">
        <v>65843.69</v>
      </c>
      <c r="F640">
        <v>93953.13</v>
      </c>
      <c r="G640">
        <v>90575.16</v>
      </c>
      <c r="H640">
        <f>(1/(1-91/360*VLOOKUP($A640,Tbills!$B$4:$C$974,2,1)/100))^((1)/91)-1</f>
        <v>1.3331417464845785E-4</v>
      </c>
      <c r="I640">
        <f>I639*(1-IF($A640&lt;=I635,I$1,I$1+IF(AND(WEEKDAY($A640)&lt;&gt;1,WEEKDAY($A640)&lt;&gt;7),J$1,0)))^($A640-$A639)*(1-0.5*(E640/E639-1))</f>
        <v>15.109204734105891</v>
      </c>
      <c r="K640">
        <f>ROW()</f>
        <v>640</v>
      </c>
      <c r="L640">
        <f>B640/C640</f>
        <v>0.87381473377097008</v>
      </c>
      <c r="M640">
        <f t="shared" si="9"/>
        <v>12.343884167252231</v>
      </c>
      <c r="P640">
        <f>P639*(1-P$1+H639)^($A640-$A639)*(2-E640/E639)</f>
        <v>11.302140289732279</v>
      </c>
    </row>
    <row r="641" spans="1:16" x14ac:dyDescent="0.25">
      <c r="A641" s="1">
        <v>38992</v>
      </c>
      <c r="B641" s="10">
        <v>12.57</v>
      </c>
      <c r="C641" s="10">
        <v>13.92</v>
      </c>
      <c r="D641">
        <v>69535.289999999994</v>
      </c>
      <c r="E641">
        <v>67005.75</v>
      </c>
      <c r="F641">
        <v>94008.16</v>
      </c>
      <c r="G641">
        <v>90591.99</v>
      </c>
      <c r="H641">
        <f>(1/(1-91/360*VLOOKUP($A641,Tbills!$B$4:$C$974,2,1)/100))^((1)/91)-1</f>
        <v>1.3317357283559872E-4</v>
      </c>
      <c r="I641">
        <f>I640*(1-IF($A641&lt;=I636,I$1,I$1+IF(AND(WEEKDAY($A641)&lt;&gt;1,WEEKDAY($A641)&lt;&gt;7),J$1,0)))^($A641-$A640)*(1-0.5*(E641/E640-1))</f>
        <v>14.974705991905381</v>
      </c>
      <c r="K641">
        <f>ROW()</f>
        <v>641</v>
      </c>
      <c r="L641">
        <f>B641/C641</f>
        <v>0.90301724137931039</v>
      </c>
      <c r="M641">
        <f t="shared" si="9"/>
        <v>12.124335578004038</v>
      </c>
      <c r="P641">
        <f>P640*(1-P$1+H640)^($A641-$A640)*(2-E641/E640)</f>
        <v>11.105880238672258</v>
      </c>
    </row>
    <row r="642" spans="1:16" x14ac:dyDescent="0.25">
      <c r="A642" s="1">
        <v>38993</v>
      </c>
      <c r="B642" s="10">
        <v>12.24</v>
      </c>
      <c r="C642" s="10">
        <v>13.78</v>
      </c>
      <c r="D642">
        <v>69581.73</v>
      </c>
      <c r="E642">
        <v>67041.58</v>
      </c>
      <c r="F642">
        <v>93614.720000000001</v>
      </c>
      <c r="G642">
        <v>90200.78</v>
      </c>
      <c r="H642">
        <f>(1/(1-91/360*VLOOKUP($A642,Tbills!$B$4:$C$974,2,1)/100))^((1)/91)-1</f>
        <v>1.3317357283559872E-4</v>
      </c>
      <c r="I642">
        <f>I641*(1-IF($A642&lt;=I637,I$1,I$1+IF(AND(WEEKDAY($A642)&lt;&gt;1,WEEKDAY($A642)&lt;&gt;7),J$1,0)))^($A642-$A641)*(1-0.5*(E642/E641-1))</f>
        <v>14.97031262951247</v>
      </c>
      <c r="K642">
        <f>ROW()</f>
        <v>642</v>
      </c>
      <c r="L642">
        <f>B642/C642</f>
        <v>0.88824383164005816</v>
      </c>
      <c r="M642">
        <f t="shared" si="9"/>
        <v>12.117287936149319</v>
      </c>
      <c r="P642">
        <f>P641*(1-P$1+H641)^($A642-$A641)*(2-E642/E641)</f>
        <v>11.101009261890772</v>
      </c>
    </row>
    <row r="643" spans="1:16" x14ac:dyDescent="0.25">
      <c r="A643" s="1">
        <v>38994</v>
      </c>
      <c r="B643" s="10">
        <v>11.86</v>
      </c>
      <c r="C643" s="10">
        <v>13.37</v>
      </c>
      <c r="D643">
        <v>66085.990000000005</v>
      </c>
      <c r="E643">
        <v>63664.53</v>
      </c>
      <c r="F643">
        <v>93663.2</v>
      </c>
      <c r="G643">
        <v>90235.48</v>
      </c>
      <c r="H643">
        <f>(1/(1-91/360*VLOOKUP($A643,Tbills!$B$4:$C$974,2,1)/100))^((1)/91)-1</f>
        <v>1.3317357283559872E-4</v>
      </c>
      <c r="I643">
        <f>I642*(1-IF($A643&lt;=I638,I$1,I$1+IF(AND(WEEKDAY($A643)&lt;&gt;1,WEEKDAY($A643)&lt;&gt;7),J$1,0)))^($A643-$A642)*(1-0.5*(E643/E642-1))</f>
        <v>15.346958992161873</v>
      </c>
      <c r="K643">
        <f>ROW()</f>
        <v>643</v>
      </c>
      <c r="L643">
        <f>B643/C643</f>
        <v>0.88706058339566196</v>
      </c>
      <c r="M643">
        <f t="shared" si="9"/>
        <v>12.727072867909698</v>
      </c>
      <c r="P643">
        <f>P642*(1-P$1+H642)^($A643-$A642)*(2-E643/E642)</f>
        <v>11.66131608395921</v>
      </c>
    </row>
    <row r="644" spans="1:16" x14ac:dyDescent="0.25">
      <c r="A644" s="1">
        <v>38995</v>
      </c>
      <c r="B644" s="10">
        <v>11.98</v>
      </c>
      <c r="C644" s="10">
        <v>13.44</v>
      </c>
      <c r="D644">
        <v>65515.07</v>
      </c>
      <c r="E644">
        <v>63106.05</v>
      </c>
      <c r="F644">
        <v>93289.51</v>
      </c>
      <c r="G644">
        <v>89863.45</v>
      </c>
      <c r="H644">
        <f>(1/(1-91/360*VLOOKUP($A644,Tbills!$B$4:$C$974,2,1)/100))^((1)/91)-1</f>
        <v>1.3317357283559872E-4</v>
      </c>
      <c r="I644">
        <f>I643*(1-IF($A644&lt;=I639,I$1,I$1+IF(AND(WEEKDAY($A644)&lt;&gt;1,WEEKDAY($A644)&lt;&gt;7),J$1,0)))^($A644-$A643)*(1-0.5*(E644/E643-1))</f>
        <v>15.413871337859891</v>
      </c>
      <c r="K644">
        <f>ROW()</f>
        <v>644</v>
      </c>
      <c r="L644">
        <f>B644/C644</f>
        <v>0.89136904761904767</v>
      </c>
      <c r="M644">
        <f t="shared" si="9"/>
        <v>12.838119730650599</v>
      </c>
      <c r="P644">
        <f>P643*(1-P$1+H643)^($A644-$A643)*(2-E644/E643)</f>
        <v>11.764743358793215</v>
      </c>
    </row>
    <row r="645" spans="1:16" x14ac:dyDescent="0.25">
      <c r="A645" s="1">
        <v>38996</v>
      </c>
      <c r="B645" s="10">
        <v>11.56</v>
      </c>
      <c r="C645" s="10">
        <v>13.12</v>
      </c>
      <c r="D645">
        <v>65416.25</v>
      </c>
      <c r="E645">
        <v>63002.46</v>
      </c>
      <c r="F645">
        <v>92876.98</v>
      </c>
      <c r="G645">
        <v>89454.1</v>
      </c>
      <c r="H645">
        <f>(1/(1-91/360*VLOOKUP($A645,Tbills!$B$4:$C$974,2,1)/100))^((1)/91)-1</f>
        <v>1.3317357283559872E-4</v>
      </c>
      <c r="I645">
        <f>I644*(1-IF($A645&lt;=I640,I$1,I$1+IF(AND(WEEKDAY($A645)&lt;&gt;1,WEEKDAY($A645)&lt;&gt;7),J$1,0)))^($A645-$A644)*(1-0.5*(E645/E644-1))</f>
        <v>15.426120933821068</v>
      </c>
      <c r="K645">
        <f>ROW()</f>
        <v>645</v>
      </c>
      <c r="L645">
        <f>B645/C645</f>
        <v>0.88109756097560987</v>
      </c>
      <c r="M645">
        <f t="shared" si="9"/>
        <v>12.858594871495894</v>
      </c>
      <c r="P645">
        <f>P644*(1-P$1+H644)^($A645-$A644)*(2-E645/E644)</f>
        <v>11.785188925684714</v>
      </c>
    </row>
    <row r="646" spans="1:16" x14ac:dyDescent="0.25">
      <c r="A646" s="1">
        <v>38999</v>
      </c>
      <c r="B646" s="10">
        <v>11.68</v>
      </c>
      <c r="C646" s="10">
        <v>13.09</v>
      </c>
      <c r="D646">
        <v>64226.93</v>
      </c>
      <c r="E646">
        <v>61831.85</v>
      </c>
      <c r="F646">
        <v>92361.49</v>
      </c>
      <c r="G646">
        <v>88921.87</v>
      </c>
      <c r="H646">
        <f>(1/(1-91/360*VLOOKUP($A646,Tbills!$B$4:$C$974,2,1)/100))^((1)/91)-1</f>
        <v>1.3317357283559872E-4</v>
      </c>
      <c r="I646">
        <f>I645*(1-IF($A646&lt;=I641,I$1,I$1+IF(AND(WEEKDAY($A646)&lt;&gt;1,WEEKDAY($A646)&lt;&gt;7),J$1,0)))^($A646-$A645)*(1-0.5*(E646/E645-1))</f>
        <v>15.568216907606374</v>
      </c>
      <c r="K646">
        <f>ROW()</f>
        <v>646</v>
      </c>
      <c r="L646">
        <f>B646/C646</f>
        <v>0.89228418640183349</v>
      </c>
      <c r="M646">
        <f t="shared" si="9"/>
        <v>13.095682544211476</v>
      </c>
      <c r="P646">
        <f>P645*(1-P$1+H645)^($A646-$A645)*(2-E646/E645)</f>
        <v>12.007626556235955</v>
      </c>
    </row>
    <row r="647" spans="1:16" x14ac:dyDescent="0.25">
      <c r="A647" s="1">
        <v>39000</v>
      </c>
      <c r="B647" s="10">
        <v>11.52</v>
      </c>
      <c r="C647" s="10">
        <v>13.08</v>
      </c>
      <c r="D647">
        <v>62513.74</v>
      </c>
      <c r="E647">
        <v>60174.31</v>
      </c>
      <c r="F647">
        <v>90975.85</v>
      </c>
      <c r="G647">
        <v>87575.99</v>
      </c>
      <c r="H647">
        <f>(1/(1-91/360*VLOOKUP($A647,Tbills!$B$4:$C$974,2,1)/100))^((1)/91)-1</f>
        <v>1.3556405100367819E-4</v>
      </c>
      <c r="I647">
        <f>I646*(1-IF($A647&lt;=I642,I$1,I$1+IF(AND(WEEKDAY($A647)&lt;&gt;1,WEEKDAY($A647)&lt;&gt;7),J$1,0)))^($A647-$A646)*(1-0.5*(E647/E646-1))</f>
        <v>15.776476583370332</v>
      </c>
      <c r="K647">
        <f>ROW()</f>
        <v>647</v>
      </c>
      <c r="L647">
        <f>B647/C647</f>
        <v>0.88073394495412838</v>
      </c>
      <c r="M647">
        <f t="shared" si="9"/>
        <v>13.44611509937755</v>
      </c>
      <c r="P647">
        <f>P646*(1-P$1+H646)^($A647-$A646)*(2-E647/E646)</f>
        <v>12.330703584510436</v>
      </c>
    </row>
    <row r="648" spans="1:16" x14ac:dyDescent="0.25">
      <c r="A648" s="1">
        <v>39001</v>
      </c>
      <c r="B648" s="10">
        <v>11.62</v>
      </c>
      <c r="C648" s="10">
        <v>13.15</v>
      </c>
      <c r="D648">
        <v>61681.33</v>
      </c>
      <c r="E648">
        <v>59364.89</v>
      </c>
      <c r="F648">
        <v>90769.73</v>
      </c>
      <c r="G648">
        <v>87365.7</v>
      </c>
      <c r="H648">
        <f>(1/(1-91/360*VLOOKUP($A648,Tbills!$B$4:$C$974,2,1)/100))^((1)/91)-1</f>
        <v>1.3556405100367819E-4</v>
      </c>
      <c r="I648">
        <f>I647*(1-IF($A648&lt;=I643,I$1,I$1+IF(AND(WEEKDAY($A648)&lt;&gt;1,WEEKDAY($A648)&lt;&gt;7),J$1,0)))^($A648-$A647)*(1-0.5*(E648/E647-1))</f>
        <v>15.882169907366871</v>
      </c>
      <c r="K648">
        <f>ROW()</f>
        <v>648</v>
      </c>
      <c r="L648">
        <f>B648/C648</f>
        <v>0.88365019011406831</v>
      </c>
      <c r="M648">
        <f t="shared" si="9"/>
        <v>13.626347543598271</v>
      </c>
      <c r="P648">
        <f>P647*(1-P$1+H647)^($A648-$A647)*(2-E648/E647)</f>
        <v>12.497798908616501</v>
      </c>
    </row>
    <row r="649" spans="1:16" x14ac:dyDescent="0.25">
      <c r="A649" s="1">
        <v>39002</v>
      </c>
      <c r="B649" s="10">
        <v>11.09</v>
      </c>
      <c r="C649" s="10">
        <v>12.66</v>
      </c>
      <c r="D649">
        <v>60333.43</v>
      </c>
      <c r="E649">
        <v>58059.56</v>
      </c>
      <c r="F649">
        <v>89476.54</v>
      </c>
      <c r="G649">
        <v>86109.17</v>
      </c>
      <c r="H649">
        <f>(1/(1-91/360*VLOOKUP($A649,Tbills!$B$4:$C$974,2,1)/100))^((1)/91)-1</f>
        <v>1.3556405100367819E-4</v>
      </c>
      <c r="I649">
        <f>I648*(1-IF($A649&lt;=I644,I$1,I$1+IF(AND(WEEKDAY($A649)&lt;&gt;1,WEEKDAY($A649)&lt;&gt;7),J$1,0)))^($A649-$A648)*(1-0.5*(E649/E648-1))</f>
        <v>16.056362546705074</v>
      </c>
      <c r="K649">
        <f>ROW()</f>
        <v>649</v>
      </c>
      <c r="L649">
        <f>B649/C649</f>
        <v>0.87598736176935232</v>
      </c>
      <c r="M649">
        <f t="shared" ref="M649:M712" si="10">M648*(1-IF($A649&lt;=N$3,M$1,M$1+IF(AND(WEEKDAY($A649)&lt;&gt;1,WEEKDAY($A649)&lt;&gt;7),N$1,0)))^($A649-$A648)*(2-$E649/$E648)</f>
        <v>13.925318463523322</v>
      </c>
      <c r="P649">
        <f>P648*(1-P$1+H648)^($A649-$A648)*(2-E649/E648)</f>
        <v>12.773862721035091</v>
      </c>
    </row>
    <row r="650" spans="1:16" x14ac:dyDescent="0.25">
      <c r="A650" s="1">
        <v>39003</v>
      </c>
      <c r="B650" s="10">
        <v>10.75</v>
      </c>
      <c r="C650" s="10">
        <v>12.32</v>
      </c>
      <c r="D650">
        <v>59527.61</v>
      </c>
      <c r="E650">
        <v>57276.24</v>
      </c>
      <c r="F650">
        <v>88433.75</v>
      </c>
      <c r="G650">
        <v>85093.95</v>
      </c>
      <c r="H650">
        <f>(1/(1-91/360*VLOOKUP($A650,Tbills!$B$4:$C$974,2,1)/100))^((1)/91)-1</f>
        <v>1.3556405100367819E-4</v>
      </c>
      <c r="I650">
        <f>I649*(1-IF($A650&lt;=I645,I$1,I$1+IF(AND(WEEKDAY($A650)&lt;&gt;1,WEEKDAY($A650)&lt;&gt;7),J$1,0)))^($A650-$A649)*(1-0.5*(E650/E649-1))</f>
        <v>16.164255336089987</v>
      </c>
      <c r="K650">
        <f>ROW()</f>
        <v>650</v>
      </c>
      <c r="L650">
        <f>B650/C650</f>
        <v>0.87256493506493504</v>
      </c>
      <c r="M650">
        <f t="shared" si="10"/>
        <v>14.112536836364532</v>
      </c>
      <c r="P650">
        <f>P649*(1-P$1+H649)^($A650-$A649)*(2-E650/E649)</f>
        <v>12.947479575831055</v>
      </c>
    </row>
    <row r="651" spans="1:16" x14ac:dyDescent="0.25">
      <c r="A651" s="1">
        <v>39006</v>
      </c>
      <c r="B651" s="10">
        <v>11.09</v>
      </c>
      <c r="C651" s="10">
        <v>12.55</v>
      </c>
      <c r="D651">
        <v>58141.46</v>
      </c>
      <c r="E651">
        <v>55919.22</v>
      </c>
      <c r="F651">
        <v>87264.29</v>
      </c>
      <c r="G651">
        <v>83934.04</v>
      </c>
      <c r="H651">
        <f>(1/(1-91/360*VLOOKUP($A651,Tbills!$B$4:$C$974,2,1)/100))^((1)/91)-1</f>
        <v>1.3809571860834424E-4</v>
      </c>
      <c r="I651">
        <f>I650*(1-IF($A651&lt;=I646,I$1,I$1+IF(AND(WEEKDAY($A651)&lt;&gt;1,WEEKDAY($A651)&lt;&gt;7),J$1,0)))^($A651-$A650)*(1-0.5*(E651/E650-1))</f>
        <v>16.354464465663074</v>
      </c>
      <c r="K651">
        <f>ROW()</f>
        <v>651</v>
      </c>
      <c r="L651">
        <f>B651/C651</f>
        <v>0.8836653386454183</v>
      </c>
      <c r="M651">
        <f t="shared" si="10"/>
        <v>14.444880262874635</v>
      </c>
      <c r="P651">
        <f>P650*(1-P$1+H650)^($A651-$A650)*(2-E651/E650)</f>
        <v>13.258158447739589</v>
      </c>
    </row>
    <row r="652" spans="1:16" x14ac:dyDescent="0.25">
      <c r="A652" s="1">
        <v>39007</v>
      </c>
      <c r="B652" s="10">
        <v>11.75</v>
      </c>
      <c r="C652" s="10">
        <v>12.98</v>
      </c>
      <c r="D652">
        <v>58915.16</v>
      </c>
      <c r="E652">
        <v>56655.62</v>
      </c>
      <c r="F652">
        <v>87977.79</v>
      </c>
      <c r="G652">
        <v>84608.72</v>
      </c>
      <c r="H652">
        <f>(1/(1-91/360*VLOOKUP($A652,Tbills!$B$4:$C$974,2,1)/100))^((1)/91)-1</f>
        <v>1.3809571860834424E-4</v>
      </c>
      <c r="I652">
        <f>I651*(1-IF($A652&lt;=I647,I$1,I$1+IF(AND(WEEKDAY($A652)&lt;&gt;1,WEEKDAY($A652)&lt;&gt;7),J$1,0)))^($A652-$A651)*(1-0.5*(E652/E651-1))</f>
        <v>16.246355663472826</v>
      </c>
      <c r="K652">
        <f>ROW()</f>
        <v>652</v>
      </c>
      <c r="L652">
        <f>B652/C652</f>
        <v>0.90523882896764252</v>
      </c>
      <c r="M652">
        <f t="shared" si="10"/>
        <v>14.253991772998832</v>
      </c>
      <c r="P652">
        <f>P651*(1-P$1+H651)^($A652-$A651)*(2-E652/E651)</f>
        <v>13.084884679809571</v>
      </c>
    </row>
    <row r="653" spans="1:16" x14ac:dyDescent="0.25">
      <c r="A653" s="1">
        <v>39008</v>
      </c>
      <c r="B653" s="10">
        <v>11.34</v>
      </c>
      <c r="C653" s="10">
        <v>12.74</v>
      </c>
      <c r="D653">
        <v>58643.86</v>
      </c>
      <c r="E653">
        <v>56386.9</v>
      </c>
      <c r="F653">
        <v>87340.77</v>
      </c>
      <c r="G653">
        <v>83984.41</v>
      </c>
      <c r="H653">
        <f>(1/(1-91/360*VLOOKUP($A653,Tbills!$B$4:$C$974,2,1)/100))^((1)/91)-1</f>
        <v>1.3809571860834424E-4</v>
      </c>
      <c r="I653">
        <f>I652*(1-IF($A653&lt;=I648,I$1,I$1+IF(AND(WEEKDAY($A653)&lt;&gt;1,WEEKDAY($A653)&lt;&gt;7),J$1,0)))^($A653-$A652)*(1-0.5*(E653/E652-1))</f>
        <v>16.284460386073349</v>
      </c>
      <c r="K653">
        <f>ROW()</f>
        <v>653</v>
      </c>
      <c r="L653">
        <f>B653/C653</f>
        <v>0.89010989010989006</v>
      </c>
      <c r="M653">
        <f t="shared" si="10"/>
        <v>14.320932024989549</v>
      </c>
      <c r="P653">
        <f>P652*(1-P$1+H652)^($A653-$A652)*(2-E653/E652)</f>
        <v>13.148276120963653</v>
      </c>
    </row>
    <row r="654" spans="1:16" x14ac:dyDescent="0.25">
      <c r="A654" s="1">
        <v>39009</v>
      </c>
      <c r="B654" s="10">
        <v>10.9</v>
      </c>
      <c r="C654" s="10">
        <v>12.48</v>
      </c>
      <c r="D654">
        <v>58317.91</v>
      </c>
      <c r="E654">
        <v>56065.71</v>
      </c>
      <c r="F654">
        <v>85786.65</v>
      </c>
      <c r="G654">
        <v>82478.41</v>
      </c>
      <c r="H654">
        <f>(1/(1-91/360*VLOOKUP($A654,Tbills!$B$4:$C$974,2,1)/100))^((1)/91)-1</f>
        <v>1.3809571860834424E-4</v>
      </c>
      <c r="I654">
        <f>I653*(1-IF($A654&lt;=I649,I$1,I$1+IF(AND(WEEKDAY($A654)&lt;&gt;1,WEEKDAY($A654)&lt;&gt;7),J$1,0)))^($A654-$A653)*(1-0.5*(E654/E653-1))</f>
        <v>16.330414955407015</v>
      </c>
      <c r="K654">
        <f>ROW()</f>
        <v>654</v>
      </c>
      <c r="L654">
        <f>B654/C654</f>
        <v>0.8733974358974359</v>
      </c>
      <c r="M654">
        <f t="shared" si="10"/>
        <v>14.401835847151835</v>
      </c>
      <c r="P654">
        <f>P653*(1-P$1+H653)^($A654-$A653)*(2-E654/E653)</f>
        <v>13.224508071407159</v>
      </c>
    </row>
    <row r="655" spans="1:16" x14ac:dyDescent="0.25">
      <c r="A655" s="1">
        <v>39010</v>
      </c>
      <c r="B655" s="10">
        <v>10.63</v>
      </c>
      <c r="C655" s="10">
        <v>12.09</v>
      </c>
      <c r="D655">
        <v>57239.67</v>
      </c>
      <c r="E655">
        <v>55021.37</v>
      </c>
      <c r="F655">
        <v>84438.86</v>
      </c>
      <c r="G655">
        <v>81171.199999999997</v>
      </c>
      <c r="H655">
        <f>(1/(1-91/360*VLOOKUP($A655,Tbills!$B$4:$C$974,2,1)/100))^((1)/91)-1</f>
        <v>1.3809571860834424E-4</v>
      </c>
      <c r="I655">
        <f>I654*(1-IF($A655&lt;=I650,I$1,I$1+IF(AND(WEEKDAY($A655)&lt;&gt;1,WEEKDAY($A655)&lt;&gt;7),J$1,0)))^($A655-$A654)*(1-0.5*(E655/E654-1))</f>
        <v>16.482079863721758</v>
      </c>
      <c r="K655">
        <f>ROW()</f>
        <v>655</v>
      </c>
      <c r="L655">
        <f>B655/C655</f>
        <v>0.87923904052936319</v>
      </c>
      <c r="M655">
        <f t="shared" si="10"/>
        <v>14.669416611141715</v>
      </c>
      <c r="P655">
        <f>P654*(1-P$1+H654)^($A655-$A654)*(2-E655/E654)</f>
        <v>13.472203960408685</v>
      </c>
    </row>
    <row r="656" spans="1:16" x14ac:dyDescent="0.25">
      <c r="A656" s="1">
        <v>39013</v>
      </c>
      <c r="B656" s="10">
        <v>11.08</v>
      </c>
      <c r="C656" s="10">
        <v>12.33</v>
      </c>
      <c r="D656">
        <v>55882.07</v>
      </c>
      <c r="E656">
        <v>53693.58</v>
      </c>
      <c r="F656">
        <v>84821.84</v>
      </c>
      <c r="G656">
        <v>81505.73</v>
      </c>
      <c r="H656">
        <f>(1/(1-91/360*VLOOKUP($A656,Tbills!$B$4:$C$974,2,1)/100))^((1)/91)-1</f>
        <v>1.3950245540850226E-4</v>
      </c>
      <c r="I656">
        <f>I655*(1-IF($A656&lt;=I651,I$1,I$1+IF(AND(WEEKDAY($A656)&lt;&gt;1,WEEKDAY($A656)&lt;&gt;7),J$1,0)))^($A656-$A655)*(1-0.5*(E656/E655-1))</f>
        <v>16.6796523294595</v>
      </c>
      <c r="K656">
        <f>ROW()</f>
        <v>656</v>
      </c>
      <c r="L656">
        <f>B656/C656</f>
        <v>0.89862124898621254</v>
      </c>
      <c r="M656">
        <f t="shared" si="10"/>
        <v>15.021323719728846</v>
      </c>
      <c r="P656">
        <f>P655*(1-P$1+H655)^($A656-$A655)*(2-E656/E655)</f>
        <v>13.801504227312991</v>
      </c>
    </row>
    <row r="657" spans="1:16" x14ac:dyDescent="0.25">
      <c r="A657" s="1">
        <v>39014</v>
      </c>
      <c r="B657" s="10">
        <v>10.78</v>
      </c>
      <c r="C657" s="10">
        <v>11.79</v>
      </c>
      <c r="D657">
        <v>54964</v>
      </c>
      <c r="E657">
        <v>52803.97</v>
      </c>
      <c r="F657">
        <v>84403.67</v>
      </c>
      <c r="G657">
        <v>81092.539999999994</v>
      </c>
      <c r="H657">
        <f>(1/(1-91/360*VLOOKUP($A657,Tbills!$B$4:$C$974,2,1)/100))^((1)/91)-1</f>
        <v>1.3950245540850226E-4</v>
      </c>
      <c r="I657">
        <f>I656*(1-IF($A657&lt;=I652,I$1,I$1+IF(AND(WEEKDAY($A657)&lt;&gt;1,WEEKDAY($A657)&lt;&gt;7),J$1,0)))^($A657-$A656)*(1-0.5*(E657/E656-1))</f>
        <v>16.817391138624288</v>
      </c>
      <c r="K657">
        <f>ROW()</f>
        <v>657</v>
      </c>
      <c r="L657">
        <f>B657/C657</f>
        <v>0.9143341815097541</v>
      </c>
      <c r="M657">
        <f t="shared" si="10"/>
        <v>15.26948992736456</v>
      </c>
      <c r="P657">
        <f>P656*(1-P$1+H656)^($A657-$A656)*(2-E657/E656)</f>
        <v>14.031609664183755</v>
      </c>
    </row>
    <row r="658" spans="1:16" x14ac:dyDescent="0.25">
      <c r="A658" s="1">
        <v>39015</v>
      </c>
      <c r="B658" s="10">
        <v>10.66</v>
      </c>
      <c r="C658" s="10">
        <v>11.57</v>
      </c>
      <c r="D658">
        <v>53625.24</v>
      </c>
      <c r="E658">
        <v>51510.45</v>
      </c>
      <c r="F658">
        <v>84336.08</v>
      </c>
      <c r="G658">
        <v>81016.289999999994</v>
      </c>
      <c r="H658">
        <f>(1/(1-91/360*VLOOKUP($A658,Tbills!$B$4:$C$974,2,1)/100))^((1)/91)-1</f>
        <v>1.3950245540850226E-4</v>
      </c>
      <c r="I658">
        <f>I657*(1-IF($A658&lt;=I653,I$1,I$1+IF(AND(WEEKDAY($A658)&lt;&gt;1,WEEKDAY($A658)&lt;&gt;7),J$1,0)))^($A658-$A657)*(1-0.5*(E658/E657-1))</f>
        <v>17.022932877582736</v>
      </c>
      <c r="K658">
        <f>ROW()</f>
        <v>658</v>
      </c>
      <c r="L658">
        <f>B658/C658</f>
        <v>0.9213483146067416</v>
      </c>
      <c r="M658">
        <f t="shared" si="10"/>
        <v>15.642812567020551</v>
      </c>
      <c r="P658">
        <f>P657*(1-P$1+H657)^($A658-$A657)*(2-E658/E657)</f>
        <v>14.376810700553703</v>
      </c>
    </row>
    <row r="659" spans="1:16" x14ac:dyDescent="0.25">
      <c r="A659" s="1">
        <v>39016</v>
      </c>
      <c r="B659" s="10">
        <v>10.56</v>
      </c>
      <c r="C659" s="10">
        <v>11.36</v>
      </c>
      <c r="D659">
        <v>52446.5</v>
      </c>
      <c r="E659">
        <v>50371.01</v>
      </c>
      <c r="F659">
        <v>83543.81</v>
      </c>
      <c r="G659">
        <v>80243.899999999994</v>
      </c>
      <c r="H659">
        <f>(1/(1-91/360*VLOOKUP($A659,Tbills!$B$4:$C$974,2,1)/100))^((1)/91)-1</f>
        <v>1.3950245540850226E-4</v>
      </c>
      <c r="I659">
        <f>I658*(1-IF($A659&lt;=I654,I$1,I$1+IF(AND(WEEKDAY($A659)&lt;&gt;1,WEEKDAY($A659)&lt;&gt;7),J$1,0)))^($A659-$A658)*(1-0.5*(E659/E658-1))</f>
        <v>17.210763318621101</v>
      </c>
      <c r="K659">
        <f>ROW()</f>
        <v>659</v>
      </c>
      <c r="L659">
        <f>B659/C659</f>
        <v>0.92957746478873249</v>
      </c>
      <c r="M659">
        <f t="shared" si="10"/>
        <v>15.988095655308511</v>
      </c>
      <c r="P659">
        <f>P658*(1-P$1+H658)^($A659-$A658)*(2-E659/E658)</f>
        <v>14.696340262151104</v>
      </c>
    </row>
    <row r="660" spans="1:16" x14ac:dyDescent="0.25">
      <c r="A660" s="1">
        <v>39017</v>
      </c>
      <c r="B660" s="10">
        <v>10.8</v>
      </c>
      <c r="C660" s="10">
        <v>11.58</v>
      </c>
      <c r="D660">
        <v>52709.58</v>
      </c>
      <c r="E660">
        <v>50616.65</v>
      </c>
      <c r="F660">
        <v>83204.27</v>
      </c>
      <c r="G660">
        <v>79906.58</v>
      </c>
      <c r="H660">
        <f>(1/(1-91/360*VLOOKUP($A660,Tbills!$B$4:$C$974,2,1)/100))^((1)/91)-1</f>
        <v>1.3950245540850226E-4</v>
      </c>
      <c r="I660">
        <f>I659*(1-IF($A660&lt;=I655,I$1,I$1+IF(AND(WEEKDAY($A660)&lt;&gt;1,WEEKDAY($A660)&lt;&gt;7),J$1,0)))^($A660-$A659)*(1-0.5*(E660/E659-1))</f>
        <v>17.168351330127187</v>
      </c>
      <c r="K660">
        <f>ROW()</f>
        <v>660</v>
      </c>
      <c r="L660">
        <f>B660/C660</f>
        <v>0.93264248704663222</v>
      </c>
      <c r="M660">
        <f t="shared" si="10"/>
        <v>15.909386855838425</v>
      </c>
      <c r="P660">
        <f>P659*(1-P$1+H659)^($A660-$A659)*(2-E660/E659)</f>
        <v>14.626171140588781</v>
      </c>
    </row>
    <row r="661" spans="1:16" x14ac:dyDescent="0.25">
      <c r="A661" s="1">
        <v>39020</v>
      </c>
      <c r="B661" s="10">
        <v>11.2</v>
      </c>
      <c r="C661" s="10">
        <v>12.07</v>
      </c>
      <c r="D661">
        <v>52912</v>
      </c>
      <c r="E661">
        <v>50789.85</v>
      </c>
      <c r="F661">
        <v>82610.11</v>
      </c>
      <c r="G661">
        <v>79302.53</v>
      </c>
      <c r="H661">
        <f>(1/(1-91/360*VLOOKUP($A661,Tbills!$B$4:$C$974,2,1)/100))^((1)/91)-1</f>
        <v>1.390804152545666E-4</v>
      </c>
      <c r="I661">
        <f>I660*(1-IF($A661&lt;=I656,I$1,I$1+IF(AND(WEEKDAY($A661)&lt;&gt;1,WEEKDAY($A661)&lt;&gt;7),J$1,0)))^($A661-$A660)*(1-0.5*(E661/E660-1))</f>
        <v>17.137639792682936</v>
      </c>
      <c r="K661">
        <f>ROW()</f>
        <v>661</v>
      </c>
      <c r="L661">
        <f>B661/C661</f>
        <v>0.92792046396023187</v>
      </c>
      <c r="M661">
        <f t="shared" si="10"/>
        <v>15.852732886806074</v>
      </c>
      <c r="P661">
        <f>P660*(1-P$1+H660)^($A661-$A660)*(2-E661/E660)</f>
        <v>14.580606647379575</v>
      </c>
    </row>
    <row r="662" spans="1:16" x14ac:dyDescent="0.25">
      <c r="A662" s="1">
        <v>39021</v>
      </c>
      <c r="B662" s="10">
        <v>11.1</v>
      </c>
      <c r="C662" s="10">
        <v>11.63</v>
      </c>
      <c r="D662">
        <v>52537.49</v>
      </c>
      <c r="E662">
        <v>50423.29</v>
      </c>
      <c r="F662">
        <v>82164.3</v>
      </c>
      <c r="G662">
        <v>78863.539999999994</v>
      </c>
      <c r="H662">
        <f>(1/(1-91/360*VLOOKUP($A662,Tbills!$B$4:$C$974,2,1)/100))^((1)/91)-1</f>
        <v>1.390804152545666E-4</v>
      </c>
      <c r="I662">
        <f>I661*(1-IF($A662&lt;=I657,I$1,I$1+IF(AND(WEEKDAY($A662)&lt;&gt;1,WEEKDAY($A662)&lt;&gt;7),J$1,0)))^($A662-$A661)*(1-0.5*(E662/E661-1))</f>
        <v>17.199034936602608</v>
      </c>
      <c r="K662">
        <f>ROW()</f>
        <v>662</v>
      </c>
      <c r="L662">
        <f>B662/C662</f>
        <v>0.95442820292347363</v>
      </c>
      <c r="M662">
        <f t="shared" si="10"/>
        <v>15.966401397593033</v>
      </c>
      <c r="P662">
        <f>P661*(1-P$1+H661)^($A662-$A661)*(2-E662/E661)</f>
        <v>14.687336994162701</v>
      </c>
    </row>
    <row r="663" spans="1:16" x14ac:dyDescent="0.25">
      <c r="A663" s="1">
        <v>39022</v>
      </c>
      <c r="B663" s="10">
        <v>11.51</v>
      </c>
      <c r="C663" s="10">
        <v>12.12</v>
      </c>
      <c r="D663">
        <v>53686.43</v>
      </c>
      <c r="E663">
        <v>51518.98</v>
      </c>
      <c r="F663">
        <v>81553.759999999995</v>
      </c>
      <c r="G663">
        <v>78266.559999999998</v>
      </c>
      <c r="H663">
        <f>(1/(1-91/360*VLOOKUP($A663,Tbills!$B$4:$C$974,2,1)/100))^((1)/91)-1</f>
        <v>1.390804152545666E-4</v>
      </c>
      <c r="I663">
        <f>I662*(1-IF($A663&lt;=I658,I$1,I$1+IF(AND(WEEKDAY($A663)&lt;&gt;1,WEEKDAY($A663)&lt;&gt;7),J$1,0)))^($A663-$A662)*(1-0.5*(E663/E662-1))</f>
        <v>17.01172601955216</v>
      </c>
      <c r="K663">
        <f>ROW()</f>
        <v>663</v>
      </c>
      <c r="L663">
        <f>B663/C663</f>
        <v>0.9496699669966997</v>
      </c>
      <c r="M663">
        <f t="shared" si="10"/>
        <v>15.618726576016885</v>
      </c>
      <c r="P663">
        <f>P662*(1-P$1+H662)^($A663-$A662)*(2-E663/E662)</f>
        <v>14.369650425200941</v>
      </c>
    </row>
    <row r="664" spans="1:16" x14ac:dyDescent="0.25">
      <c r="A664" s="1">
        <v>39023</v>
      </c>
      <c r="B664" s="10">
        <v>11.42</v>
      </c>
      <c r="C664" s="10">
        <v>12.18</v>
      </c>
      <c r="D664">
        <v>54041.87</v>
      </c>
      <c r="E664">
        <v>51852.91</v>
      </c>
      <c r="F664">
        <v>81285.100000000006</v>
      </c>
      <c r="G664">
        <v>77997.850000000006</v>
      </c>
      <c r="H664">
        <f>(1/(1-91/360*VLOOKUP($A664,Tbills!$B$4:$C$974,2,1)/100))^((1)/91)-1</f>
        <v>1.390804152545666E-4</v>
      </c>
      <c r="I664">
        <f>I663*(1-IF($A664&lt;=I659,I$1,I$1+IF(AND(WEEKDAY($A664)&lt;&gt;1,WEEKDAY($A664)&lt;&gt;7),J$1,0)))^($A664-$A663)*(1-0.5*(E664/E663-1))</f>
        <v>16.956152325830313</v>
      </c>
      <c r="K664">
        <f>ROW()</f>
        <v>664</v>
      </c>
      <c r="L664">
        <f>B664/C664</f>
        <v>0.93760262725779964</v>
      </c>
      <c r="M664">
        <f t="shared" si="10"/>
        <v>15.516768117130598</v>
      </c>
      <c r="P664">
        <f>P663*(1-P$1+H663)^($A664-$A663)*(2-E664/E663)</f>
        <v>14.27796836948937</v>
      </c>
    </row>
    <row r="665" spans="1:16" x14ac:dyDescent="0.25">
      <c r="A665" s="1">
        <v>39024</v>
      </c>
      <c r="B665" s="10">
        <v>11.16</v>
      </c>
      <c r="C665" s="10">
        <v>12.13</v>
      </c>
      <c r="D665">
        <v>53675.89</v>
      </c>
      <c r="E665">
        <v>51494.54</v>
      </c>
      <c r="F665">
        <v>81137.13</v>
      </c>
      <c r="G665">
        <v>77845.02</v>
      </c>
      <c r="H665">
        <f>(1/(1-91/360*VLOOKUP($A665,Tbills!$B$4:$C$974,2,1)/100))^((1)/91)-1</f>
        <v>1.390804152545666E-4</v>
      </c>
      <c r="I665">
        <f>I664*(1-IF($A665&lt;=I660,I$1,I$1+IF(AND(WEEKDAY($A665)&lt;&gt;1,WEEKDAY($A665)&lt;&gt;7),J$1,0)))^($A665-$A664)*(1-0.5*(E665/E664-1))</f>
        <v>17.014303837780925</v>
      </c>
      <c r="K665">
        <f>ROW()</f>
        <v>665</v>
      </c>
      <c r="L665">
        <f>B665/C665</f>
        <v>0.92003297609233303</v>
      </c>
      <c r="M665">
        <f t="shared" si="10"/>
        <v>15.623281158757523</v>
      </c>
      <c r="P665">
        <f>P664*(1-P$1+H664)^($A665-$A664)*(2-E665/E664)</f>
        <v>14.378115183355593</v>
      </c>
    </row>
    <row r="666" spans="1:16" x14ac:dyDescent="0.25">
      <c r="A666" s="1">
        <v>39027</v>
      </c>
      <c r="B666" s="10">
        <v>11.16</v>
      </c>
      <c r="C666" s="10">
        <v>11.62</v>
      </c>
      <c r="D666">
        <v>51871.07</v>
      </c>
      <c r="E666">
        <v>49741.58</v>
      </c>
      <c r="F666">
        <v>80521.679999999993</v>
      </c>
      <c r="G666">
        <v>77222.06</v>
      </c>
      <c r="H666">
        <f>(1/(1-91/360*VLOOKUP($A666,Tbills!$B$4:$C$974,2,1)/100))^((1)/91)-1</f>
        <v>1.3851772053508071E-4</v>
      </c>
      <c r="I666">
        <f>I665*(1-IF($A666&lt;=I661,I$1,I$1+IF(AND(WEEKDAY($A666)&lt;&gt;1,WEEKDAY($A666)&lt;&gt;7),J$1,0)))^($A666-$A665)*(1-0.5*(E666/E665-1))</f>
        <v>17.302550381943593</v>
      </c>
      <c r="K666">
        <f>ROW()</f>
        <v>666</v>
      </c>
      <c r="L666">
        <f>B666/C666</f>
        <v>0.96041308089500865</v>
      </c>
      <c r="M666">
        <f t="shared" si="10"/>
        <v>16.152866512445588</v>
      </c>
      <c r="P666">
        <f>P665*(1-P$1+H665)^($A666-$A665)*(2-E666/E665)</f>
        <v>14.872124336396094</v>
      </c>
    </row>
    <row r="667" spans="1:16" x14ac:dyDescent="0.25">
      <c r="A667" s="1">
        <v>39028</v>
      </c>
      <c r="B667" s="10">
        <v>11.09</v>
      </c>
      <c r="C667" s="10">
        <v>11.54</v>
      </c>
      <c r="D667">
        <v>52050.42</v>
      </c>
      <c r="E667">
        <v>49906.68</v>
      </c>
      <c r="F667">
        <v>79793.59</v>
      </c>
      <c r="G667">
        <v>76513.11</v>
      </c>
      <c r="H667">
        <f>(1/(1-91/360*VLOOKUP($A667,Tbills!$B$4:$C$974,2,1)/100))^((1)/91)-1</f>
        <v>1.3851772053508071E-4</v>
      </c>
      <c r="I667">
        <f>I666*(1-IF($A667&lt;=I662,I$1,I$1+IF(AND(WEEKDAY($A667)&lt;&gt;1,WEEKDAY($A667)&lt;&gt;7),J$1,0)))^($A667-$A666)*(1-0.5*(E667/E666-1))</f>
        <v>17.273385868088184</v>
      </c>
      <c r="K667">
        <f>ROW()</f>
        <v>667</v>
      </c>
      <c r="L667">
        <f>B667/C667</f>
        <v>0.96100519930675921</v>
      </c>
      <c r="M667">
        <f t="shared" si="10"/>
        <v>16.098502821125788</v>
      </c>
      <c r="P667">
        <f>P666*(1-P$1+H666)^($A667-$A666)*(2-E667/E666)</f>
        <v>14.824266430726103</v>
      </c>
    </row>
    <row r="668" spans="1:16" x14ac:dyDescent="0.25">
      <c r="A668" s="1">
        <v>39029</v>
      </c>
      <c r="B668" s="10">
        <v>10.75</v>
      </c>
      <c r="C668" s="10">
        <v>11.3</v>
      </c>
      <c r="D668">
        <v>51111.86</v>
      </c>
      <c r="E668">
        <v>48999.86</v>
      </c>
      <c r="F668">
        <v>79117.16</v>
      </c>
      <c r="G668">
        <v>75853.899999999994</v>
      </c>
      <c r="H668">
        <f>(1/(1-91/360*VLOOKUP($A668,Tbills!$B$4:$C$974,2,1)/100))^((1)/91)-1</f>
        <v>1.3851772053508071E-4</v>
      </c>
      <c r="I668">
        <f>I667*(1-IF($A668&lt;=I663,I$1,I$1+IF(AND(WEEKDAY($A668)&lt;&gt;1,WEEKDAY($A668)&lt;&gt;7),J$1,0)))^($A668-$A667)*(1-0.5*(E668/E667-1))</f>
        <v>17.429863616816956</v>
      </c>
      <c r="K668">
        <f>ROW()</f>
        <v>668</v>
      </c>
      <c r="L668">
        <f>B668/C668</f>
        <v>0.95132743362831851</v>
      </c>
      <c r="M668">
        <f t="shared" si="10"/>
        <v>16.390254240120488</v>
      </c>
      <c r="P668">
        <f>P667*(1-P$1+H667)^($A668-$A667)*(2-E668/E667)</f>
        <v>15.09516047031032</v>
      </c>
    </row>
    <row r="669" spans="1:16" x14ac:dyDescent="0.25">
      <c r="A669" s="1">
        <v>39030</v>
      </c>
      <c r="B669" s="10">
        <v>11.01</v>
      </c>
      <c r="C669" s="10">
        <v>11.58</v>
      </c>
      <c r="D669">
        <v>51250.400000000001</v>
      </c>
      <c r="E669">
        <v>49125.89</v>
      </c>
      <c r="F669">
        <v>79058.100000000006</v>
      </c>
      <c r="G669">
        <v>75786.77</v>
      </c>
      <c r="H669">
        <f>(1/(1-91/360*VLOOKUP($A669,Tbills!$B$4:$C$974,2,1)/100))^((1)/91)-1</f>
        <v>1.3851772053508071E-4</v>
      </c>
      <c r="I669">
        <f>I668*(1-IF($A669&lt;=I664,I$1,I$1+IF(AND(WEEKDAY($A669)&lt;&gt;1,WEEKDAY($A669)&lt;&gt;7),J$1,0)))^($A669-$A668)*(1-0.5*(E669/E668-1))</f>
        <v>17.406995321876131</v>
      </c>
      <c r="K669">
        <f>ROW()</f>
        <v>669</v>
      </c>
      <c r="L669">
        <f>B669/C669</f>
        <v>0.9507772020725388</v>
      </c>
      <c r="M669">
        <f t="shared" si="10"/>
        <v>16.347336298527896</v>
      </c>
      <c r="P669">
        <f>P668*(1-P$1+H668)^($A669-$A668)*(2-E669/E668)</f>
        <v>15.057863681580756</v>
      </c>
    </row>
    <row r="670" spans="1:16" x14ac:dyDescent="0.25">
      <c r="A670" s="1">
        <v>39031</v>
      </c>
      <c r="B670" s="10">
        <v>10.79</v>
      </c>
      <c r="C670" s="10">
        <v>11.76</v>
      </c>
      <c r="D670">
        <v>51665.74</v>
      </c>
      <c r="E670">
        <v>49517.21</v>
      </c>
      <c r="F670">
        <v>78523.58</v>
      </c>
      <c r="G670">
        <v>75263.87</v>
      </c>
      <c r="H670">
        <f>(1/(1-91/360*VLOOKUP($A670,Tbills!$B$4:$C$974,2,1)/100))^((1)/91)-1</f>
        <v>1.3851772053508071E-4</v>
      </c>
      <c r="I670">
        <f>I669*(1-IF($A670&lt;=I665,I$1,I$1+IF(AND(WEEKDAY($A670)&lt;&gt;1,WEEKDAY($A670)&lt;&gt;7),J$1,0)))^($A670-$A669)*(1-0.5*(E670/E669-1))</f>
        <v>17.337214988632251</v>
      </c>
      <c r="K670">
        <f>ROW()</f>
        <v>670</v>
      </c>
      <c r="L670">
        <f>B670/C670</f>
        <v>0.91751700680272108</v>
      </c>
      <c r="M670">
        <f t="shared" si="10"/>
        <v>16.216363703363804</v>
      </c>
      <c r="P670">
        <f>P669*(1-P$1+H669)^($A670-$A669)*(2-E670/E669)</f>
        <v>14.939434569144296</v>
      </c>
    </row>
    <row r="671" spans="1:16" x14ac:dyDescent="0.25">
      <c r="A671" s="1">
        <v>39034</v>
      </c>
      <c r="B671" s="10">
        <v>10.86</v>
      </c>
      <c r="C671" s="10">
        <v>11.6</v>
      </c>
      <c r="D671">
        <v>51474.13</v>
      </c>
      <c r="E671">
        <v>49312.99</v>
      </c>
      <c r="F671">
        <v>78306.460000000006</v>
      </c>
      <c r="G671">
        <v>75024.479999999996</v>
      </c>
      <c r="H671">
        <f>(1/(1-91/360*VLOOKUP($A671,Tbills!$B$4:$C$974,2,1)/100))^((1)/91)-1</f>
        <v>1.3851772053508071E-4</v>
      </c>
      <c r="I671">
        <f>I670*(1-IF($A671&lt;=I666,I$1,I$1+IF(AND(WEEKDAY($A671)&lt;&gt;1,WEEKDAY($A671)&lt;&gt;7),J$1,0)))^($A671-$A670)*(1-0.5*(E671/E670-1))</f>
        <v>17.371609772194478</v>
      </c>
      <c r="K671">
        <f>ROW()</f>
        <v>671</v>
      </c>
      <c r="L671">
        <f>B671/C671</f>
        <v>0.93620689655172407</v>
      </c>
      <c r="M671">
        <f t="shared" si="10"/>
        <v>16.280968511187151</v>
      </c>
      <c r="P671">
        <f>P670*(1-P$1+H670)^($A671-$A670)*(2-E671/E670)</f>
        <v>15.005617820911503</v>
      </c>
    </row>
    <row r="672" spans="1:16" x14ac:dyDescent="0.25">
      <c r="A672" s="1">
        <v>39035</v>
      </c>
      <c r="B672" s="10">
        <v>10.5</v>
      </c>
      <c r="C672" s="10">
        <v>11.27</v>
      </c>
      <c r="D672">
        <v>50380.5</v>
      </c>
      <c r="E672">
        <v>48258.44</v>
      </c>
      <c r="F672">
        <v>78035.81</v>
      </c>
      <c r="G672">
        <v>74754.78</v>
      </c>
      <c r="H672">
        <f>(1/(1-91/360*VLOOKUP($A672,Tbills!$B$4:$C$974,2,1)/100))^((1)/91)-1</f>
        <v>1.3851772053508071E-4</v>
      </c>
      <c r="I672">
        <f>I671*(1-IF($A672&lt;=I667,I$1,I$1+IF(AND(WEEKDAY($A672)&lt;&gt;1,WEEKDAY($A672)&lt;&gt;7),J$1,0)))^($A672-$A671)*(1-0.5*(E672/E671-1))</f>
        <v>17.556897277077756</v>
      </c>
      <c r="K672">
        <f>ROW()</f>
        <v>672</v>
      </c>
      <c r="L672">
        <f>B672/C672</f>
        <v>0.93167701863354035</v>
      </c>
      <c r="M672">
        <f t="shared" si="10"/>
        <v>16.628359777803567</v>
      </c>
      <c r="P672">
        <f>P671*(1-P$1+H671)^($A672-$A671)*(2-E672/E671)</f>
        <v>15.328066557424723</v>
      </c>
    </row>
    <row r="673" spans="1:16" x14ac:dyDescent="0.25">
      <c r="A673" s="1">
        <v>39036</v>
      </c>
      <c r="B673" s="10">
        <v>10.31</v>
      </c>
      <c r="C673" s="10">
        <v>11.19</v>
      </c>
      <c r="D673">
        <v>49957.61</v>
      </c>
      <c r="E673">
        <v>47846.68</v>
      </c>
      <c r="F673">
        <v>77131.350000000006</v>
      </c>
      <c r="G673">
        <v>73877.990000000005</v>
      </c>
      <c r="H673">
        <f>(1/(1-91/360*VLOOKUP($A673,Tbills!$B$4:$C$974,2,1)/100))^((1)/91)-1</f>
        <v>1.3851772053508071E-4</v>
      </c>
      <c r="I673">
        <f>I672*(1-IF($A673&lt;=I668,I$1,I$1+IF(AND(WEEKDAY($A673)&lt;&gt;1,WEEKDAY($A673)&lt;&gt;7),J$1,0)))^($A673-$A672)*(1-0.5*(E673/E672-1))</f>
        <v>17.631339545399225</v>
      </c>
      <c r="K673">
        <f>ROW()</f>
        <v>673</v>
      </c>
      <c r="L673">
        <f>B673/C673</f>
        <v>0.92135835567470969</v>
      </c>
      <c r="M673">
        <f t="shared" si="10"/>
        <v>16.769458407117167</v>
      </c>
      <c r="P673">
        <f>P672*(1-P$1+H672)^($A673-$A672)*(2-E673/E672)</f>
        <v>15.460421212104954</v>
      </c>
    </row>
    <row r="674" spans="1:16" x14ac:dyDescent="0.25">
      <c r="A674" s="1">
        <v>39037</v>
      </c>
      <c r="B674" s="10">
        <v>10.16</v>
      </c>
      <c r="C674" s="10">
        <v>11.05</v>
      </c>
      <c r="D674">
        <v>49789.43</v>
      </c>
      <c r="E674">
        <v>47678.98</v>
      </c>
      <c r="F674">
        <v>76677.990000000005</v>
      </c>
      <c r="G674">
        <v>73433.52</v>
      </c>
      <c r="H674">
        <f>(1/(1-91/360*VLOOKUP($A674,Tbills!$B$4:$C$974,2,1)/100))^((1)/91)-1</f>
        <v>1.3851772053508071E-4</v>
      </c>
      <c r="I674">
        <f>I673*(1-IF($A674&lt;=I669,I$1,I$1+IF(AND(WEEKDAY($A674)&lt;&gt;1,WEEKDAY($A674)&lt;&gt;7),J$1,0)))^($A674-$A673)*(1-0.5*(E674/E673-1))</f>
        <v>17.661778284353431</v>
      </c>
      <c r="K674">
        <f>ROW()</f>
        <v>674</v>
      </c>
      <c r="L674">
        <f>B674/C674</f>
        <v>0.91945701357466059</v>
      </c>
      <c r="M674">
        <f t="shared" si="10"/>
        <v>16.827450662098997</v>
      </c>
      <c r="P674">
        <f>P673*(1-P$1+H673)^($A674-$A673)*(2-E674/E673)</f>
        <v>15.516184364284726</v>
      </c>
    </row>
    <row r="675" spans="1:16" x14ac:dyDescent="0.25">
      <c r="A675" s="1">
        <v>39038</v>
      </c>
      <c r="B675" s="10">
        <v>10.050000000000001</v>
      </c>
      <c r="C675" s="10">
        <v>11.1</v>
      </c>
      <c r="D675">
        <v>50159.94</v>
      </c>
      <c r="E675">
        <v>48027.18</v>
      </c>
      <c r="F675">
        <v>76675.22</v>
      </c>
      <c r="G675">
        <v>73420.7</v>
      </c>
      <c r="H675">
        <f>(1/(1-91/360*VLOOKUP($A675,Tbills!$B$4:$C$974,2,1)/100))^((1)/91)-1</f>
        <v>1.3851772053508071E-4</v>
      </c>
      <c r="I675">
        <f>I674*(1-IF($A675&lt;=I670,I$1,I$1+IF(AND(WEEKDAY($A675)&lt;&gt;1,WEEKDAY($A675)&lt;&gt;7),J$1,0)))^($A675-$A674)*(1-0.5*(E675/E674-1))</f>
        <v>17.596828213624551</v>
      </c>
      <c r="K675">
        <f>ROW()</f>
        <v>675</v>
      </c>
      <c r="L675">
        <f>B675/C675</f>
        <v>0.90540540540540548</v>
      </c>
      <c r="M675">
        <f t="shared" si="10"/>
        <v>16.703781624956981</v>
      </c>
      <c r="P675">
        <f>P674*(1-P$1+H674)^($A675-$A674)*(2-E675/E674)</f>
        <v>15.404433411955122</v>
      </c>
    </row>
    <row r="676" spans="1:16" x14ac:dyDescent="0.25">
      <c r="A676" s="1">
        <v>39041</v>
      </c>
      <c r="B676" s="10">
        <v>9.9700000000000006</v>
      </c>
      <c r="C676" s="10">
        <v>11.28</v>
      </c>
      <c r="D676">
        <v>49305.75</v>
      </c>
      <c r="E676">
        <v>47189.35</v>
      </c>
      <c r="F676">
        <v>76982.94</v>
      </c>
      <c r="G676">
        <v>73684.84</v>
      </c>
      <c r="H676">
        <f>(1/(1-91/360*VLOOKUP($A676,Tbills!$B$4:$C$974,2,1)/100))^((1)/91)-1</f>
        <v>1.3809571860834424E-4</v>
      </c>
      <c r="I676">
        <f>I675*(1-IF($A676&lt;=I671,I$1,I$1+IF(AND(WEEKDAY($A676)&lt;&gt;1,WEEKDAY($A676)&lt;&gt;7),J$1,0)))^($A676-$A675)*(1-0.5*(E676/E675-1))</f>
        <v>17.748929839029685</v>
      </c>
      <c r="K676">
        <f>ROW()</f>
        <v>676</v>
      </c>
      <c r="L676">
        <f>B676/C676</f>
        <v>0.88386524822695045</v>
      </c>
      <c r="M676">
        <f t="shared" si="10"/>
        <v>16.992803092208078</v>
      </c>
      <c r="P676">
        <f>P675*(1-P$1+H675)^($A676-$A675)*(2-E676/E675)</f>
        <v>15.677936860095793</v>
      </c>
    </row>
    <row r="677" spans="1:16" x14ac:dyDescent="0.25">
      <c r="A677" s="1">
        <v>39042</v>
      </c>
      <c r="B677" s="10">
        <v>9.9</v>
      </c>
      <c r="C677" s="10">
        <v>11.29</v>
      </c>
      <c r="D677">
        <v>49645.95</v>
      </c>
      <c r="E677">
        <v>47508.43</v>
      </c>
      <c r="F677">
        <v>77033.63</v>
      </c>
      <c r="G677">
        <v>73723.179999999993</v>
      </c>
      <c r="H677">
        <f>(1/(1-91/360*VLOOKUP($A677,Tbills!$B$4:$C$974,2,1)/100))^((1)/91)-1</f>
        <v>1.3809571860834424E-4</v>
      </c>
      <c r="I677">
        <f>I676*(1-IF($A677&lt;=I672,I$1,I$1+IF(AND(WEEKDAY($A677)&lt;&gt;1,WEEKDAY($A677)&lt;&gt;7),J$1,0)))^($A677-$A676)*(1-0.5*(E677/E676-1))</f>
        <v>17.688463015804746</v>
      </c>
      <c r="K677">
        <f>ROW()</f>
        <v>677</v>
      </c>
      <c r="L677">
        <f>B677/C677</f>
        <v>0.87688219663418965</v>
      </c>
      <c r="M677">
        <f t="shared" si="10"/>
        <v>16.877116843494665</v>
      </c>
      <c r="P677">
        <f>P676*(1-P$1+H676)^($A677-$A676)*(2-E677/E676)</f>
        <v>15.573501898651239</v>
      </c>
    </row>
    <row r="678" spans="1:16" x14ac:dyDescent="0.25">
      <c r="A678" s="1">
        <v>39043</v>
      </c>
      <c r="B678" s="10">
        <v>10.14</v>
      </c>
      <c r="C678" s="10">
        <v>11.81</v>
      </c>
      <c r="D678">
        <v>50119.4</v>
      </c>
      <c r="E678">
        <v>47954.93</v>
      </c>
      <c r="F678">
        <v>78085.05</v>
      </c>
      <c r="G678">
        <v>74719.23</v>
      </c>
      <c r="H678">
        <f>(1/(1-91/360*VLOOKUP($A678,Tbills!$B$4:$C$974,2,1)/100))^((1)/91)-1</f>
        <v>1.3809571860834424E-4</v>
      </c>
      <c r="I678">
        <f>I677*(1-IF($A678&lt;=I673,I$1,I$1+IF(AND(WEEKDAY($A678)&lt;&gt;1,WEEKDAY($A678)&lt;&gt;7),J$1,0)))^($A678-$A677)*(1-0.5*(E678/E677-1))</f>
        <v>17.604883770194981</v>
      </c>
      <c r="K678">
        <f>ROW()</f>
        <v>678</v>
      </c>
      <c r="L678">
        <f>B678/C678</f>
        <v>0.85859441151566473</v>
      </c>
      <c r="M678">
        <f t="shared" si="10"/>
        <v>16.717721425597006</v>
      </c>
      <c r="P678">
        <f>P677*(1-P$1+H677)^($A678-$A677)*(2-E678/E677)</f>
        <v>15.428696785556754</v>
      </c>
    </row>
    <row r="679" spans="1:16" x14ac:dyDescent="0.25">
      <c r="A679" s="1">
        <v>39045</v>
      </c>
      <c r="B679" s="10">
        <v>10.73</v>
      </c>
      <c r="C679" s="10">
        <v>12.43</v>
      </c>
      <c r="D679">
        <v>50714.55</v>
      </c>
      <c r="E679">
        <v>48511.13</v>
      </c>
      <c r="F679">
        <v>79007.600000000006</v>
      </c>
      <c r="G679">
        <v>75581.37</v>
      </c>
      <c r="H679">
        <f>(1/(1-91/360*VLOOKUP($A679,Tbills!$B$4:$C$974,2,1)/100))^((1)/91)-1</f>
        <v>1.3809571860834424E-4</v>
      </c>
      <c r="I679">
        <f>I678*(1-IF($A679&lt;=I674,I$1,I$1+IF(AND(WEEKDAY($A679)&lt;&gt;1,WEEKDAY($A679)&lt;&gt;7),J$1,0)))^($A679-$A678)*(1-0.5*(E679/E678-1))</f>
        <v>17.50187852043145</v>
      </c>
      <c r="K679">
        <f>ROW()</f>
        <v>679</v>
      </c>
      <c r="L679">
        <f>B679/C679</f>
        <v>0.86323411102172165</v>
      </c>
      <c r="M679">
        <f t="shared" si="10"/>
        <v>16.522283596251665</v>
      </c>
      <c r="P679">
        <f>P678*(1-P$1+H678)^($A679-$A678)*(2-E679/E678)</f>
        <v>15.252832679108042</v>
      </c>
    </row>
    <row r="680" spans="1:16" x14ac:dyDescent="0.25">
      <c r="A680" s="1">
        <v>39048</v>
      </c>
      <c r="B680" s="10">
        <v>12.3</v>
      </c>
      <c r="C680" s="10">
        <v>13.42</v>
      </c>
      <c r="D680">
        <v>53649.08</v>
      </c>
      <c r="E680">
        <v>51298.06</v>
      </c>
      <c r="F680">
        <v>80331.3</v>
      </c>
      <c r="G680">
        <v>76816.350000000006</v>
      </c>
      <c r="H680">
        <f>(1/(1-91/360*VLOOKUP($A680,Tbills!$B$4:$C$974,2,1)/100))^((1)/91)-1</f>
        <v>1.3711111114722563E-4</v>
      </c>
      <c r="I680">
        <f>I679*(1-IF($A680&lt;=I675,I$1,I$1+IF(AND(WEEKDAY($A680)&lt;&gt;1,WEEKDAY($A680)&lt;&gt;7),J$1,0)))^($A680-$A679)*(1-0.5*(E680/E679-1))</f>
        <v>16.997815972878829</v>
      </c>
      <c r="K680">
        <f>ROW()</f>
        <v>680</v>
      </c>
      <c r="L680">
        <f>B680/C680</f>
        <v>0.91654247391952315</v>
      </c>
      <c r="M680">
        <f t="shared" si="10"/>
        <v>15.570914261484404</v>
      </c>
      <c r="P680">
        <f>P679*(1-P$1+H679)^($A680-$A679)*(2-E680/E679)</f>
        <v>14.380929523783742</v>
      </c>
    </row>
    <row r="681" spans="1:16" x14ac:dyDescent="0.25">
      <c r="A681" s="1">
        <v>39049</v>
      </c>
      <c r="B681" s="10">
        <v>11.62</v>
      </c>
      <c r="C681" s="10">
        <v>12.98</v>
      </c>
      <c r="D681">
        <v>51765.9</v>
      </c>
      <c r="E681">
        <v>49490.38</v>
      </c>
      <c r="F681">
        <v>79653</v>
      </c>
      <c r="G681">
        <v>76157.2</v>
      </c>
      <c r="H681">
        <f>(1/(1-91/360*VLOOKUP($A681,Tbills!$B$4:$C$974,2,1)/100))^((1)/91)-1</f>
        <v>1.3711111114722563E-4</v>
      </c>
      <c r="I681">
        <f>I680*(1-IF($A681&lt;=I676,I$1,I$1+IF(AND(WEEKDAY($A681)&lt;&gt;1,WEEKDAY($A681)&lt;&gt;7),J$1,0)))^($A681-$A680)*(1-0.5*(E681/E680-1))</f>
        <v>17.296856743685876</v>
      </c>
      <c r="K681">
        <f>ROW()</f>
        <v>681</v>
      </c>
      <c r="L681">
        <f>B681/C681</f>
        <v>0.89522342064714933</v>
      </c>
      <c r="M681">
        <f t="shared" si="10"/>
        <v>16.118863188055169</v>
      </c>
      <c r="P681">
        <f>P680*(1-P$1+H680)^($A681-$A680)*(2-E681/E680)</f>
        <v>14.889186268589324</v>
      </c>
    </row>
    <row r="682" spans="1:16" x14ac:dyDescent="0.25">
      <c r="A682" s="1">
        <v>39050</v>
      </c>
      <c r="B682" s="10">
        <v>10.83</v>
      </c>
      <c r="C682" s="10">
        <v>12.31</v>
      </c>
      <c r="D682">
        <v>49762.67</v>
      </c>
      <c r="E682">
        <v>47568.42</v>
      </c>
      <c r="F682">
        <v>79160.95</v>
      </c>
      <c r="G682">
        <v>75676.31</v>
      </c>
      <c r="H682">
        <f>(1/(1-91/360*VLOOKUP($A682,Tbills!$B$4:$C$974,2,1)/100))^((1)/91)-1</f>
        <v>1.3711111114722563E-4</v>
      </c>
      <c r="I682">
        <f>I681*(1-IF($A682&lt;=I677,I$1,I$1+IF(AND(WEEKDAY($A682)&lt;&gt;1,WEEKDAY($A682)&lt;&gt;7),J$1,0)))^($A682-$A681)*(1-0.5*(E682/E681-1))</f>
        <v>17.632259716682285</v>
      </c>
      <c r="K682">
        <f>ROW()</f>
        <v>682</v>
      </c>
      <c r="L682">
        <f>B682/C682</f>
        <v>0.87977254264825344</v>
      </c>
      <c r="M682">
        <f t="shared" si="10"/>
        <v>16.74405969921358</v>
      </c>
      <c r="P682">
        <f>P681*(1-P$1+H681)^($A682-$A681)*(2-E682/E681)</f>
        <v>15.468956817367278</v>
      </c>
    </row>
    <row r="683" spans="1:16" x14ac:dyDescent="0.25">
      <c r="A683" s="1">
        <v>39051</v>
      </c>
      <c r="B683" s="10">
        <v>10.91</v>
      </c>
      <c r="C683" s="10">
        <v>12.49</v>
      </c>
      <c r="D683">
        <v>49446.13</v>
      </c>
      <c r="E683">
        <v>47259.32</v>
      </c>
      <c r="F683">
        <v>79133.33</v>
      </c>
      <c r="G683">
        <v>75639.53</v>
      </c>
      <c r="H683">
        <f>(1/(1-91/360*VLOOKUP($A683,Tbills!$B$4:$C$974,2,1)/100))^((1)/91)-1</f>
        <v>1.3711111114722563E-4</v>
      </c>
      <c r="I683">
        <f>I682*(1-IF($A683&lt;=I678,I$1,I$1+IF(AND(WEEKDAY($A683)&lt;&gt;1,WEEKDAY($A683)&lt;&gt;7),J$1,0)))^($A683-$A682)*(1-0.5*(E683/E682-1))</f>
        <v>17.689086591036567</v>
      </c>
      <c r="K683">
        <f>ROW()</f>
        <v>683</v>
      </c>
      <c r="L683">
        <f>B683/C683</f>
        <v>0.87349879903923133</v>
      </c>
      <c r="M683">
        <f t="shared" si="10"/>
        <v>16.852077814492791</v>
      </c>
      <c r="P683">
        <f>P682*(1-P$1+H682)^($A683-$A682)*(2-E683/E682)</f>
        <v>15.571033121714111</v>
      </c>
    </row>
    <row r="684" spans="1:16" x14ac:dyDescent="0.25">
      <c r="A684" s="1">
        <v>39052</v>
      </c>
      <c r="B684" s="10">
        <v>11.66</v>
      </c>
      <c r="C684" s="10">
        <v>12.92</v>
      </c>
      <c r="D684">
        <v>50502.34</v>
      </c>
      <c r="E684">
        <v>48262.34</v>
      </c>
      <c r="F684">
        <v>80037.33</v>
      </c>
      <c r="G684">
        <v>76493.25</v>
      </c>
      <c r="H684">
        <f>(1/(1-91/360*VLOOKUP($A684,Tbills!$B$4:$C$974,2,1)/100))^((1)/91)-1</f>
        <v>1.3711111114722563E-4</v>
      </c>
      <c r="I684">
        <f>I683*(1-IF($A684&lt;=I679,I$1,I$1+IF(AND(WEEKDAY($A684)&lt;&gt;1,WEEKDAY($A684)&lt;&gt;7),J$1,0)))^($A684-$A683)*(1-0.5*(E684/E683-1))</f>
        <v>17.500916698762982</v>
      </c>
      <c r="K684">
        <f>ROW()</f>
        <v>684</v>
      </c>
      <c r="L684">
        <f>B684/C684</f>
        <v>0.9024767801857585</v>
      </c>
      <c r="M684">
        <f t="shared" si="10"/>
        <v>16.493645292469132</v>
      </c>
      <c r="P684">
        <f>P683*(1-P$1+H683)^($A684-$A683)*(2-E684/E683)</f>
        <v>15.242083363052437</v>
      </c>
    </row>
    <row r="685" spans="1:16" x14ac:dyDescent="0.25">
      <c r="A685" s="1">
        <v>39055</v>
      </c>
      <c r="B685" s="10">
        <v>11.23</v>
      </c>
      <c r="C685" s="10">
        <v>12.62</v>
      </c>
      <c r="D685">
        <v>49694.87</v>
      </c>
      <c r="E685">
        <v>47470.83</v>
      </c>
      <c r="F685">
        <v>79495.78</v>
      </c>
      <c r="G685">
        <v>75944.210000000006</v>
      </c>
      <c r="H685">
        <f>(1/(1-91/360*VLOOKUP($A685,Tbills!$B$4:$C$974,2,1)/100))^((1)/91)-1</f>
        <v>1.3612659285566764E-4</v>
      </c>
      <c r="I685">
        <f>I684*(1-IF($A685&lt;=I680,I$1,I$1+IF(AND(WEEKDAY($A685)&lt;&gt;1,WEEKDAY($A685)&lt;&gt;7),J$1,0)))^($A685-$A684)*(1-0.5*(E685/E684-1))</f>
        <v>17.643047918437034</v>
      </c>
      <c r="K685">
        <f>ROW()</f>
        <v>685</v>
      </c>
      <c r="L685">
        <f>B685/C685</f>
        <v>0.88985736925515069</v>
      </c>
      <c r="M685">
        <f t="shared" si="10"/>
        <v>16.761801402662702</v>
      </c>
      <c r="P685">
        <f>P684*(1-P$1+H684)^($A685-$A684)*(2-E685/E684)</f>
        <v>15.496709821397467</v>
      </c>
    </row>
    <row r="686" spans="1:16" x14ac:dyDescent="0.25">
      <c r="A686" s="1">
        <v>39056</v>
      </c>
      <c r="B686" s="10">
        <v>11.27</v>
      </c>
      <c r="C686" s="10">
        <v>12.68</v>
      </c>
      <c r="D686">
        <v>49870.21</v>
      </c>
      <c r="E686">
        <v>47631.87</v>
      </c>
      <c r="F686">
        <v>78911.16</v>
      </c>
      <c r="G686">
        <v>75375.37</v>
      </c>
      <c r="H686">
        <f>(1/(1-91/360*VLOOKUP($A686,Tbills!$B$4:$C$974,2,1)/100))^((1)/91)-1</f>
        <v>1.3612659285566764E-4</v>
      </c>
      <c r="I686">
        <f>I685*(1-IF($A686&lt;=I681,I$1,I$1+IF(AND(WEEKDAY($A686)&lt;&gt;1,WEEKDAY($A686)&lt;&gt;7),J$1,0)))^($A686-$A685)*(1-0.5*(E686/E685-1))</f>
        <v>17.612663364959296</v>
      </c>
      <c r="K686">
        <f>ROW()</f>
        <v>686</v>
      </c>
      <c r="L686">
        <f>B686/C686</f>
        <v>0.88880126182965302</v>
      </c>
      <c r="M686">
        <f t="shared" si="10"/>
        <v>16.704160644771786</v>
      </c>
      <c r="P686">
        <f>P685*(1-P$1+H685)^($A686-$A685)*(2-E686/E685)</f>
        <v>15.445669933684588</v>
      </c>
    </row>
    <row r="687" spans="1:16" x14ac:dyDescent="0.25">
      <c r="A687" s="1">
        <v>39057</v>
      </c>
      <c r="B687" s="10">
        <v>11.33</v>
      </c>
      <c r="C687" s="10">
        <v>12.79</v>
      </c>
      <c r="D687">
        <v>50264.44</v>
      </c>
      <c r="E687">
        <v>48001.919999999998</v>
      </c>
      <c r="F687">
        <v>78394.98</v>
      </c>
      <c r="G687">
        <v>74872.05</v>
      </c>
      <c r="H687">
        <f>(1/(1-91/360*VLOOKUP($A687,Tbills!$B$4:$C$974,2,1)/100))^((1)/91)-1</f>
        <v>1.3612659285566764E-4</v>
      </c>
      <c r="I687">
        <f>I686*(1-IF($A687&lt;=I682,I$1,I$1+IF(AND(WEEKDAY($A687)&lt;&gt;1,WEEKDAY($A687)&lt;&gt;7),J$1,0)))^($A687-$A686)*(1-0.5*(E687/E686-1))</f>
        <v>17.543790712425015</v>
      </c>
      <c r="K687">
        <f>ROW()</f>
        <v>687</v>
      </c>
      <c r="L687">
        <f>B687/C687</f>
        <v>0.88584831899921823</v>
      </c>
      <c r="M687">
        <f t="shared" si="10"/>
        <v>16.573614763679867</v>
      </c>
      <c r="P687">
        <f>P686*(1-P$1+H686)^($A687-$A686)*(2-E687/E686)</f>
        <v>15.32719256357996</v>
      </c>
    </row>
    <row r="688" spans="1:16" x14ac:dyDescent="0.25">
      <c r="A688" s="1">
        <v>39058</v>
      </c>
      <c r="B688" s="10">
        <v>12.67</v>
      </c>
      <c r="C688" s="10">
        <v>13.75</v>
      </c>
      <c r="D688">
        <v>51167.95</v>
      </c>
      <c r="E688">
        <v>48858.22</v>
      </c>
      <c r="F688">
        <v>78764.600000000006</v>
      </c>
      <c r="G688">
        <v>75214.86</v>
      </c>
      <c r="H688">
        <f>(1/(1-91/360*VLOOKUP($A688,Tbills!$B$4:$C$974,2,1)/100))^((1)/91)-1</f>
        <v>1.3612659285566764E-4</v>
      </c>
      <c r="I688">
        <f>I687*(1-IF($A688&lt;=I683,I$1,I$1+IF(AND(WEEKDAY($A688)&lt;&gt;1,WEEKDAY($A688)&lt;&gt;7),J$1,0)))^($A688-$A687)*(1-0.5*(E688/E687-1))</f>
        <v>17.386857467029529</v>
      </c>
      <c r="K688">
        <f>ROW()</f>
        <v>688</v>
      </c>
      <c r="L688">
        <f>B688/C688</f>
        <v>0.92145454545454542</v>
      </c>
      <c r="M688">
        <f t="shared" si="10"/>
        <v>16.277202056579515</v>
      </c>
      <c r="P688">
        <f>P687*(1-P$1+H687)^($A688-$A687)*(2-E688/E687)</f>
        <v>15.055265206788128</v>
      </c>
    </row>
    <row r="689" spans="1:16" x14ac:dyDescent="0.25">
      <c r="A689" s="1">
        <v>39059</v>
      </c>
      <c r="B689" s="10">
        <v>12.08</v>
      </c>
      <c r="C689" s="10">
        <v>13.49</v>
      </c>
      <c r="D689">
        <v>51256.7</v>
      </c>
      <c r="E689">
        <v>48936.31</v>
      </c>
      <c r="F689">
        <v>78187.86</v>
      </c>
      <c r="G689">
        <v>74653.87</v>
      </c>
      <c r="H689">
        <f>(1/(1-91/360*VLOOKUP($A689,Tbills!$B$4:$C$974,2,1)/100))^((1)/91)-1</f>
        <v>1.3612659285566764E-4</v>
      </c>
      <c r="I689">
        <f>I688*(1-IF($A689&lt;=I684,I$1,I$1+IF(AND(WEEKDAY($A689)&lt;&gt;1,WEEKDAY($A689)&lt;&gt;7),J$1,0)))^($A689-$A688)*(1-0.5*(E689/E688-1))</f>
        <v>17.372510603433263</v>
      </c>
      <c r="K689">
        <f>ROW()</f>
        <v>689</v>
      </c>
      <c r="L689">
        <f>B689/C689</f>
        <v>0.89547813194959225</v>
      </c>
      <c r="M689">
        <f t="shared" si="10"/>
        <v>16.250429330959868</v>
      </c>
      <c r="P689">
        <f>P688*(1-P$1+H688)^($A689-$A688)*(2-E689/E688)</f>
        <v>15.03269260286115</v>
      </c>
    </row>
    <row r="690" spans="1:16" x14ac:dyDescent="0.25">
      <c r="A690" s="1">
        <v>39062</v>
      </c>
      <c r="B690" s="10">
        <v>10.71</v>
      </c>
      <c r="C690" s="10">
        <v>13.39</v>
      </c>
      <c r="D690">
        <v>50016.74</v>
      </c>
      <c r="E690">
        <v>47732.49</v>
      </c>
      <c r="F690">
        <v>77679.3</v>
      </c>
      <c r="G690">
        <v>74137.81</v>
      </c>
      <c r="H690">
        <f>(1/(1-91/360*VLOOKUP($A690,Tbills!$B$4:$C$974,2,1)/100))^((1)/91)-1</f>
        <v>1.3415782371595242E-4</v>
      </c>
      <c r="I690">
        <f>I689*(1-IF($A690&lt;=I685,I$1,I$1+IF(AND(WEEKDAY($A690)&lt;&gt;1,WEEKDAY($A690)&lt;&gt;7),J$1,0)))^($A690-$A689)*(1-0.5*(E690/E689-1))</f>
        <v>17.584817003692972</v>
      </c>
      <c r="K690">
        <f>ROW()</f>
        <v>690</v>
      </c>
      <c r="L690">
        <f>B690/C690</f>
        <v>0.79985063480209118</v>
      </c>
      <c r="M690">
        <f t="shared" si="10"/>
        <v>16.647859144582203</v>
      </c>
      <c r="P690">
        <f>P689*(1-P$1+H689)^($A690-$A689)*(2-E690/E689)</f>
        <v>15.407074255060586</v>
      </c>
    </row>
    <row r="691" spans="1:16" x14ac:dyDescent="0.25">
      <c r="A691" s="1">
        <v>39063</v>
      </c>
      <c r="B691" s="10">
        <v>10.65</v>
      </c>
      <c r="C691" s="10">
        <v>13.26</v>
      </c>
      <c r="D691">
        <v>49495.14</v>
      </c>
      <c r="E691">
        <v>47228.31</v>
      </c>
      <c r="F691">
        <v>78322.42</v>
      </c>
      <c r="G691">
        <v>74741.66</v>
      </c>
      <c r="H691">
        <f>(1/(1-91/360*VLOOKUP($A691,Tbills!$B$4:$C$974,2,1)/100))^((1)/91)-1</f>
        <v>1.3415782371595242E-4</v>
      </c>
      <c r="I691">
        <f>I690*(1-IF($A691&lt;=I686,I$1,I$1+IF(AND(WEEKDAY($A691)&lt;&gt;1,WEEKDAY($A691)&lt;&gt;7),J$1,0)))^($A691-$A690)*(1-0.5*(E691/E690-1))</f>
        <v>17.677227741099198</v>
      </c>
      <c r="K691">
        <f>ROW()</f>
        <v>691</v>
      </c>
      <c r="L691">
        <f>B691/C691</f>
        <v>0.80316742081447967</v>
      </c>
      <c r="M691">
        <f t="shared" si="10"/>
        <v>16.822920531214773</v>
      </c>
      <c r="P691">
        <f>P690*(1-P$1+H690)^($A691-$A690)*(2-E691/E690)</f>
        <v>15.571326218632914</v>
      </c>
    </row>
    <row r="692" spans="1:16" x14ac:dyDescent="0.25">
      <c r="A692" s="1">
        <v>39064</v>
      </c>
      <c r="B692" s="10">
        <v>10.18</v>
      </c>
      <c r="C692" s="10">
        <v>13.1</v>
      </c>
      <c r="D692">
        <v>48706.05</v>
      </c>
      <c r="E692">
        <v>46469.03</v>
      </c>
      <c r="F692">
        <v>78174.14</v>
      </c>
      <c r="G692">
        <v>74590.13</v>
      </c>
      <c r="H692">
        <f>(1/(1-91/360*VLOOKUP($A692,Tbills!$B$4:$C$974,2,1)/100))^((1)/91)-1</f>
        <v>1.3415782371595242E-4</v>
      </c>
      <c r="I692">
        <f>I691*(1-IF($A692&lt;=I687,I$1,I$1+IF(AND(WEEKDAY($A692)&lt;&gt;1,WEEKDAY($A692)&lt;&gt;7),J$1,0)))^($A692-$A691)*(1-0.5*(E692/E691-1))</f>
        <v>17.818860560308757</v>
      </c>
      <c r="K692">
        <f>ROW()</f>
        <v>692</v>
      </c>
      <c r="L692">
        <f>B692/C692</f>
        <v>0.77709923664122138</v>
      </c>
      <c r="M692">
        <f t="shared" si="10"/>
        <v>17.092583096462352</v>
      </c>
      <c r="P692">
        <f>P691*(1-P$1+H691)^($A692-$A691)*(2-E692/E691)</f>
        <v>15.823200700031391</v>
      </c>
    </row>
    <row r="693" spans="1:16" x14ac:dyDescent="0.25">
      <c r="A693" s="1">
        <v>39065</v>
      </c>
      <c r="B693" s="10">
        <v>9.9700000000000006</v>
      </c>
      <c r="C693" s="10">
        <v>13.02</v>
      </c>
      <c r="D693">
        <v>48933.7</v>
      </c>
      <c r="E693">
        <v>46679.99</v>
      </c>
      <c r="F693">
        <v>79093.960000000006</v>
      </c>
      <c r="G693">
        <v>75457.77</v>
      </c>
      <c r="H693">
        <f>(1/(1-91/360*VLOOKUP($A693,Tbills!$B$4:$C$974,2,1)/100))^((1)/91)-1</f>
        <v>1.3415782371595242E-4</v>
      </c>
      <c r="I693">
        <f>I692*(1-IF($A693&lt;=I688,I$1,I$1+IF(AND(WEEKDAY($A693)&lt;&gt;1,WEEKDAY($A693)&lt;&gt;7),J$1,0)))^($A693-$A692)*(1-0.5*(E693/E692-1))</f>
        <v>17.777950822522662</v>
      </c>
      <c r="K693">
        <f>ROW()</f>
        <v>693</v>
      </c>
      <c r="L693">
        <f>B693/C693</f>
        <v>0.76574500768049159</v>
      </c>
      <c r="M693">
        <f t="shared" si="10"/>
        <v>17.014193746573852</v>
      </c>
      <c r="P693">
        <f>P692*(1-P$1+H692)^($A693-$A692)*(2-E693/E692)</f>
        <v>15.752897152628117</v>
      </c>
    </row>
    <row r="694" spans="1:16" x14ac:dyDescent="0.25">
      <c r="A694" s="1">
        <v>39066</v>
      </c>
      <c r="B694" s="10">
        <v>10.050000000000001</v>
      </c>
      <c r="C694" s="10">
        <v>13.2</v>
      </c>
      <c r="D694">
        <v>49603.82</v>
      </c>
      <c r="E694">
        <v>47312.99</v>
      </c>
      <c r="F694">
        <v>80003.05</v>
      </c>
      <c r="G694">
        <v>76314.94</v>
      </c>
      <c r="H694">
        <f>(1/(1-91/360*VLOOKUP($A694,Tbills!$B$4:$C$974,2,1)/100))^((1)/91)-1</f>
        <v>1.3415782371595242E-4</v>
      </c>
      <c r="I694">
        <f>I693*(1-IF($A694&lt;=I689,I$1,I$1+IF(AND(WEEKDAY($A694)&lt;&gt;1,WEEKDAY($A694)&lt;&gt;7),J$1,0)))^($A694-$A693)*(1-0.5*(E694/E693-1))</f>
        <v>17.656953057496665</v>
      </c>
      <c r="K694">
        <f>ROW()</f>
        <v>694</v>
      </c>
      <c r="L694">
        <f>B694/C694</f>
        <v>0.76136363636363646</v>
      </c>
      <c r="M694">
        <f t="shared" si="10"/>
        <v>16.782692535758461</v>
      </c>
      <c r="P694">
        <f>P693*(1-P$1+H693)^($A694-$A693)*(2-E694/E693)</f>
        <v>15.540791317760187</v>
      </c>
    </row>
    <row r="695" spans="1:16" x14ac:dyDescent="0.25">
      <c r="A695" s="1">
        <v>39069</v>
      </c>
      <c r="B695" s="10">
        <v>10.6</v>
      </c>
      <c r="C695" s="10">
        <v>13.3</v>
      </c>
      <c r="D695">
        <v>49772.35</v>
      </c>
      <c r="E695">
        <v>47454.69</v>
      </c>
      <c r="F695">
        <v>80113.17</v>
      </c>
      <c r="G695">
        <v>76389.259999999995</v>
      </c>
      <c r="H695">
        <f>(1/(1-91/360*VLOOKUP($A695,Tbills!$B$4:$C$974,2,1)/100))^((1)/91)-1</f>
        <v>1.3486091462189265E-4</v>
      </c>
      <c r="I695">
        <f>I694*(1-IF($A695&lt;=I690,I$1,I$1+IF(AND(WEEKDAY($A695)&lt;&gt;1,WEEKDAY($A695)&lt;&gt;7),J$1,0)))^($A695-$A694)*(1-0.5*(E695/E694-1))</f>
        <v>17.629135625862389</v>
      </c>
      <c r="K695">
        <f>ROW()</f>
        <v>695</v>
      </c>
      <c r="L695">
        <f>B695/C695</f>
        <v>0.79699248120300747</v>
      </c>
      <c r="M695">
        <f t="shared" si="10"/>
        <v>16.730091377749623</v>
      </c>
      <c r="P695">
        <f>P694*(1-P$1+H694)^($A695-$A694)*(2-E695/E694)</f>
        <v>15.498764675496689</v>
      </c>
    </row>
    <row r="696" spans="1:16" x14ac:dyDescent="0.25">
      <c r="A696" s="1">
        <v>39070</v>
      </c>
      <c r="B696" s="10">
        <v>10.3</v>
      </c>
      <c r="C696" s="10">
        <v>12.98</v>
      </c>
      <c r="D696">
        <v>48460.89</v>
      </c>
      <c r="E696">
        <v>46197.9</v>
      </c>
      <c r="F696">
        <v>79712.100000000006</v>
      </c>
      <c r="G696">
        <v>75996.53</v>
      </c>
      <c r="H696">
        <f>(1/(1-91/360*VLOOKUP($A696,Tbills!$B$4:$C$974,2,1)/100))^((1)/91)-1</f>
        <v>1.3486091462189265E-4</v>
      </c>
      <c r="I696">
        <f>I695*(1-IF($A696&lt;=I691,I$1,I$1+IF(AND(WEEKDAY($A696)&lt;&gt;1,WEEKDAY($A696)&lt;&gt;7),J$1,0)))^($A696-$A695)*(1-0.5*(E696/E695-1))</f>
        <v>17.862115721487658</v>
      </c>
      <c r="K696">
        <f>ROW()</f>
        <v>696</v>
      </c>
      <c r="L696">
        <f>B696/C696</f>
        <v>0.7935285053929122</v>
      </c>
      <c r="M696">
        <f t="shared" si="10"/>
        <v>17.172371267960688</v>
      </c>
      <c r="P696">
        <f>P695*(1-P$1+H695)^($A696-$A695)*(2-E696/E695)</f>
        <v>15.910791066030166</v>
      </c>
    </row>
    <row r="697" spans="1:16" x14ac:dyDescent="0.25">
      <c r="A697" s="1">
        <v>39071</v>
      </c>
      <c r="B697" s="10">
        <v>10.26</v>
      </c>
      <c r="C697" s="10">
        <v>12.83</v>
      </c>
      <c r="D697">
        <v>48310.97</v>
      </c>
      <c r="E697">
        <v>46048.75</v>
      </c>
      <c r="F697">
        <v>79622.94</v>
      </c>
      <c r="G697">
        <v>75901.279999999999</v>
      </c>
      <c r="H697">
        <f>(1/(1-91/360*VLOOKUP($A697,Tbills!$B$4:$C$974,2,1)/100))^((1)/91)-1</f>
        <v>1.3486091462189265E-4</v>
      </c>
      <c r="I697">
        <f>I696*(1-IF($A697&lt;=I692,I$1,I$1+IF(AND(WEEKDAY($A697)&lt;&gt;1,WEEKDAY($A697)&lt;&gt;7),J$1,0)))^($A697-$A696)*(1-0.5*(E697/E696-1))</f>
        <v>17.890484002373714</v>
      </c>
      <c r="K697">
        <f>ROW()</f>
        <v>697</v>
      </c>
      <c r="L697">
        <f>B697/C697</f>
        <v>0.79968823070927508</v>
      </c>
      <c r="M697">
        <f t="shared" si="10"/>
        <v>17.227009907022872</v>
      </c>
      <c r="P697">
        <f>P696*(1-P$1+H696)^($A697-$A696)*(2-E697/E696)</f>
        <v>15.963721372634454</v>
      </c>
    </row>
    <row r="698" spans="1:16" x14ac:dyDescent="0.25">
      <c r="A698" s="1">
        <v>39072</v>
      </c>
      <c r="B698" s="10">
        <v>10.53</v>
      </c>
      <c r="C698" s="10">
        <v>13.15</v>
      </c>
      <c r="D698">
        <v>48672.39</v>
      </c>
      <c r="E698">
        <v>46387.040000000001</v>
      </c>
      <c r="F698">
        <v>79934.460000000006</v>
      </c>
      <c r="G698">
        <v>76188.009999999995</v>
      </c>
      <c r="H698">
        <f>(1/(1-91/360*VLOOKUP($A698,Tbills!$B$4:$C$974,2,1)/100))^((1)/91)-1</f>
        <v>1.3486091462189265E-4</v>
      </c>
      <c r="I698">
        <f>I697*(1-IF($A698&lt;=I693,I$1,I$1+IF(AND(WEEKDAY($A698)&lt;&gt;1,WEEKDAY($A698)&lt;&gt;7),J$1,0)))^($A698-$A697)*(1-0.5*(E698/E697-1))</f>
        <v>17.824305237015206</v>
      </c>
      <c r="K698">
        <f>ROW()</f>
        <v>698</v>
      </c>
      <c r="L698">
        <f>B698/C698</f>
        <v>0.80076045627376424</v>
      </c>
      <c r="M698">
        <f t="shared" si="10"/>
        <v>17.09965789102543</v>
      </c>
      <c r="P698">
        <f>P697*(1-P$1+H697)^($A698-$A697)*(2-E698/E697)</f>
        <v>15.84799733425422</v>
      </c>
    </row>
    <row r="699" spans="1:16" x14ac:dyDescent="0.25">
      <c r="A699" s="1">
        <v>39073</v>
      </c>
      <c r="B699" s="10">
        <v>11.36</v>
      </c>
      <c r="C699" s="10">
        <v>13.47</v>
      </c>
      <c r="D699">
        <v>49376.23</v>
      </c>
      <c r="E699">
        <v>47051.57</v>
      </c>
      <c r="F699">
        <v>80318.36</v>
      </c>
      <c r="G699">
        <v>76543.649999999994</v>
      </c>
      <c r="H699">
        <f>(1/(1-91/360*VLOOKUP($A699,Tbills!$B$4:$C$974,2,1)/100))^((1)/91)-1</f>
        <v>1.3486091462189265E-4</v>
      </c>
      <c r="I699">
        <f>I698*(1-IF($A699&lt;=I694,I$1,I$1+IF(AND(WEEKDAY($A699)&lt;&gt;1,WEEKDAY($A699)&lt;&gt;7),J$1,0)))^($A699-$A698)*(1-0.5*(E699/E698-1))</f>
        <v>17.696171203815819</v>
      </c>
      <c r="K699">
        <f>ROW()</f>
        <v>699</v>
      </c>
      <c r="L699">
        <f>B699/C699</f>
        <v>0.84335560504825535</v>
      </c>
      <c r="M699">
        <f t="shared" si="10"/>
        <v>16.853907136278156</v>
      </c>
      <c r="P699">
        <f>P698*(1-P$1+H698)^($A699-$A698)*(2-E699/E698)</f>
        <v>15.622491487711217</v>
      </c>
    </row>
    <row r="700" spans="1:16" x14ac:dyDescent="0.25">
      <c r="A700" s="1">
        <v>39077</v>
      </c>
      <c r="B700" s="10">
        <v>11.26</v>
      </c>
      <c r="C700" s="10">
        <v>13.21</v>
      </c>
      <c r="D700">
        <v>48101.11</v>
      </c>
      <c r="E700">
        <v>45811.1</v>
      </c>
      <c r="F700">
        <v>80123.600000000006</v>
      </c>
      <c r="G700">
        <v>76316.740000000005</v>
      </c>
      <c r="H700">
        <f>(1/(1-91/360*VLOOKUP($A700,Tbills!$B$4:$C$974,2,1)/100))^((1)/91)-1</f>
        <v>1.362672328670822E-4</v>
      </c>
      <c r="I700">
        <f>I699*(1-IF($A700&lt;=I695,I$1,I$1+IF(AND(WEEKDAY($A700)&lt;&gt;1,WEEKDAY($A700)&lt;&gt;7),J$1,0)))^($A700-$A699)*(1-0.5*(E700/E699-1))</f>
        <v>17.92757603152322</v>
      </c>
      <c r="K700">
        <f>ROW()</f>
        <v>700</v>
      </c>
      <c r="L700">
        <f>B700/C700</f>
        <v>0.85238455715367134</v>
      </c>
      <c r="M700">
        <f t="shared" si="10"/>
        <v>17.295021945263045</v>
      </c>
      <c r="P700">
        <f>P699*(1-P$1+H699)^($A700-$A699)*(2-E700/E699)</f>
        <v>16.040642003218615</v>
      </c>
    </row>
    <row r="701" spans="1:16" x14ac:dyDescent="0.25">
      <c r="A701" s="1">
        <v>39078</v>
      </c>
      <c r="B701" s="10">
        <v>10.64</v>
      </c>
      <c r="C701" s="10">
        <v>12.92</v>
      </c>
      <c r="D701">
        <v>46879.8</v>
      </c>
      <c r="E701">
        <v>44641.69</v>
      </c>
      <c r="F701">
        <v>80033.22</v>
      </c>
      <c r="G701">
        <v>76220.259999999995</v>
      </c>
      <c r="H701">
        <f>(1/(1-91/360*VLOOKUP($A701,Tbills!$B$4:$C$974,2,1)/100))^((1)/91)-1</f>
        <v>1.362672328670822E-4</v>
      </c>
      <c r="I701">
        <f>I700*(1-IF($A701&lt;=I696,I$1,I$1+IF(AND(WEEKDAY($A701)&lt;&gt;1,WEEKDAY($A701)&lt;&gt;7),J$1,0)))^($A701-$A700)*(1-0.5*(E701/E700-1))</f>
        <v>18.155920137713299</v>
      </c>
      <c r="K701">
        <f>ROW()</f>
        <v>701</v>
      </c>
      <c r="L701">
        <f>B701/C701</f>
        <v>0.82352941176470595</v>
      </c>
      <c r="M701">
        <f t="shared" si="10"/>
        <v>17.73568213021457</v>
      </c>
      <c r="P701">
        <f>P700*(1-P$1+H700)^($A701-$A700)*(2-E701/E700)</f>
        <v>16.451741169816479</v>
      </c>
    </row>
    <row r="702" spans="1:16" x14ac:dyDescent="0.25">
      <c r="A702" s="1">
        <v>39079</v>
      </c>
      <c r="B702" s="10">
        <v>10.99</v>
      </c>
      <c r="C702" s="10">
        <v>13.15</v>
      </c>
      <c r="D702">
        <v>47308.29</v>
      </c>
      <c r="E702">
        <v>45043.64</v>
      </c>
      <c r="F702">
        <v>80638.100000000006</v>
      </c>
      <c r="G702">
        <v>76785.94</v>
      </c>
      <c r="H702">
        <f>(1/(1-91/360*VLOOKUP($A702,Tbills!$B$4:$C$974,2,1)/100))^((1)/91)-1</f>
        <v>1.362672328670822E-4</v>
      </c>
      <c r="I702">
        <f>I701*(1-IF($A702&lt;=I697,I$1,I$1+IF(AND(WEEKDAY($A702)&lt;&gt;1,WEEKDAY($A702)&lt;&gt;7),J$1,0)))^($A702-$A701)*(1-0.5*(E702/E701-1))</f>
        <v>18.073712529323707</v>
      </c>
      <c r="K702">
        <f>ROW()</f>
        <v>702</v>
      </c>
      <c r="L702">
        <f>B702/C702</f>
        <v>0.83574144486692015</v>
      </c>
      <c r="M702">
        <f t="shared" si="10"/>
        <v>17.575172940956278</v>
      </c>
      <c r="P702">
        <f>P701*(1-P$1+H701)^($A702-$A701)*(2-E702/E701)</f>
        <v>16.305229721862872</v>
      </c>
    </row>
    <row r="703" spans="1:16" x14ac:dyDescent="0.25">
      <c r="A703" s="1">
        <v>39080</v>
      </c>
      <c r="B703" s="10">
        <v>11.56</v>
      </c>
      <c r="C703" s="10">
        <v>13.46</v>
      </c>
      <c r="D703">
        <v>47817.52</v>
      </c>
      <c r="E703">
        <v>45522.35</v>
      </c>
      <c r="F703">
        <v>80859.47</v>
      </c>
      <c r="G703">
        <v>76986.27</v>
      </c>
      <c r="H703">
        <f>(1/(1-91/360*VLOOKUP($A703,Tbills!$B$4:$C$974,2,1)/100))^((1)/91)-1</f>
        <v>1.362672328670822E-4</v>
      </c>
      <c r="I703">
        <f>I702*(1-IF($A703&lt;=I698,I$1,I$1+IF(AND(WEEKDAY($A703)&lt;&gt;1,WEEKDAY($A703)&lt;&gt;7),J$1,0)))^($A703-$A702)*(1-0.5*(E703/E702-1))</f>
        <v>17.977203678747916</v>
      </c>
      <c r="K703">
        <f>ROW()</f>
        <v>703</v>
      </c>
      <c r="L703">
        <f>B703/C703</f>
        <v>0.85884101040118865</v>
      </c>
      <c r="M703">
        <f t="shared" si="10"/>
        <v>17.387579519556844</v>
      </c>
      <c r="P703">
        <f>P702*(1-P$1+H702)^($A703-$A702)*(2-E703/E702)</f>
        <v>16.133544332249759</v>
      </c>
    </row>
    <row r="704" spans="1:16" x14ac:dyDescent="0.25">
      <c r="A704" s="1">
        <v>39085</v>
      </c>
      <c r="B704" s="10">
        <v>12.04</v>
      </c>
      <c r="C704" s="10">
        <v>13.59</v>
      </c>
      <c r="D704">
        <v>47850.11</v>
      </c>
      <c r="E704">
        <v>45522.35</v>
      </c>
      <c r="F704">
        <v>80914.58</v>
      </c>
      <c r="G704">
        <v>76986.27</v>
      </c>
      <c r="H704">
        <f>(1/(1-91/360*VLOOKUP($A704,Tbills!$B$4:$C$974,2,1)/100))^((1)/91)-1</f>
        <v>1.3781439309101806E-4</v>
      </c>
      <c r="I704">
        <f>I703*(1-IF($A704&lt;=I699,I$1,I$1+IF(AND(WEEKDAY($A704)&lt;&gt;1,WEEKDAY($A704)&lt;&gt;7),J$1,0)))^($A704-$A703)*(1-0.5*(E704/E703-1))</f>
        <v>17.974864301418013</v>
      </c>
      <c r="K704">
        <f>ROW()</f>
        <v>704</v>
      </c>
      <c r="L704">
        <f>B704/C704</f>
        <v>0.88594554819720372</v>
      </c>
      <c r="M704">
        <f t="shared" si="10"/>
        <v>17.383530734367653</v>
      </c>
      <c r="P704">
        <f>P703*(1-P$1+H703)^($A704-$A703)*(2-E704/E703)</f>
        <v>16.141554689191544</v>
      </c>
    </row>
    <row r="705" spans="1:16" x14ac:dyDescent="0.25">
      <c r="A705" s="1">
        <v>39086</v>
      </c>
      <c r="B705" s="10">
        <v>11.51</v>
      </c>
      <c r="C705" s="10">
        <v>13.21</v>
      </c>
      <c r="D705">
        <v>47620.1</v>
      </c>
      <c r="E705">
        <v>45297.25</v>
      </c>
      <c r="F705">
        <v>80478.039999999994</v>
      </c>
      <c r="G705">
        <v>76560.31</v>
      </c>
      <c r="H705">
        <f>(1/(1-91/360*VLOOKUP($A705,Tbills!$B$4:$C$974,2,1)/100))^((1)/91)-1</f>
        <v>1.3781439309101806E-4</v>
      </c>
      <c r="I705">
        <f>I704*(1-IF($A705&lt;=I700,I$1,I$1+IF(AND(WEEKDAY($A705)&lt;&gt;1,WEEKDAY($A705)&lt;&gt;7),J$1,0)))^($A705-$A704)*(1-0.5*(E705/E704-1))</f>
        <v>18.018836574250177</v>
      </c>
      <c r="K705">
        <f>ROW()</f>
        <v>705</v>
      </c>
      <c r="L705">
        <f>B705/C705</f>
        <v>0.87130961392884176</v>
      </c>
      <c r="M705">
        <f t="shared" si="10"/>
        <v>17.468675583537355</v>
      </c>
      <c r="P705">
        <f>P704*(1-P$1+H704)^($A705-$A704)*(2-E705/E704)</f>
        <v>16.223007403056837</v>
      </c>
    </row>
    <row r="706" spans="1:16" x14ac:dyDescent="0.25">
      <c r="A706" s="1">
        <v>39087</v>
      </c>
      <c r="B706" s="10">
        <v>12.14</v>
      </c>
      <c r="C706" s="10">
        <v>13.64</v>
      </c>
      <c r="D706">
        <v>48746.9</v>
      </c>
      <c r="E706">
        <v>46362.85</v>
      </c>
      <c r="F706">
        <v>80787.55</v>
      </c>
      <c r="G706">
        <v>76844.210000000006</v>
      </c>
      <c r="H706">
        <f>(1/(1-91/360*VLOOKUP($A706,Tbills!$B$4:$C$974,2,1)/100))^((1)/91)-1</f>
        <v>1.3781439309101806E-4</v>
      </c>
      <c r="I706">
        <f>I705*(1-IF($A706&lt;=I701,I$1,I$1+IF(AND(WEEKDAY($A706)&lt;&gt;1,WEEKDAY($A706)&lt;&gt;7),J$1,0)))^($A706-$A705)*(1-0.5*(E706/E705-1))</f>
        <v>17.806430083535787</v>
      </c>
      <c r="K706">
        <f>ROW()</f>
        <v>706</v>
      </c>
      <c r="L706">
        <f>B706/C706</f>
        <v>0.89002932551319647</v>
      </c>
      <c r="M706">
        <f t="shared" si="10"/>
        <v>17.056937387629894</v>
      </c>
      <c r="P706">
        <f>P705*(1-P$1+H705)^($A706-$A705)*(2-E706/E705)</f>
        <v>15.842964785987105</v>
      </c>
    </row>
    <row r="707" spans="1:16" x14ac:dyDescent="0.25">
      <c r="A707" s="1">
        <v>39090</v>
      </c>
      <c r="B707" s="10">
        <v>12</v>
      </c>
      <c r="C707" s="10">
        <v>13.43</v>
      </c>
      <c r="D707">
        <v>48234.82</v>
      </c>
      <c r="E707">
        <v>45856.639999999999</v>
      </c>
      <c r="F707">
        <v>80276.86</v>
      </c>
      <c r="G707">
        <v>76326.67</v>
      </c>
      <c r="H707">
        <f>(1/(1-91/360*VLOOKUP($A707,Tbills!$B$4:$C$974,2,1)/100))^((1)/91)-1</f>
        <v>1.3809571860834424E-4</v>
      </c>
      <c r="I707">
        <f>I706*(1-IF($A707&lt;=I702,I$1,I$1+IF(AND(WEEKDAY($A707)&lt;&gt;1,WEEKDAY($A707)&lt;&gt;7),J$1,0)))^($A707-$A706)*(1-0.5*(E707/E706-1))</f>
        <v>17.902241384540542</v>
      </c>
      <c r="K707">
        <f>ROW()</f>
        <v>707</v>
      </c>
      <c r="L707">
        <f>B707/C707</f>
        <v>0.89352196574832465</v>
      </c>
      <c r="M707">
        <f t="shared" si="10"/>
        <v>17.240763328783917</v>
      </c>
      <c r="P707">
        <f>P706*(1-P$1+H706)^($A707-$A706)*(2-E707/E706)</f>
        <v>16.020790307882272</v>
      </c>
    </row>
    <row r="708" spans="1:16" x14ac:dyDescent="0.25">
      <c r="A708" s="1">
        <v>39091</v>
      </c>
      <c r="B708" s="10">
        <v>11.91</v>
      </c>
      <c r="C708" s="10">
        <v>13.4</v>
      </c>
      <c r="D708">
        <v>48025.61</v>
      </c>
      <c r="E708">
        <v>45651.41</v>
      </c>
      <c r="F708">
        <v>79857.47</v>
      </c>
      <c r="G708">
        <v>75917.38</v>
      </c>
      <c r="H708">
        <f>(1/(1-91/360*VLOOKUP($A708,Tbills!$B$4:$C$974,2,1)/100))^((1)/91)-1</f>
        <v>1.3809571860834424E-4</v>
      </c>
      <c r="I708">
        <f>I707*(1-IF($A708&lt;=I703,I$1,I$1+IF(AND(WEEKDAY($A708)&lt;&gt;1,WEEKDAY($A708)&lt;&gt;7),J$1,0)))^($A708-$A707)*(1-0.5*(E708/E707-1))</f>
        <v>17.941834862002725</v>
      </c>
      <c r="K708">
        <f>ROW()</f>
        <v>708</v>
      </c>
      <c r="L708">
        <f>B708/C708</f>
        <v>0.88880597014925367</v>
      </c>
      <c r="M708">
        <f t="shared" si="10"/>
        <v>17.317117253356333</v>
      </c>
      <c r="P708">
        <f>P707*(1-P$1+H707)^($A708-$A707)*(2-E708/E707)</f>
        <v>16.094117970848359</v>
      </c>
    </row>
    <row r="709" spans="1:16" x14ac:dyDescent="0.25">
      <c r="A709" s="1">
        <v>39092</v>
      </c>
      <c r="B709" s="10">
        <v>11.47</v>
      </c>
      <c r="C709" s="10">
        <v>13.03</v>
      </c>
      <c r="D709">
        <v>47508.74</v>
      </c>
      <c r="E709">
        <v>45153.79</v>
      </c>
      <c r="F709">
        <v>79504.479999999996</v>
      </c>
      <c r="G709">
        <v>75571.320000000007</v>
      </c>
      <c r="H709">
        <f>(1/(1-91/360*VLOOKUP($A709,Tbills!$B$4:$C$974,2,1)/100))^((1)/91)-1</f>
        <v>1.3809571860834424E-4</v>
      </c>
      <c r="I709">
        <f>I708*(1-IF($A709&lt;=I704,I$1,I$1+IF(AND(WEEKDAY($A709)&lt;&gt;1,WEEKDAY($A709)&lt;&gt;7),J$1,0)))^($A709-$A708)*(1-0.5*(E709/E708-1))</f>
        <v>18.039152195269832</v>
      </c>
      <c r="K709">
        <f>ROW()</f>
        <v>709</v>
      </c>
      <c r="L709">
        <f>B709/C709</f>
        <v>0.88027628549501158</v>
      </c>
      <c r="M709">
        <f t="shared" si="10"/>
        <v>17.505065935701655</v>
      </c>
      <c r="P709">
        <f>P708*(1-P$1+H708)^($A709-$A708)*(2-E709/E708)</f>
        <v>16.271195782314251</v>
      </c>
    </row>
    <row r="710" spans="1:16" x14ac:dyDescent="0.25">
      <c r="A710" s="1">
        <v>39093</v>
      </c>
      <c r="B710" s="10">
        <v>10.87</v>
      </c>
      <c r="C710" s="10">
        <v>12.59</v>
      </c>
      <c r="D710">
        <v>44257.9</v>
      </c>
      <c r="E710">
        <v>42057.86</v>
      </c>
      <c r="F710">
        <v>78522.81</v>
      </c>
      <c r="G710">
        <v>74627.78</v>
      </c>
      <c r="H710">
        <f>(1/(1-91/360*VLOOKUP($A710,Tbills!$B$4:$C$974,2,1)/100))^((1)/91)-1</f>
        <v>1.3809571860834424E-4</v>
      </c>
      <c r="I710">
        <f>I709*(1-IF($A710&lt;=I705,I$1,I$1+IF(AND(WEEKDAY($A710)&lt;&gt;1,WEEKDAY($A710)&lt;&gt;7),J$1,0)))^($A710-$A709)*(1-0.5*(E710/E709-1))</f>
        <v>18.657085909917729</v>
      </c>
      <c r="K710">
        <f>ROW()</f>
        <v>710</v>
      </c>
      <c r="L710">
        <f>B710/C710</f>
        <v>0.86338363780778393</v>
      </c>
      <c r="M710">
        <f t="shared" si="10"/>
        <v>18.704414220116572</v>
      </c>
      <c r="P710">
        <f>P709*(1-P$1+H709)^($A710-$A709)*(2-E710/E709)</f>
        <v>17.388574017992646</v>
      </c>
    </row>
    <row r="711" spans="1:16" x14ac:dyDescent="0.25">
      <c r="A711" s="1">
        <v>39094</v>
      </c>
      <c r="B711" s="10">
        <v>10.15</v>
      </c>
      <c r="C711" s="10">
        <v>12.11</v>
      </c>
      <c r="D711">
        <v>43482.59</v>
      </c>
      <c r="E711">
        <v>41315.279999999999</v>
      </c>
      <c r="F711">
        <v>77403.539999999994</v>
      </c>
      <c r="G711">
        <v>73553.72</v>
      </c>
      <c r="H711">
        <f>(1/(1-91/360*VLOOKUP($A711,Tbills!$B$4:$C$974,2,1)/100))^((1)/91)-1</f>
        <v>1.3809571860834424E-4</v>
      </c>
      <c r="I711">
        <f>I710*(1-IF($A711&lt;=I706,I$1,I$1+IF(AND(WEEKDAY($A711)&lt;&gt;1,WEEKDAY($A711)&lt;&gt;7),J$1,0)))^($A711-$A710)*(1-0.5*(E711/E710-1))</f>
        <v>18.821302206895083</v>
      </c>
      <c r="K711">
        <f>ROW()</f>
        <v>711</v>
      </c>
      <c r="L711">
        <f>B711/C711</f>
        <v>0.83815028901734112</v>
      </c>
      <c r="M711">
        <f t="shared" si="10"/>
        <v>19.033775668553339</v>
      </c>
      <c r="P711">
        <f>P710*(1-P$1+H710)^($A711-$A710)*(2-E711/E710)</f>
        <v>17.697378527478595</v>
      </c>
    </row>
    <row r="712" spans="1:16" x14ac:dyDescent="0.25">
      <c r="A712" s="1">
        <v>39098</v>
      </c>
      <c r="B712" s="10">
        <v>10.74</v>
      </c>
      <c r="C712" s="10">
        <v>12.35</v>
      </c>
      <c r="D712">
        <v>42877.64</v>
      </c>
      <c r="E712">
        <v>40717.65</v>
      </c>
      <c r="F712">
        <v>77456.17</v>
      </c>
      <c r="G712">
        <v>73563.09</v>
      </c>
      <c r="H712">
        <f>(1/(1-91/360*VLOOKUP($A712,Tbills!$B$4:$C$974,2,1)/100))^((1)/91)-1</f>
        <v>1.390804152545666E-4</v>
      </c>
      <c r="I712">
        <f>I711*(1-IF($A712&lt;=I707,I$1,I$1+IF(AND(WEEKDAY($A712)&lt;&gt;1,WEEKDAY($A712)&lt;&gt;7),J$1,0)))^($A712-$A711)*(1-0.5*(E712/E711-1))</f>
        <v>18.955454721343987</v>
      </c>
      <c r="K712">
        <f>ROW()</f>
        <v>712</v>
      </c>
      <c r="L712">
        <f>B712/C712</f>
        <v>0.86963562753036439</v>
      </c>
      <c r="M712">
        <f t="shared" si="10"/>
        <v>19.305504234409646</v>
      </c>
      <c r="P712">
        <f>P711*(1-P$1+H711)^($A712-$A711)*(2-E712/E711)</f>
        <v>17.960635146303296</v>
      </c>
    </row>
    <row r="713" spans="1:16" x14ac:dyDescent="0.25">
      <c r="A713" s="1">
        <v>39099</v>
      </c>
      <c r="B713" s="10">
        <v>10.59</v>
      </c>
      <c r="C713" s="10">
        <v>12.13</v>
      </c>
      <c r="D713">
        <v>42919.64</v>
      </c>
      <c r="E713">
        <v>40751.870000000003</v>
      </c>
      <c r="F713">
        <v>76884.570000000007</v>
      </c>
      <c r="G713">
        <v>73009.98</v>
      </c>
      <c r="H713">
        <f>(1/(1-91/360*VLOOKUP($A713,Tbills!$B$4:$C$974,2,1)/100))^((1)/91)-1</f>
        <v>1.390804152545666E-4</v>
      </c>
      <c r="I713">
        <f>I712*(1-IF($A713&lt;=I708,I$1,I$1+IF(AND(WEEKDAY($A713)&lt;&gt;1,WEEKDAY($A713)&lt;&gt;7),J$1,0)))^($A713-$A712)*(1-0.5*(E713/E712-1))</f>
        <v>18.946996278985115</v>
      </c>
      <c r="K713">
        <f>ROW()</f>
        <v>713</v>
      </c>
      <c r="L713">
        <f>B713/C713</f>
        <v>0.8730420445177246</v>
      </c>
      <c r="M713">
        <f t="shared" ref="M713:M776" si="11">M712*(1-IF($A713&lt;=N$3,M$1,M$1+IF(AND(WEEKDAY($A713)&lt;&gt;1,WEEKDAY($A713)&lt;&gt;7),N$1,0)))^($A713-$A712)*(2-$E713/$E712)</f>
        <v>19.28838106332806</v>
      </c>
      <c r="P713">
        <f>P712*(1-P$1+H712)^($A713-$A712)*(2-E713/E712)</f>
        <v>17.947372771364918</v>
      </c>
    </row>
    <row r="714" spans="1:16" x14ac:dyDescent="0.25">
      <c r="A714" s="1">
        <v>39100</v>
      </c>
      <c r="B714" s="10">
        <v>10.85</v>
      </c>
      <c r="C714" s="10">
        <v>12.15</v>
      </c>
      <c r="D714">
        <v>43437.01</v>
      </c>
      <c r="E714">
        <v>41237.440000000002</v>
      </c>
      <c r="F714">
        <v>76066.960000000006</v>
      </c>
      <c r="G714">
        <v>72223.41</v>
      </c>
      <c r="H714">
        <f>(1/(1-91/360*VLOOKUP($A714,Tbills!$B$4:$C$974,2,1)/100))^((1)/91)-1</f>
        <v>1.390804152545666E-4</v>
      </c>
      <c r="I714">
        <f>I713*(1-IF($A714&lt;=I709,I$1,I$1+IF(AND(WEEKDAY($A714)&lt;&gt;1,WEEKDAY($A714)&lt;&gt;7),J$1,0)))^($A714-$A713)*(1-0.5*(E714/E713-1))</f>
        <v>18.833626679449175</v>
      </c>
      <c r="K714">
        <f>ROW()</f>
        <v>714</v>
      </c>
      <c r="L714">
        <f>B714/C714</f>
        <v>0.89300411522633738</v>
      </c>
      <c r="M714">
        <f t="shared" si="11"/>
        <v>19.057666915851634</v>
      </c>
      <c r="P714">
        <f>P713*(1-P$1+H713)^($A714-$A713)*(2-E714/E713)</f>
        <v>17.735335262296218</v>
      </c>
    </row>
    <row r="715" spans="1:16" x14ac:dyDescent="0.25">
      <c r="A715" s="1">
        <v>39101</v>
      </c>
      <c r="B715" s="10">
        <v>10.4</v>
      </c>
      <c r="C715" s="10">
        <v>11.96</v>
      </c>
      <c r="D715">
        <v>42209.05</v>
      </c>
      <c r="E715">
        <v>40065.919999999998</v>
      </c>
      <c r="F715">
        <v>75564.22</v>
      </c>
      <c r="G715">
        <v>71736.03</v>
      </c>
      <c r="H715">
        <f>(1/(1-91/360*VLOOKUP($A715,Tbills!$B$4:$C$974,2,1)/100))^((1)/91)-1</f>
        <v>1.390804152545666E-4</v>
      </c>
      <c r="I715">
        <f>I714*(1-IF($A715&lt;=I710,I$1,I$1+IF(AND(WEEKDAY($A715)&lt;&gt;1,WEEKDAY($A715)&lt;&gt;7),J$1,0)))^($A715-$A714)*(1-0.5*(E715/E714-1))</f>
        <v>19.100653047659517</v>
      </c>
      <c r="K715">
        <f>ROW()</f>
        <v>715</v>
      </c>
      <c r="L715">
        <f>B715/C715</f>
        <v>0.86956521739130432</v>
      </c>
      <c r="M715">
        <f t="shared" si="11"/>
        <v>19.59816591423774</v>
      </c>
      <c r="P715">
        <f>P714*(1-P$1+H714)^($A715-$A714)*(2-E715/E714)</f>
        <v>18.241042909028213</v>
      </c>
    </row>
    <row r="716" spans="1:16" x14ac:dyDescent="0.25">
      <c r="A716" s="1">
        <v>39104</v>
      </c>
      <c r="B716" s="10">
        <v>10.77</v>
      </c>
      <c r="C716" s="10">
        <v>12.26</v>
      </c>
      <c r="D716">
        <v>42764.36</v>
      </c>
      <c r="E716">
        <v>40576.31</v>
      </c>
      <c r="F716">
        <v>75616.61</v>
      </c>
      <c r="G716">
        <v>71755.83</v>
      </c>
      <c r="H716">
        <f>(1/(1-91/360*VLOOKUP($A716,Tbills!$B$4:$C$974,2,1)/100))^((1)/91)-1</f>
        <v>1.3964313910097559E-4</v>
      </c>
      <c r="I716">
        <f>I715*(1-IF($A716&lt;=I711,I$1,I$1+IF(AND(WEEKDAY($A716)&lt;&gt;1,WEEKDAY($A716)&lt;&gt;7),J$1,0)))^($A716-$A715)*(1-0.5*(E716/E715-1))</f>
        <v>18.977511880437095</v>
      </c>
      <c r="K716">
        <f>ROW()</f>
        <v>716</v>
      </c>
      <c r="L716">
        <f>B716/C716</f>
        <v>0.87846655791190864</v>
      </c>
      <c r="M716">
        <f t="shared" si="11"/>
        <v>19.345806285761171</v>
      </c>
      <c r="P716">
        <f>P715*(1-P$1+H715)^($A716-$A715)*(2-E716/E715)</f>
        <v>18.014191006772947</v>
      </c>
    </row>
    <row r="717" spans="1:16" x14ac:dyDescent="0.25">
      <c r="A717" s="1">
        <v>39105</v>
      </c>
      <c r="B717" s="10">
        <v>10.34</v>
      </c>
      <c r="C717" s="10">
        <v>11.84</v>
      </c>
      <c r="D717">
        <v>41479.17</v>
      </c>
      <c r="E717">
        <v>39351.21</v>
      </c>
      <c r="F717">
        <v>74845.58</v>
      </c>
      <c r="G717">
        <v>71014.14</v>
      </c>
      <c r="H717">
        <f>(1/(1-91/360*VLOOKUP($A717,Tbills!$B$4:$C$974,2,1)/100))^((1)/91)-1</f>
        <v>1.3964313910097559E-4</v>
      </c>
      <c r="I717">
        <f>I716*(1-IF($A717&lt;=I712,I$1,I$1+IF(AND(WEEKDAY($A717)&lt;&gt;1,WEEKDAY($A717)&lt;&gt;7),J$1,0)))^($A717-$A716)*(1-0.5*(E717/E716-1))</f>
        <v>19.263499696305082</v>
      </c>
      <c r="K717">
        <f>ROW()</f>
        <v>717</v>
      </c>
      <c r="L717">
        <f>B717/C717</f>
        <v>0.87331081081081086</v>
      </c>
      <c r="M717">
        <f t="shared" si="11"/>
        <v>19.928976185648718</v>
      </c>
      <c r="P717">
        <f>P716*(1-P$1+H716)^($A717-$A716)*(2-E717/E716)</f>
        <v>18.559989476594208</v>
      </c>
    </row>
    <row r="718" spans="1:16" x14ac:dyDescent="0.25">
      <c r="A718" s="1">
        <v>39106</v>
      </c>
      <c r="B718" s="10">
        <v>9.89</v>
      </c>
      <c r="C718" s="10">
        <v>11.36</v>
      </c>
      <c r="D718">
        <v>41025.949999999997</v>
      </c>
      <c r="E718">
        <v>38915.74</v>
      </c>
      <c r="F718">
        <v>73784.58</v>
      </c>
      <c r="G718">
        <v>69997.539999999994</v>
      </c>
      <c r="H718">
        <f>(1/(1-91/360*VLOOKUP($A718,Tbills!$B$4:$C$974,2,1)/100))^((1)/91)-1</f>
        <v>1.3964313910097559E-4</v>
      </c>
      <c r="I718">
        <f>I717*(1-IF($A718&lt;=I713,I$1,I$1+IF(AND(WEEKDAY($A718)&lt;&gt;1,WEEKDAY($A718)&lt;&gt;7),J$1,0)))^($A718-$A717)*(1-0.5*(E718/E717-1))</f>
        <v>19.369582814913816</v>
      </c>
      <c r="K718">
        <f>ROW()</f>
        <v>718</v>
      </c>
      <c r="L718">
        <f>B718/C718</f>
        <v>0.87059859154929586</v>
      </c>
      <c r="M718">
        <f t="shared" si="11"/>
        <v>20.148576581858091</v>
      </c>
      <c r="P718">
        <f>P717*(1-P$1+H717)^($A718-$A717)*(2-E718/E717)</f>
        <v>18.767305200044632</v>
      </c>
    </row>
    <row r="719" spans="1:16" x14ac:dyDescent="0.25">
      <c r="A719" s="1">
        <v>39107</v>
      </c>
      <c r="B719" s="10">
        <v>11.22</v>
      </c>
      <c r="C719" s="10">
        <v>12.18</v>
      </c>
      <c r="D719">
        <v>42570.55</v>
      </c>
      <c r="E719">
        <v>40375.46</v>
      </c>
      <c r="F719">
        <v>74176.19</v>
      </c>
      <c r="G719">
        <v>70359.28</v>
      </c>
      <c r="H719">
        <f>(1/(1-91/360*VLOOKUP($A719,Tbills!$B$4:$C$974,2,1)/100))^((1)/91)-1</f>
        <v>1.3964313910097559E-4</v>
      </c>
      <c r="I719">
        <f>I718*(1-IF($A719&lt;=I714,I$1,I$1+IF(AND(WEEKDAY($A719)&lt;&gt;1,WEEKDAY($A719)&lt;&gt;7),J$1,0)))^($A719-$A718)*(1-0.5*(E719/E718-1))</f>
        <v>19.005813945653763</v>
      </c>
      <c r="K719">
        <f>ROW()</f>
        <v>719</v>
      </c>
      <c r="L719">
        <f>B719/C719</f>
        <v>0.92118226600985231</v>
      </c>
      <c r="M719">
        <f t="shared" si="11"/>
        <v>19.39190511825235</v>
      </c>
      <c r="P719">
        <f>P718*(1-P$1+H718)^($A719-$A718)*(2-E719/E718)</f>
        <v>18.065202444952146</v>
      </c>
    </row>
    <row r="720" spans="1:16" x14ac:dyDescent="0.25">
      <c r="A720" s="1">
        <v>39108</v>
      </c>
      <c r="B720" s="10">
        <v>11.13</v>
      </c>
      <c r="C720" s="10">
        <v>12.14</v>
      </c>
      <c r="D720">
        <v>42690.25</v>
      </c>
      <c r="E720">
        <v>40483.35</v>
      </c>
      <c r="F720">
        <v>74134.600000000006</v>
      </c>
      <c r="G720">
        <v>70310</v>
      </c>
      <c r="H720">
        <f>(1/(1-91/360*VLOOKUP($A720,Tbills!$B$4:$C$974,2,1)/100))^((1)/91)-1</f>
        <v>1.3964313910097559E-4</v>
      </c>
      <c r="I720">
        <f>I719*(1-IF($A720&lt;=I715,I$1,I$1+IF(AND(WEEKDAY($A720)&lt;&gt;1,WEEKDAY($A720)&lt;&gt;7),J$1,0)))^($A720-$A719)*(1-0.5*(E720/E719-1))</f>
        <v>18.979926573658069</v>
      </c>
      <c r="K720">
        <f>ROW()</f>
        <v>720</v>
      </c>
      <c r="L720">
        <f>B720/C720</f>
        <v>0.91680395387149916</v>
      </c>
      <c r="M720">
        <f t="shared" si="11"/>
        <v>19.339185924633369</v>
      </c>
      <c r="P720">
        <f>P719*(1-P$1+H719)^($A720-$A719)*(2-E720/E719)</f>
        <v>18.018778755499394</v>
      </c>
    </row>
    <row r="721" spans="1:16" x14ac:dyDescent="0.25">
      <c r="A721" s="1">
        <v>39111</v>
      </c>
      <c r="B721" s="10">
        <v>11.45</v>
      </c>
      <c r="C721" s="10">
        <v>12.27</v>
      </c>
      <c r="D721">
        <v>42603.5</v>
      </c>
      <c r="E721">
        <v>40384.129999999997</v>
      </c>
      <c r="F721">
        <v>74196.800000000003</v>
      </c>
      <c r="G721">
        <v>70339.539999999994</v>
      </c>
      <c r="H721">
        <f>(1/(1-91/360*VLOOKUP($A721,Tbills!$B$4:$C$974,2,1)/100))^((1)/91)-1</f>
        <v>1.4006520110210197E-4</v>
      </c>
      <c r="I721">
        <f>I720*(1-IF($A721&lt;=I716,I$1,I$1+IF(AND(WEEKDAY($A721)&lt;&gt;1,WEEKDAY($A721)&lt;&gt;7),J$1,0)))^($A721-$A720)*(1-0.5*(E721/E720-1))</f>
        <v>19.001701602316235</v>
      </c>
      <c r="K721">
        <f>ROW()</f>
        <v>721</v>
      </c>
      <c r="L721">
        <f>B721/C721</f>
        <v>0.93317033414832928</v>
      </c>
      <c r="M721">
        <f t="shared" si="11"/>
        <v>19.383875344272752</v>
      </c>
      <c r="P721">
        <f>P720*(1-P$1+H720)^($A721-$A720)*(2-E721/E720)</f>
        <v>18.068504118573422</v>
      </c>
    </row>
    <row r="722" spans="1:16" x14ac:dyDescent="0.25">
      <c r="A722" s="1">
        <v>39112</v>
      </c>
      <c r="B722" s="10">
        <v>10.96</v>
      </c>
      <c r="C722" s="10">
        <v>11.94</v>
      </c>
      <c r="D722">
        <v>41942.269999999997</v>
      </c>
      <c r="E722">
        <v>39751.69</v>
      </c>
      <c r="F722">
        <v>73981.539999999994</v>
      </c>
      <c r="G722">
        <v>70125.62</v>
      </c>
      <c r="H722">
        <f>(1/(1-91/360*VLOOKUP($A722,Tbills!$B$4:$C$974,2,1)/100))^((1)/91)-1</f>
        <v>1.4006520110210197E-4</v>
      </c>
      <c r="I722">
        <f>I721*(1-IF($A722&lt;=I717,I$1,I$1+IF(AND(WEEKDAY($A722)&lt;&gt;1,WEEKDAY($A722)&lt;&gt;7),J$1,0)))^($A722-$A721)*(1-0.5*(E722/E721-1))</f>
        <v>19.149992258045415</v>
      </c>
      <c r="K722">
        <f>ROW()</f>
        <v>722</v>
      </c>
      <c r="L722">
        <f>B722/C722</f>
        <v>0.91792294807370201</v>
      </c>
      <c r="M722">
        <f t="shared" si="11"/>
        <v>19.686521654276909</v>
      </c>
      <c r="P722">
        <f>P721*(1-P$1+H721)^($A722-$A721)*(2-E722/E721)</f>
        <v>18.353359514704717</v>
      </c>
    </row>
    <row r="723" spans="1:16" x14ac:dyDescent="0.25">
      <c r="A723" s="1">
        <v>39113</v>
      </c>
      <c r="B723" s="10">
        <v>10.42</v>
      </c>
      <c r="C723" s="10">
        <v>11.52</v>
      </c>
      <c r="D723">
        <v>41290.629999999997</v>
      </c>
      <c r="E723">
        <v>39128.519999999997</v>
      </c>
      <c r="F723">
        <v>73611.89</v>
      </c>
      <c r="G723">
        <v>69765.41</v>
      </c>
      <c r="H723">
        <f>(1/(1-91/360*VLOOKUP($A723,Tbills!$B$4:$C$974,2,1)/100))^((1)/91)-1</f>
        <v>1.4006520110210197E-4</v>
      </c>
      <c r="I723">
        <f>I722*(1-IF($A723&lt;=I718,I$1,I$1+IF(AND(WEEKDAY($A723)&lt;&gt;1,WEEKDAY($A723)&lt;&gt;7),J$1,0)))^($A723-$A722)*(1-0.5*(E723/E722-1))</f>
        <v>19.299592987515641</v>
      </c>
      <c r="K723">
        <f>ROW()</f>
        <v>723</v>
      </c>
      <c r="L723">
        <f>B723/C723</f>
        <v>0.90451388888888895</v>
      </c>
      <c r="M723">
        <f t="shared" si="11"/>
        <v>19.994207433880476</v>
      </c>
      <c r="P723">
        <f>P722*(1-P$1+H722)^($A723-$A722)*(2-E723/E722)</f>
        <v>18.642998671924612</v>
      </c>
    </row>
    <row r="724" spans="1:16" x14ac:dyDescent="0.25">
      <c r="A724" s="1">
        <v>39114</v>
      </c>
      <c r="B724" s="10">
        <v>10.31</v>
      </c>
      <c r="C724" s="10">
        <v>11.46</v>
      </c>
      <c r="D724">
        <v>40787.699999999997</v>
      </c>
      <c r="E724">
        <v>38646.44</v>
      </c>
      <c r="F724">
        <v>73351.259999999995</v>
      </c>
      <c r="G724">
        <v>69508.63</v>
      </c>
      <c r="H724">
        <f>(1/(1-91/360*VLOOKUP($A724,Tbills!$B$4:$C$974,2,1)/100))^((1)/91)-1</f>
        <v>1.4006520110210197E-4</v>
      </c>
      <c r="I724">
        <f>I723*(1-IF($A724&lt;=I719,I$1,I$1+IF(AND(WEEKDAY($A724)&lt;&gt;1,WEEKDAY($A724)&lt;&gt;7),J$1,0)))^($A724-$A723)*(1-0.5*(E724/E723-1))</f>
        <v>19.417977169903175</v>
      </c>
      <c r="K724">
        <f>ROW()</f>
        <v>724</v>
      </c>
      <c r="L724">
        <f>B724/C724</f>
        <v>0.8996509598603839</v>
      </c>
      <c r="M724">
        <f t="shared" si="11"/>
        <v>20.239601858742265</v>
      </c>
      <c r="P724">
        <f>P723*(1-P$1+H723)^($A724-$A723)*(2-E724/E723)</f>
        <v>18.874633716682126</v>
      </c>
    </row>
    <row r="725" spans="1:16" x14ac:dyDescent="0.25">
      <c r="A725" s="1">
        <v>39115</v>
      </c>
      <c r="B725" s="10">
        <v>10.08</v>
      </c>
      <c r="C725" s="10">
        <v>11.38</v>
      </c>
      <c r="D725">
        <v>40621.660000000003</v>
      </c>
      <c r="E725">
        <v>38483.699999999997</v>
      </c>
      <c r="F725">
        <v>73389.119999999995</v>
      </c>
      <c r="G725">
        <v>69534.77</v>
      </c>
      <c r="H725">
        <f>(1/(1-91/360*VLOOKUP($A725,Tbills!$B$4:$C$974,2,1)/100))^((1)/91)-1</f>
        <v>1.4006520110210197E-4</v>
      </c>
      <c r="I725">
        <f>I724*(1-IF($A725&lt;=I720,I$1,I$1+IF(AND(WEEKDAY($A725)&lt;&gt;1,WEEKDAY($A725)&lt;&gt;7),J$1,0)))^($A725-$A724)*(1-0.5*(E725/E724-1))</f>
        <v>19.458355217406474</v>
      </c>
      <c r="K725">
        <f>ROW()</f>
        <v>725</v>
      </c>
      <c r="L725">
        <f>B725/C725</f>
        <v>0.88576449912126531</v>
      </c>
      <c r="M725">
        <f t="shared" si="11"/>
        <v>20.3238841030308</v>
      </c>
      <c r="P725">
        <f>P724*(1-P$1+H724)^($A725-$A724)*(2-E725/E724)</f>
        <v>18.956068490977714</v>
      </c>
    </row>
    <row r="726" spans="1:16" x14ac:dyDescent="0.25">
      <c r="A726" s="1">
        <v>39118</v>
      </c>
      <c r="B726" s="10">
        <v>10.55</v>
      </c>
      <c r="C726" s="10">
        <v>11.66</v>
      </c>
      <c r="D726">
        <v>40679.78</v>
      </c>
      <c r="E726">
        <v>38522.589999999997</v>
      </c>
      <c r="F726">
        <v>73530.179999999993</v>
      </c>
      <c r="G726">
        <v>69639.199999999997</v>
      </c>
      <c r="H726">
        <f>(1/(1-91/360*VLOOKUP($A726,Tbills!$B$4:$C$974,2,1)/100))^((1)/91)-1</f>
        <v>1.4006520110210197E-4</v>
      </c>
      <c r="I726">
        <f>I725*(1-IF($A726&lt;=I721,I$1,I$1+IF(AND(WEEKDAY($A726)&lt;&gt;1,WEEKDAY($A726)&lt;&gt;7),J$1,0)))^($A726-$A725)*(1-0.5*(E726/E725-1))</f>
        <v>19.447004778093955</v>
      </c>
      <c r="K726">
        <f>ROW()</f>
        <v>726</v>
      </c>
      <c r="L726">
        <f>B726/C726</f>
        <v>0.904802744425386</v>
      </c>
      <c r="M726">
        <f t="shared" si="11"/>
        <v>20.300508871416252</v>
      </c>
      <c r="P726">
        <f>P725*(1-P$1+H725)^($A726-$A725)*(2-E726/E725)</f>
        <v>18.942768881585941</v>
      </c>
    </row>
    <row r="727" spans="1:16" x14ac:dyDescent="0.25">
      <c r="A727" s="1">
        <v>39119</v>
      </c>
      <c r="B727" s="10">
        <v>10.65</v>
      </c>
      <c r="C727" s="10">
        <v>11.62</v>
      </c>
      <c r="D727">
        <v>40089.449999999997</v>
      </c>
      <c r="E727">
        <v>37958.17</v>
      </c>
      <c r="F727">
        <v>72895.100000000006</v>
      </c>
      <c r="G727">
        <v>69027.97</v>
      </c>
      <c r="H727">
        <f>(1/(1-91/360*VLOOKUP($A727,Tbills!$B$4:$C$974,2,1)/100))^((1)/91)-1</f>
        <v>1.4006520110210197E-4</v>
      </c>
      <c r="I727">
        <f>I726*(1-IF($A727&lt;=I722,I$1,I$1+IF(AND(WEEKDAY($A727)&lt;&gt;1,WEEKDAY($A727)&lt;&gt;7),J$1,0)))^($A727-$A726)*(1-0.5*(E727/E726-1))</f>
        <v>19.588960393695857</v>
      </c>
      <c r="K727">
        <f>ROW()</f>
        <v>727</v>
      </c>
      <c r="L727">
        <f>B727/C727</f>
        <v>0.91652323580034434</v>
      </c>
      <c r="M727">
        <f t="shared" si="11"/>
        <v>20.596985726321687</v>
      </c>
      <c r="P727">
        <f>P726*(1-P$1+H726)^($A727-$A726)*(2-E727/E726)</f>
        <v>19.222293152904268</v>
      </c>
    </row>
    <row r="728" spans="1:16" x14ac:dyDescent="0.25">
      <c r="A728" s="1">
        <v>39120</v>
      </c>
      <c r="B728" s="10">
        <v>10.32</v>
      </c>
      <c r="C728" s="10">
        <v>11.49</v>
      </c>
      <c r="D728">
        <v>39560.54</v>
      </c>
      <c r="E728">
        <v>37452.06</v>
      </c>
      <c r="F728">
        <v>72677.539999999994</v>
      </c>
      <c r="G728">
        <v>68812.28</v>
      </c>
      <c r="H728">
        <f>(1/(1-91/360*VLOOKUP($A728,Tbills!$B$4:$C$974,2,1)/100))^((1)/91)-1</f>
        <v>1.4006520110210197E-4</v>
      </c>
      <c r="I728">
        <f>I727*(1-IF($A728&lt;=I723,I$1,I$1+IF(AND(WEEKDAY($A728)&lt;&gt;1,WEEKDAY($A728)&lt;&gt;7),J$1,0)))^($A728-$A727)*(1-0.5*(E728/E727-1))</f>
        <v>19.719040489563977</v>
      </c>
      <c r="K728">
        <f>ROW()</f>
        <v>728</v>
      </c>
      <c r="L728">
        <f>B728/C728</f>
        <v>0.89817232375979117</v>
      </c>
      <c r="M728">
        <f t="shared" si="11"/>
        <v>20.87064067895767</v>
      </c>
      <c r="P728">
        <f>P727*(1-P$1+H727)^($A728-$A727)*(2-E728/E727)</f>
        <v>19.480598766832667</v>
      </c>
    </row>
    <row r="729" spans="1:16" x14ac:dyDescent="0.25">
      <c r="A729" s="1">
        <v>39121</v>
      </c>
      <c r="B729" s="10">
        <v>10.44</v>
      </c>
      <c r="C729" s="10">
        <v>11.65</v>
      </c>
      <c r="D729">
        <v>39823.01</v>
      </c>
      <c r="E729">
        <v>37695.300000000003</v>
      </c>
      <c r="F729">
        <v>72711.759999999995</v>
      </c>
      <c r="G729">
        <v>68835.039999999994</v>
      </c>
      <c r="H729">
        <f>(1/(1-91/360*VLOOKUP($A729,Tbills!$B$4:$C$974,2,1)/100))^((1)/91)-1</f>
        <v>1.4006520110210197E-4</v>
      </c>
      <c r="I729">
        <f>I728*(1-IF($A729&lt;=I724,I$1,I$1+IF(AND(WEEKDAY($A729)&lt;&gt;1,WEEKDAY($A729)&lt;&gt;7),J$1,0)))^($A729-$A728)*(1-0.5*(E729/E728-1))</f>
        <v>19.654494266901491</v>
      </c>
      <c r="K729">
        <f>ROW()</f>
        <v>729</v>
      </c>
      <c r="L729">
        <f>B729/C729</f>
        <v>0.89613733905579396</v>
      </c>
      <c r="M729">
        <f t="shared" si="11"/>
        <v>20.734126325901663</v>
      </c>
      <c r="P729">
        <f>P728*(1-P$1+H728)^($A729-$A728)*(2-E729/E728)</f>
        <v>19.356073064001194</v>
      </c>
    </row>
    <row r="730" spans="1:16" x14ac:dyDescent="0.25">
      <c r="A730" s="1">
        <v>39122</v>
      </c>
      <c r="B730" s="10">
        <v>11.1</v>
      </c>
      <c r="C730" s="10">
        <v>12.23</v>
      </c>
      <c r="D730">
        <v>40598.04</v>
      </c>
      <c r="E730">
        <v>38423.64</v>
      </c>
      <c r="F730">
        <v>73842.83</v>
      </c>
      <c r="G730">
        <v>69896.160000000003</v>
      </c>
      <c r="H730">
        <f>(1/(1-91/360*VLOOKUP($A730,Tbills!$B$4:$C$974,2,1)/100))^((1)/91)-1</f>
        <v>1.4006520110210197E-4</v>
      </c>
      <c r="I730">
        <f>I729*(1-IF($A730&lt;=I725,I$1,I$1+IF(AND(WEEKDAY($A730)&lt;&gt;1,WEEKDAY($A730)&lt;&gt;7),J$1,0)))^($A730-$A729)*(1-0.5*(E730/E729-1))</f>
        <v>19.4641078230819</v>
      </c>
      <c r="K730">
        <f>ROW()</f>
        <v>730</v>
      </c>
      <c r="L730">
        <f>B730/C730</f>
        <v>0.90760425183973825</v>
      </c>
      <c r="M730">
        <f t="shared" si="11"/>
        <v>20.332559220034824</v>
      </c>
      <c r="P730">
        <f>P729*(1-P$1+H729)^($A730-$A729)*(2-E730/E729)</f>
        <v>18.984036081234297</v>
      </c>
    </row>
    <row r="731" spans="1:16" x14ac:dyDescent="0.25">
      <c r="A731" s="1">
        <v>39125</v>
      </c>
      <c r="B731" s="10">
        <v>11.61</v>
      </c>
      <c r="C731" s="10">
        <v>12.58</v>
      </c>
      <c r="D731">
        <v>41322.879999999997</v>
      </c>
      <c r="E731">
        <v>39093.51</v>
      </c>
      <c r="F731">
        <v>74446.179999999993</v>
      </c>
      <c r="G731">
        <v>70437.89</v>
      </c>
      <c r="H731">
        <f>(1/(1-91/360*VLOOKUP($A731,Tbills!$B$4:$C$974,2,1)/100))^((1)/91)-1</f>
        <v>1.4048727949034223E-4</v>
      </c>
      <c r="I731">
        <f>I730*(1-IF($A731&lt;=I726,I$1,I$1+IF(AND(WEEKDAY($A731)&lt;&gt;1,WEEKDAY($A731)&lt;&gt;7),J$1,0)))^($A731-$A730)*(1-0.5*(E731/E730-1))</f>
        <v>19.292934642494224</v>
      </c>
      <c r="K731">
        <f>ROW()</f>
        <v>731</v>
      </c>
      <c r="L731">
        <f>B731/C731</f>
        <v>0.92289348171701113</v>
      </c>
      <c r="M731">
        <f t="shared" si="11"/>
        <v>19.975294149717993</v>
      </c>
      <c r="P731">
        <f>P730*(1-P$1+H730)^($A731-$A730)*(2-E731/E730)</f>
        <v>18.658841029275916</v>
      </c>
    </row>
    <row r="732" spans="1:16" x14ac:dyDescent="0.25">
      <c r="A732" s="1">
        <v>39126</v>
      </c>
      <c r="B732" s="10">
        <v>10.34</v>
      </c>
      <c r="C732" s="10">
        <v>11.7</v>
      </c>
      <c r="D732">
        <v>39808.36</v>
      </c>
      <c r="E732">
        <v>37655.199999999997</v>
      </c>
      <c r="F732">
        <v>73622.59</v>
      </c>
      <c r="G732">
        <v>69648.75</v>
      </c>
      <c r="H732">
        <f>(1/(1-91/360*VLOOKUP($A732,Tbills!$B$4:$C$974,2,1)/100))^((1)/91)-1</f>
        <v>1.4048727949034223E-4</v>
      </c>
      <c r="I732">
        <f>I731*(1-IF($A732&lt;=I727,I$1,I$1+IF(AND(WEEKDAY($A732)&lt;&gt;1,WEEKDAY($A732)&lt;&gt;7),J$1,0)))^($A732-$A731)*(1-0.5*(E732/E731-1))</f>
        <v>19.647331540781501</v>
      </c>
      <c r="K732">
        <f>ROW()</f>
        <v>732</v>
      </c>
      <c r="L732">
        <f>B732/C732</f>
        <v>0.88376068376068384</v>
      </c>
      <c r="M732">
        <f t="shared" si="11"/>
        <v>20.709251174805523</v>
      </c>
      <c r="P732">
        <f>P731*(1-P$1+H731)^($A732-$A731)*(2-E732/E731)</f>
        <v>19.34733057723156</v>
      </c>
    </row>
    <row r="733" spans="1:16" x14ac:dyDescent="0.25">
      <c r="A733" s="1">
        <v>39127</v>
      </c>
      <c r="B733" s="10">
        <v>10.23</v>
      </c>
      <c r="C733" s="10">
        <v>11.4</v>
      </c>
      <c r="D733">
        <v>38618.71</v>
      </c>
      <c r="E733">
        <v>36524.6</v>
      </c>
      <c r="F733">
        <v>73393.399999999994</v>
      </c>
      <c r="G733">
        <v>69422.14</v>
      </c>
      <c r="H733">
        <f>(1/(1-91/360*VLOOKUP($A733,Tbills!$B$4:$C$974,2,1)/100))^((1)/91)-1</f>
        <v>1.4048727949034223E-4</v>
      </c>
      <c r="I733">
        <f>I732*(1-IF($A733&lt;=I728,I$1,I$1+IF(AND(WEEKDAY($A733)&lt;&gt;1,WEEKDAY($A733)&lt;&gt;7),J$1,0)))^($A733-$A732)*(1-0.5*(E733/E732-1))</f>
        <v>19.941768743208847</v>
      </c>
      <c r="K733">
        <f>ROW()</f>
        <v>733</v>
      </c>
      <c r="L733">
        <f>B733/C733</f>
        <v>0.89736842105263159</v>
      </c>
      <c r="M733">
        <f t="shared" si="11"/>
        <v>21.330054381391633</v>
      </c>
      <c r="P733">
        <f>P732*(1-P$1+H732)^($A733-$A732)*(2-E733/E732)</f>
        <v>19.93029811584406</v>
      </c>
    </row>
    <row r="734" spans="1:16" x14ac:dyDescent="0.25">
      <c r="A734" s="1">
        <v>39128</v>
      </c>
      <c r="B734" s="10">
        <v>10.220000000000001</v>
      </c>
      <c r="C734" s="10">
        <v>11.4</v>
      </c>
      <c r="D734">
        <v>38344.44</v>
      </c>
      <c r="E734">
        <v>36260.07</v>
      </c>
      <c r="F734">
        <v>72753.81</v>
      </c>
      <c r="G734">
        <v>68807.41</v>
      </c>
      <c r="H734">
        <f>(1/(1-91/360*VLOOKUP($A734,Tbills!$B$4:$C$974,2,1)/100))^((1)/91)-1</f>
        <v>1.4048727949034223E-4</v>
      </c>
      <c r="I734">
        <f>I733*(1-IF($A734&lt;=I729,I$1,I$1+IF(AND(WEEKDAY($A734)&lt;&gt;1,WEEKDAY($A734)&lt;&gt;7),J$1,0)))^($A734-$A733)*(1-0.5*(E734/E733-1))</f>
        <v>20.013462120946233</v>
      </c>
      <c r="K734">
        <f>ROW()</f>
        <v>734</v>
      </c>
      <c r="L734">
        <f>B734/C734</f>
        <v>0.89649122807017545</v>
      </c>
      <c r="M734">
        <f t="shared" si="11"/>
        <v>21.483536991893494</v>
      </c>
      <c r="P734">
        <f>P733*(1-P$1+H733)^($A734-$A733)*(2-E734/E733)</f>
        <v>20.076721364140862</v>
      </c>
    </row>
    <row r="735" spans="1:16" x14ac:dyDescent="0.25">
      <c r="A735" s="1">
        <v>39129</v>
      </c>
      <c r="B735" s="10">
        <v>10.02</v>
      </c>
      <c r="C735" s="10">
        <v>11.32</v>
      </c>
      <c r="D735">
        <v>38371.79</v>
      </c>
      <c r="E735">
        <v>36280.839999999997</v>
      </c>
      <c r="F735">
        <v>72551.33</v>
      </c>
      <c r="G735">
        <v>68606.25</v>
      </c>
      <c r="H735">
        <f>(1/(1-91/360*VLOOKUP($A735,Tbills!$B$4:$C$974,2,1)/100))^((1)/91)-1</f>
        <v>1.4048727949034223E-4</v>
      </c>
      <c r="I735">
        <f>I734*(1-IF($A735&lt;=I730,I$1,I$1+IF(AND(WEEKDAY($A735)&lt;&gt;1,WEEKDAY($A735)&lt;&gt;7),J$1,0)))^($A735-$A734)*(1-0.5*(E735/E734-1))</f>
        <v>20.007209452253768</v>
      </c>
      <c r="K735">
        <f>ROW()</f>
        <v>735</v>
      </c>
      <c r="L735">
        <f>B735/C735</f>
        <v>0.88515901060070667</v>
      </c>
      <c r="M735">
        <f t="shared" si="11"/>
        <v>21.470231054564042</v>
      </c>
      <c r="P735">
        <f>P734*(1-P$1+H734)^($A735-$A734)*(2-E735/E734)</f>
        <v>20.067298059770998</v>
      </c>
    </row>
    <row r="736" spans="1:16" x14ac:dyDescent="0.25">
      <c r="A736" s="1">
        <v>39133</v>
      </c>
      <c r="B736" s="10">
        <v>10.24</v>
      </c>
      <c r="C736" s="10">
        <v>11.57</v>
      </c>
      <c r="D736">
        <v>37736.730000000003</v>
      </c>
      <c r="E736">
        <v>35659.99</v>
      </c>
      <c r="F736">
        <v>72404.740000000005</v>
      </c>
      <c r="G736">
        <v>68429.070000000007</v>
      </c>
      <c r="H736">
        <f>(1/(1-91/360*VLOOKUP($A736,Tbills!$B$4:$C$974,2,1)/100))^((1)/91)-1</f>
        <v>1.407686741867753E-4</v>
      </c>
      <c r="I736">
        <f>I735*(1-IF($A736&lt;=I731,I$1,I$1+IF(AND(WEEKDAY($A736)&lt;&gt;1,WEEKDAY($A736)&lt;&gt;7),J$1,0)))^($A736-$A735)*(1-0.5*(E736/E735-1))</f>
        <v>20.176293836025646</v>
      </c>
      <c r="K736">
        <f>ROW()</f>
        <v>736</v>
      </c>
      <c r="L736">
        <f>B736/C736</f>
        <v>0.88504753673293002</v>
      </c>
      <c r="M736">
        <f t="shared" si="11"/>
        <v>21.833568809631071</v>
      </c>
      <c r="P736">
        <f>P735*(1-P$1+H735)^($A736-$A735)*(2-E736/E735)</f>
        <v>20.419147868742115</v>
      </c>
    </row>
    <row r="737" spans="1:16"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I736*(1-IF($A737&lt;=I732,I$1,I$1+IF(AND(WEEKDAY($A737)&lt;&gt;1,WEEKDAY($A737)&lt;&gt;7),J$1,0)))^($A737-$A736)*(1-0.5*(E737/E736-1))</f>
        <v>20.27787248871374</v>
      </c>
      <c r="K737">
        <f>ROW()</f>
        <v>737</v>
      </c>
      <c r="L737">
        <f>B737/C737</f>
        <v>0.88006902502157025</v>
      </c>
      <c r="M737">
        <f t="shared" si="11"/>
        <v>22.053528492816163</v>
      </c>
      <c r="P737">
        <f>P736*(1-P$1+H736)^($A737-$A736)*(2-E737/E736)</f>
        <v>20.627959387955524</v>
      </c>
    </row>
    <row r="738" spans="1:16" x14ac:dyDescent="0.25">
      <c r="A738" s="1">
        <v>39135</v>
      </c>
      <c r="B738" s="10">
        <v>10.18</v>
      </c>
      <c r="C738" s="10">
        <v>11.53</v>
      </c>
      <c r="D738">
        <v>37098.94</v>
      </c>
      <c r="E738">
        <v>35047.35</v>
      </c>
      <c r="F738">
        <v>71046.45</v>
      </c>
      <c r="G738">
        <v>67126.28</v>
      </c>
      <c r="H738">
        <f>(1/(1-91/360*VLOOKUP($A738,Tbills!$B$4:$C$974,2,1)/100))^((1)/91)-1</f>
        <v>1.407686741867753E-4</v>
      </c>
      <c r="I738">
        <f>I737*(1-IF($A738&lt;=I733,I$1,I$1+IF(AND(WEEKDAY($A738)&lt;&gt;1,WEEKDAY($A738)&lt;&gt;7),J$1,0)))^($A738-$A737)*(1-0.5*(E738/E737-1))</f>
        <v>20.349641399042376</v>
      </c>
      <c r="K738">
        <f>ROW()</f>
        <v>738</v>
      </c>
      <c r="L738">
        <f>B738/C738</f>
        <v>0.88291413703382482</v>
      </c>
      <c r="M738">
        <f t="shared" si="11"/>
        <v>22.209752983232988</v>
      </c>
      <c r="P738">
        <f>P737*(1-P$1+H737)^($A738-$A737)*(2-E738/E737)</f>
        <v>20.777209011208804</v>
      </c>
    </row>
    <row r="739" spans="1:16" x14ac:dyDescent="0.25">
      <c r="A739" s="1">
        <v>39136</v>
      </c>
      <c r="B739" s="10">
        <v>10.58</v>
      </c>
      <c r="C739" s="10">
        <v>12</v>
      </c>
      <c r="D739">
        <v>38485.42</v>
      </c>
      <c r="E739">
        <v>36352.22</v>
      </c>
      <c r="F739">
        <v>71829.119999999995</v>
      </c>
      <c r="G739">
        <v>67856.320000000007</v>
      </c>
      <c r="H739">
        <f>(1/(1-91/360*VLOOKUP($A739,Tbills!$B$4:$C$974,2,1)/100))^((1)/91)-1</f>
        <v>1.407686741867753E-4</v>
      </c>
      <c r="I739">
        <f>I738*(1-IF($A739&lt;=I734,I$1,I$1+IF(AND(WEEKDAY($A739)&lt;&gt;1,WEEKDAY($A739)&lt;&gt;7),J$1,0)))^($A739-$A738)*(1-0.5*(E739/E738-1))</f>
        <v>19.970296441690948</v>
      </c>
      <c r="K739">
        <f>ROW()</f>
        <v>739</v>
      </c>
      <c r="L739">
        <f>B739/C739</f>
        <v>0.88166666666666671</v>
      </c>
      <c r="M739">
        <f t="shared" si="11"/>
        <v>21.381851743836236</v>
      </c>
      <c r="P739">
        <f>P738*(1-P$1+H738)^($A739-$A738)*(2-E739/E738)</f>
        <v>20.005715658896921</v>
      </c>
    </row>
    <row r="740" spans="1:16" x14ac:dyDescent="0.25">
      <c r="A740" s="1">
        <v>39139</v>
      </c>
      <c r="B740" s="10">
        <v>11.15</v>
      </c>
      <c r="C740" s="10">
        <v>12.28</v>
      </c>
      <c r="D740">
        <v>38110.29</v>
      </c>
      <c r="E740">
        <v>35982.53</v>
      </c>
      <c r="F740">
        <v>71755.89</v>
      </c>
      <c r="G740">
        <v>67758.48</v>
      </c>
      <c r="H740">
        <f>(1/(1-91/360*VLOOKUP($A740,Tbills!$B$4:$C$974,2,1)/100))^((1)/91)-1</f>
        <v>1.407686741867753E-4</v>
      </c>
      <c r="I740">
        <f>I739*(1-IF($A740&lt;=I735,I$1,I$1+IF(AND(WEEKDAY($A740)&lt;&gt;1,WEEKDAY($A740)&lt;&gt;7),J$1,0)))^($A740-$A739)*(1-0.5*(E740/E739-1))</f>
        <v>20.070274869071504</v>
      </c>
      <c r="K740">
        <f>ROW()</f>
        <v>740</v>
      </c>
      <c r="L740">
        <f>B740/C740</f>
        <v>0.9079804560260587</v>
      </c>
      <c r="M740">
        <f t="shared" si="11"/>
        <v>21.596280228765728</v>
      </c>
      <c r="P740">
        <f>P739*(1-P$1+H739)^($A740-$A739)*(2-E740/E739)</f>
        <v>20.215459859576526</v>
      </c>
    </row>
    <row r="741" spans="1:16" x14ac:dyDescent="0.25">
      <c r="A741" s="1">
        <v>39140</v>
      </c>
      <c r="B741" s="10">
        <v>18.309999999999999</v>
      </c>
      <c r="C741" s="10">
        <v>17.100000000000001</v>
      </c>
      <c r="D741">
        <v>47465.69</v>
      </c>
      <c r="E741">
        <v>44810.54</v>
      </c>
      <c r="F741">
        <v>75481.81</v>
      </c>
      <c r="G741">
        <v>71267.3</v>
      </c>
      <c r="H741">
        <f>(1/(1-91/360*VLOOKUP($A741,Tbills!$B$4:$C$974,2,1)/100))^((1)/91)-1</f>
        <v>1.407686741867753E-4</v>
      </c>
      <c r="I741">
        <f>I740*(1-IF($A741&lt;=I736,I$1,I$1+IF(AND(WEEKDAY($A741)&lt;&gt;1,WEEKDAY($A741)&lt;&gt;7),J$1,0)))^($A741-$A740)*(1-0.5*(E741/E740-1))</f>
        <v>17.607780311424193</v>
      </c>
      <c r="K741">
        <f>ROW()</f>
        <v>741</v>
      </c>
      <c r="L741">
        <f>B741/C741</f>
        <v>1.0707602339181286</v>
      </c>
      <c r="M741">
        <f t="shared" si="11"/>
        <v>16.29705609669621</v>
      </c>
      <c r="O741">
        <f>M741/M740-1</f>
        <v>-0.2453767072817975</v>
      </c>
      <c r="P741">
        <f>P740*(1-P$1+H740)^($A741-$A740)*(2-E741/E740)</f>
        <v>15.257350705381292</v>
      </c>
    </row>
    <row r="742" spans="1:16" x14ac:dyDescent="0.25">
      <c r="A742" s="1">
        <v>39141</v>
      </c>
      <c r="B742" s="10">
        <v>15.42</v>
      </c>
      <c r="C742" s="10">
        <v>14.74</v>
      </c>
      <c r="D742">
        <v>43687.88</v>
      </c>
      <c r="E742">
        <v>41237.75</v>
      </c>
      <c r="F742">
        <v>72911.509999999995</v>
      </c>
      <c r="G742">
        <v>68830.48</v>
      </c>
      <c r="H742">
        <f>(1/(1-91/360*VLOOKUP($A742,Tbills!$B$4:$C$974,2,1)/100))^((1)/91)-1</f>
        <v>1.407686741867753E-4</v>
      </c>
      <c r="I742">
        <f>I741*(1-IF($A742&lt;=I737,I$1,I$1+IF(AND(WEEKDAY($A742)&lt;&gt;1,WEEKDAY($A742)&lt;&gt;7),J$1,0)))^($A742-$A741)*(1-0.5*(E742/E741-1))</f>
        <v>18.309246887086385</v>
      </c>
      <c r="K742">
        <f>ROW()</f>
        <v>742</v>
      </c>
      <c r="L742">
        <f>B742/C742</f>
        <v>1.0461329715061058</v>
      </c>
      <c r="M742">
        <f t="shared" si="11"/>
        <v>17.595617420037417</v>
      </c>
      <c r="P742">
        <f>P741*(1-P$1+H741)^($A742-$A741)*(2-E742/E741)</f>
        <v>16.47554451253308</v>
      </c>
    </row>
    <row r="743" spans="1:16" x14ac:dyDescent="0.25">
      <c r="A743" s="1">
        <v>39142</v>
      </c>
      <c r="B743" s="10">
        <v>15.82</v>
      </c>
      <c r="C743" s="10">
        <v>14.9</v>
      </c>
      <c r="D743">
        <v>45597.72</v>
      </c>
      <c r="E743">
        <v>43034.67</v>
      </c>
      <c r="F743">
        <v>73988.039999999994</v>
      </c>
      <c r="G743">
        <v>69837.06</v>
      </c>
      <c r="H743">
        <f>(1/(1-91/360*VLOOKUP($A743,Tbills!$B$4:$C$974,2,1)/100))^((1)/91)-1</f>
        <v>1.407686741867753E-4</v>
      </c>
      <c r="I743">
        <f>I742*(1-IF($A743&lt;=I738,I$1,I$1+IF(AND(WEEKDAY($A743)&lt;&gt;1,WEEKDAY($A743)&lt;&gt;7),J$1,0)))^($A743-$A742)*(1-0.5*(E743/E742-1))</f>
        <v>17.909871331295591</v>
      </c>
      <c r="K743">
        <f>ROW()</f>
        <v>743</v>
      </c>
      <c r="L743">
        <f>B743/C743</f>
        <v>1.061744966442953</v>
      </c>
      <c r="M743">
        <f t="shared" si="11"/>
        <v>16.828110961061402</v>
      </c>
      <c r="P743">
        <f>P742*(1-P$1+H742)^($A743-$A742)*(2-E743/E742)</f>
        <v>15.75926399989679</v>
      </c>
    </row>
    <row r="744" spans="1:16" x14ac:dyDescent="0.25">
      <c r="A744" s="1">
        <v>39143</v>
      </c>
      <c r="B744" s="10">
        <v>18.61</v>
      </c>
      <c r="C744" s="10">
        <v>16.739999999999998</v>
      </c>
      <c r="D744">
        <v>48222.65</v>
      </c>
      <c r="E744">
        <v>45506</v>
      </c>
      <c r="F744">
        <v>75199.070000000007</v>
      </c>
      <c r="G744">
        <v>70970.320000000007</v>
      </c>
      <c r="H744">
        <f>(1/(1-91/360*VLOOKUP($A744,Tbills!$B$4:$C$974,2,1)/100))^((1)/91)-1</f>
        <v>1.407686741867753E-4</v>
      </c>
      <c r="I744">
        <f>I743*(1-IF($A744&lt;=I739,I$1,I$1+IF(AND(WEEKDAY($A744)&lt;&gt;1,WEEKDAY($A744)&lt;&gt;7),J$1,0)))^($A744-$A743)*(1-0.5*(E744/E743-1))</f>
        <v>17.395168054764959</v>
      </c>
      <c r="K744">
        <f>ROW()</f>
        <v>744</v>
      </c>
      <c r="L744">
        <f>B744/C744</f>
        <v>1.1117084826762247</v>
      </c>
      <c r="M744">
        <f t="shared" si="11"/>
        <v>15.860992867801516</v>
      </c>
      <c r="P744">
        <f>P743*(1-P$1+H743)^($A744-$A743)*(2-E744/E743)</f>
        <v>14.855806411241478</v>
      </c>
    </row>
    <row r="745" spans="1:16" x14ac:dyDescent="0.25">
      <c r="A745" s="1">
        <v>39146</v>
      </c>
      <c r="B745" s="10">
        <v>19.63</v>
      </c>
      <c r="C745" s="10">
        <v>17.559999999999999</v>
      </c>
      <c r="D745">
        <v>50477.65</v>
      </c>
      <c r="E745">
        <v>47614.74</v>
      </c>
      <c r="F745">
        <v>75090.53</v>
      </c>
      <c r="G745">
        <v>70837.899999999994</v>
      </c>
      <c r="H745">
        <f>(1/(1-91/360*VLOOKUP($A745,Tbills!$B$4:$C$974,2,1)/100))^((1)/91)-1</f>
        <v>1.3879906425406929E-4</v>
      </c>
      <c r="I745">
        <f>I744*(1-IF($A745&lt;=I740,I$1,I$1+IF(AND(WEEKDAY($A745)&lt;&gt;1,WEEKDAY($A745)&lt;&gt;7),J$1,0)))^($A745-$A744)*(1-0.5*(E745/E744-1))</f>
        <v>16.990796799907965</v>
      </c>
      <c r="K745">
        <f>ROW()</f>
        <v>745</v>
      </c>
      <c r="L745">
        <f>B745/C745</f>
        <v>1.1178815489749432</v>
      </c>
      <c r="M745">
        <f t="shared" si="11"/>
        <v>15.123883863555386</v>
      </c>
      <c r="P745">
        <f>P744*(1-P$1+H744)^($A745-$A744)*(2-E745/E744)</f>
        <v>14.171802401019329</v>
      </c>
    </row>
    <row r="746" spans="1:16" x14ac:dyDescent="0.25">
      <c r="A746" s="1">
        <v>39147</v>
      </c>
      <c r="B746" s="10">
        <v>15.96</v>
      </c>
      <c r="C746" s="10">
        <v>15.53</v>
      </c>
      <c r="D746">
        <v>47249.74</v>
      </c>
      <c r="E746">
        <v>44563.3</v>
      </c>
      <c r="F746">
        <v>73025.899999999994</v>
      </c>
      <c r="G746">
        <v>68880.36</v>
      </c>
      <c r="H746">
        <f>(1/(1-91/360*VLOOKUP($A746,Tbills!$B$4:$C$974,2,1)/100))^((1)/91)-1</f>
        <v>1.3879906425406929E-4</v>
      </c>
      <c r="I746">
        <f>I745*(1-IF($A746&lt;=I741,I$1,I$1+IF(AND(WEEKDAY($A746)&lt;&gt;1,WEEKDAY($A746)&lt;&gt;7),J$1,0)))^($A746-$A745)*(1-0.5*(E746/E745-1))</f>
        <v>17.534776821509993</v>
      </c>
      <c r="K746">
        <f>ROW()</f>
        <v>746</v>
      </c>
      <c r="L746">
        <f>B746/C746</f>
        <v>1.0276883451384418</v>
      </c>
      <c r="M746">
        <f t="shared" si="11"/>
        <v>16.092364105510935</v>
      </c>
      <c r="P746">
        <f>P745*(1-P$1+H745)^($A746-$A745)*(2-E746/E745)</f>
        <v>15.081552395407957</v>
      </c>
    </row>
    <row r="747" spans="1:16" x14ac:dyDescent="0.25">
      <c r="A747" s="1">
        <v>39148</v>
      </c>
      <c r="B747" s="10">
        <v>15.24</v>
      </c>
      <c r="C747" s="10">
        <v>15.05</v>
      </c>
      <c r="D747">
        <v>46455.18</v>
      </c>
      <c r="E747">
        <v>43807.73</v>
      </c>
      <c r="F747">
        <v>72446.759999999995</v>
      </c>
      <c r="G747">
        <v>68324.539999999994</v>
      </c>
      <c r="H747">
        <f>(1/(1-91/360*VLOOKUP($A747,Tbills!$B$4:$C$974,2,1)/100))^((1)/91)-1</f>
        <v>1.3879906425406929E-4</v>
      </c>
      <c r="I747">
        <f>I746*(1-IF($A747&lt;=I742,I$1,I$1+IF(AND(WEEKDAY($A747)&lt;&gt;1,WEEKDAY($A747)&lt;&gt;7),J$1,0)))^($A747-$A746)*(1-0.5*(E747/E746-1))</f>
        <v>17.682967490565332</v>
      </c>
      <c r="K747">
        <f>ROW()</f>
        <v>747</v>
      </c>
      <c r="L747">
        <f>B747/C747</f>
        <v>1.0126245847176079</v>
      </c>
      <c r="M747">
        <f t="shared" si="11"/>
        <v>16.36444765228973</v>
      </c>
      <c r="P747">
        <f>P746*(1-P$1+H746)^($A747-$A746)*(2-E747/E746)</f>
        <v>15.338821390743659</v>
      </c>
    </row>
    <row r="748" spans="1:16" x14ac:dyDescent="0.25">
      <c r="A748" s="1">
        <v>39149</v>
      </c>
      <c r="B748" s="10">
        <v>14.29</v>
      </c>
      <c r="C748" s="10">
        <v>14.47</v>
      </c>
      <c r="D748">
        <v>44765.83</v>
      </c>
      <c r="E748">
        <v>42208.57</v>
      </c>
      <c r="F748">
        <v>72599.289999999994</v>
      </c>
      <c r="G748">
        <v>68458.91</v>
      </c>
      <c r="H748">
        <f>(1/(1-91/360*VLOOKUP($A748,Tbills!$B$4:$C$974,2,1)/100))^((1)/91)-1</f>
        <v>1.3879906425406929E-4</v>
      </c>
      <c r="I748">
        <f>I747*(1-IF($A748&lt;=I743,I$1,I$1+IF(AND(WEEKDAY($A748)&lt;&gt;1,WEEKDAY($A748)&lt;&gt;7),J$1,0)))^($A748-$A747)*(1-0.5*(E748/E747-1))</f>
        <v>18.005248900843956</v>
      </c>
      <c r="K748">
        <f>ROW()</f>
        <v>748</v>
      </c>
      <c r="L748">
        <f>B748/C748</f>
        <v>0.98756046993780222</v>
      </c>
      <c r="M748">
        <f t="shared" si="11"/>
        <v>16.961026427209152</v>
      </c>
      <c r="P748">
        <f>P747*(1-P$1+H747)^($A748-$A747)*(2-E748/E747)</f>
        <v>15.900369341315344</v>
      </c>
    </row>
    <row r="749" spans="1:16" x14ac:dyDescent="0.25">
      <c r="A749" s="1">
        <v>39150</v>
      </c>
      <c r="B749" s="10">
        <v>14.09</v>
      </c>
      <c r="C749" s="10">
        <v>14.41</v>
      </c>
      <c r="D749">
        <v>44717.68</v>
      </c>
      <c r="E749">
        <v>42157.31</v>
      </c>
      <c r="F749">
        <v>72277.149999999994</v>
      </c>
      <c r="G749">
        <v>68145.64</v>
      </c>
      <c r="H749">
        <f>(1/(1-91/360*VLOOKUP($A749,Tbills!$B$4:$C$974,2,1)/100))^((1)/91)-1</f>
        <v>1.3879906425406929E-4</v>
      </c>
      <c r="I749">
        <f>I748*(1-IF($A749&lt;=I744,I$1,I$1+IF(AND(WEEKDAY($A749)&lt;&gt;1,WEEKDAY($A749)&lt;&gt;7),J$1,0)))^($A749-$A748)*(1-0.5*(E749/E748-1))</f>
        <v>18.015713181582893</v>
      </c>
      <c r="K749">
        <f>ROW()</f>
        <v>749</v>
      </c>
      <c r="L749">
        <f>B749/C749</f>
        <v>0.97779319916724494</v>
      </c>
      <c r="M749">
        <f t="shared" si="11"/>
        <v>16.980833741270903</v>
      </c>
      <c r="P749">
        <f>P748*(1-P$1+H748)^($A749-$A748)*(2-E749/E748)</f>
        <v>15.92130029688612</v>
      </c>
    </row>
    <row r="750" spans="1:16" x14ac:dyDescent="0.25">
      <c r="A750" s="1">
        <v>39153</v>
      </c>
      <c r="B750" s="10">
        <v>13.99</v>
      </c>
      <c r="C750" s="10">
        <v>14.23</v>
      </c>
      <c r="D750">
        <v>43975.43</v>
      </c>
      <c r="E750">
        <v>41440</v>
      </c>
      <c r="F750">
        <v>72006.039999999994</v>
      </c>
      <c r="G750">
        <v>67861.649999999994</v>
      </c>
      <c r="H750">
        <f>(1/(1-91/360*VLOOKUP($A750,Tbills!$B$4:$C$974,2,1)/100))^((1)/91)-1</f>
        <v>1.3879906425406929E-4</v>
      </c>
      <c r="I750">
        <f>I749*(1-IF($A750&lt;=I745,I$1,I$1+IF(AND(WEEKDAY($A750)&lt;&gt;1,WEEKDAY($A750)&lt;&gt;7),J$1,0)))^($A750-$A749)*(1-0.5*(E750/E749-1))</f>
        <v>18.167563944567885</v>
      </c>
      <c r="K750">
        <f>ROW()</f>
        <v>750</v>
      </c>
      <c r="L750">
        <f>B750/C750</f>
        <v>0.983134223471539</v>
      </c>
      <c r="M750">
        <f t="shared" si="11"/>
        <v>17.26735106181566</v>
      </c>
      <c r="P750">
        <f>P749*(1-P$1+H749)^($A750-$A749)*(2-E750/E749)</f>
        <v>16.197148716471393</v>
      </c>
    </row>
    <row r="751" spans="1:16" x14ac:dyDescent="0.25">
      <c r="A751" s="1">
        <v>39154</v>
      </c>
      <c r="B751" s="10">
        <v>18.13</v>
      </c>
      <c r="C751" s="10">
        <v>16.59</v>
      </c>
      <c r="D751">
        <v>48142.91</v>
      </c>
      <c r="E751">
        <v>45361.45</v>
      </c>
      <c r="F751">
        <v>74029.09</v>
      </c>
      <c r="G751">
        <v>69758.84</v>
      </c>
      <c r="H751">
        <f>(1/(1-91/360*VLOOKUP($A751,Tbills!$B$4:$C$974,2,1)/100))^((1)/91)-1</f>
        <v>1.3879906425406929E-4</v>
      </c>
      <c r="I751">
        <f>I750*(1-IF($A751&lt;=I746,I$1,I$1+IF(AND(WEEKDAY($A751)&lt;&gt;1,WEEKDAY($A751)&lt;&gt;7),J$1,0)))^($A751-$A750)*(1-0.5*(E751/E750-1))</f>
        <v>17.307518945430221</v>
      </c>
      <c r="K751">
        <f>ROW()</f>
        <v>751</v>
      </c>
      <c r="L751">
        <f>B751/C751</f>
        <v>1.0928270042194093</v>
      </c>
      <c r="M751">
        <f t="shared" si="11"/>
        <v>15.632620669212631</v>
      </c>
      <c r="P751">
        <f>P750*(1-P$1+H750)^($A751-$A750)*(2-E751/E750)</f>
        <v>14.665912281227047</v>
      </c>
    </row>
    <row r="752" spans="1:16" x14ac:dyDescent="0.25">
      <c r="A752" s="1">
        <v>39155</v>
      </c>
      <c r="B752" s="10">
        <v>17.27</v>
      </c>
      <c r="C752" s="10">
        <v>16.25</v>
      </c>
      <c r="D752">
        <v>49916.639999999999</v>
      </c>
      <c r="E752">
        <v>47026.41</v>
      </c>
      <c r="F752">
        <v>74767.27</v>
      </c>
      <c r="G752">
        <v>70444.759999999995</v>
      </c>
      <c r="H752">
        <f>(1/(1-91/360*VLOOKUP($A752,Tbills!$B$4:$C$974,2,1)/100))^((1)/91)-1</f>
        <v>1.3879906425406929E-4</v>
      </c>
      <c r="I752">
        <f>I751*(1-IF($A752&lt;=I747,I$1,I$1+IF(AND(WEEKDAY($A752)&lt;&gt;1,WEEKDAY($A752)&lt;&gt;7),J$1,0)))^($A752-$A751)*(1-0.5*(E752/E751-1))</f>
        <v>16.989446610393184</v>
      </c>
      <c r="K752">
        <f>ROW()</f>
        <v>752</v>
      </c>
      <c r="L752">
        <f>B752/C752</f>
        <v>1.0627692307692307</v>
      </c>
      <c r="M752">
        <f t="shared" si="11"/>
        <v>15.058134992707599</v>
      </c>
      <c r="P752">
        <f>P751*(1-P$1+H751)^($A752-$A751)*(2-E752/E751)</f>
        <v>14.129048695170228</v>
      </c>
    </row>
    <row r="753" spans="1:16" x14ac:dyDescent="0.25">
      <c r="A753" s="1">
        <v>39156</v>
      </c>
      <c r="B753" s="10">
        <v>16.43</v>
      </c>
      <c r="C753" s="10">
        <v>16.03</v>
      </c>
      <c r="D753">
        <v>50190.71</v>
      </c>
      <c r="E753">
        <v>47278.080000000002</v>
      </c>
      <c r="F753">
        <v>74171.03</v>
      </c>
      <c r="G753">
        <v>69873.210000000006</v>
      </c>
      <c r="H753">
        <f>(1/(1-91/360*VLOOKUP($A753,Tbills!$B$4:$C$974,2,1)/100))^((1)/91)-1</f>
        <v>1.3879906425406929E-4</v>
      </c>
      <c r="I753">
        <f>I752*(1-IF($A753&lt;=I748,I$1,I$1+IF(AND(WEEKDAY($A753)&lt;&gt;1,WEEKDAY($A753)&lt;&gt;7),J$1,0)))^($A753-$A752)*(1-0.5*(E753/E752-1))</f>
        <v>16.94354461553645</v>
      </c>
      <c r="K753">
        <f>ROW()</f>
        <v>753</v>
      </c>
      <c r="L753">
        <f>B753/C753</f>
        <v>1.0249532127261385</v>
      </c>
      <c r="M753">
        <f t="shared" si="11"/>
        <v>14.976851183746001</v>
      </c>
      <c r="P753">
        <f>P752*(1-P$1+H752)^($A753-$A752)*(2-E753/E752)</f>
        <v>14.054865456352154</v>
      </c>
    </row>
    <row r="754" spans="1:16" x14ac:dyDescent="0.25">
      <c r="A754" s="1">
        <v>39157</v>
      </c>
      <c r="B754" s="10">
        <v>16.79</v>
      </c>
      <c r="C754" s="10">
        <v>16.86</v>
      </c>
      <c r="D754">
        <v>51756.04</v>
      </c>
      <c r="E754">
        <v>48746.01</v>
      </c>
      <c r="F754">
        <v>75415.62</v>
      </c>
      <c r="G754">
        <v>71035.990000000005</v>
      </c>
      <c r="H754">
        <f>(1/(1-91/360*VLOOKUP($A754,Tbills!$B$4:$C$974,2,1)/100))^((1)/91)-1</f>
        <v>1.3879906425406929E-4</v>
      </c>
      <c r="I754">
        <f>I753*(1-IF($A754&lt;=I749,I$1,I$1+IF(AND(WEEKDAY($A754)&lt;&gt;1,WEEKDAY($A754)&lt;&gt;7),J$1,0)))^($A754-$A753)*(1-0.5*(E754/E753-1))</f>
        <v>16.680071680312583</v>
      </c>
      <c r="K754">
        <f>ROW()</f>
        <v>754</v>
      </c>
      <c r="L754">
        <f>B754/C754</f>
        <v>0.99584816132858833</v>
      </c>
      <c r="M754">
        <f t="shared" si="11"/>
        <v>14.511161288583811</v>
      </c>
      <c r="P754">
        <f>P753*(1-P$1+H753)^($A754-$A753)*(2-E754/E753)</f>
        <v>13.619864586128134</v>
      </c>
    </row>
    <row r="755" spans="1:16" x14ac:dyDescent="0.25">
      <c r="A755" s="1">
        <v>39160</v>
      </c>
      <c r="B755" s="10">
        <v>14.59</v>
      </c>
      <c r="C755" s="10">
        <v>15.21</v>
      </c>
      <c r="D755">
        <v>48620.61</v>
      </c>
      <c r="E755">
        <v>45772.63</v>
      </c>
      <c r="F755">
        <v>74768.84</v>
      </c>
      <c r="G755">
        <v>70397.19</v>
      </c>
      <c r="H755">
        <f>(1/(1-91/360*VLOOKUP($A755,Tbills!$B$4:$C$974,2,1)/100))^((1)/91)-1</f>
        <v>1.3781439309101806E-4</v>
      </c>
      <c r="I755">
        <f>I754*(1-IF($A755&lt;=I750,I$1,I$1+IF(AND(WEEKDAY($A755)&lt;&gt;1,WEEKDAY($A755)&lt;&gt;7),J$1,0)))^($A755-$A754)*(1-0.5*(E755/E754-1))</f>
        <v>17.187450101009524</v>
      </c>
      <c r="K755">
        <f>ROW()</f>
        <v>755</v>
      </c>
      <c r="L755">
        <f>B755/C755</f>
        <v>0.95923734385272841</v>
      </c>
      <c r="M755">
        <f t="shared" si="11"/>
        <v>15.394153272495112</v>
      </c>
      <c r="P755">
        <f>P754*(1-P$1+H754)^($A755-$A754)*(2-E755/E754)</f>
        <v>14.455055178888271</v>
      </c>
    </row>
    <row r="756" spans="1:16" x14ac:dyDescent="0.25">
      <c r="A756" s="1">
        <v>39161</v>
      </c>
      <c r="B756" s="10">
        <v>13.27</v>
      </c>
      <c r="C756" s="10">
        <v>14.46</v>
      </c>
      <c r="D756">
        <v>46857.13</v>
      </c>
      <c r="E756">
        <v>44106.14</v>
      </c>
      <c r="F756">
        <v>74748.649999999994</v>
      </c>
      <c r="G756">
        <v>70368.479999999996</v>
      </c>
      <c r="H756">
        <f>(1/(1-91/360*VLOOKUP($A756,Tbills!$B$4:$C$974,2,1)/100))^((1)/91)-1</f>
        <v>1.3781439309101806E-4</v>
      </c>
      <c r="I756">
        <f>I755*(1-IF($A756&lt;=I751,I$1,I$1+IF(AND(WEEKDAY($A756)&lt;&gt;1,WEEKDAY($A756)&lt;&gt;7),J$1,0)))^($A756-$A755)*(1-0.5*(E756/E755-1))</f>
        <v>17.499874970921837</v>
      </c>
      <c r="K756">
        <f>ROW()</f>
        <v>756</v>
      </c>
      <c r="L756">
        <f>B756/C756</f>
        <v>0.91770401106500687</v>
      </c>
      <c r="M756">
        <f t="shared" si="11"/>
        <v>15.953880542026647</v>
      </c>
      <c r="P756">
        <f>P755*(1-P$1+H755)^($A756-$A755)*(2-E756/E755)</f>
        <v>14.982845394708212</v>
      </c>
    </row>
    <row r="757" spans="1:16" x14ac:dyDescent="0.25">
      <c r="A757" s="1">
        <v>39162</v>
      </c>
      <c r="B757" s="10">
        <v>12.19</v>
      </c>
      <c r="C757" s="10">
        <v>13.17</v>
      </c>
      <c r="D757">
        <v>43279.25</v>
      </c>
      <c r="E757">
        <v>40732.230000000003</v>
      </c>
      <c r="F757">
        <v>72879.08</v>
      </c>
      <c r="G757">
        <v>68598.77</v>
      </c>
      <c r="H757">
        <f>(1/(1-91/360*VLOOKUP($A757,Tbills!$B$4:$C$974,2,1)/100))^((1)/91)-1</f>
        <v>1.3781439309101806E-4</v>
      </c>
      <c r="I757">
        <f>I756*(1-IF($A757&lt;=I752,I$1,I$1+IF(AND(WEEKDAY($A757)&lt;&gt;1,WEEKDAY($A757)&lt;&gt;7),J$1,0)))^($A757-$A756)*(1-0.5*(E757/E756-1))</f>
        <v>18.168730688442615</v>
      </c>
      <c r="K757">
        <f>ROW()</f>
        <v>757</v>
      </c>
      <c r="L757">
        <f>B757/C757</f>
        <v>0.92558845861807137</v>
      </c>
      <c r="M757">
        <f t="shared" si="11"/>
        <v>17.173476650293541</v>
      </c>
      <c r="P757">
        <f>P756*(1-P$1+H756)^($A757-$A756)*(2-E757/E756)</f>
        <v>16.13058808140832</v>
      </c>
    </row>
    <row r="758" spans="1:16" x14ac:dyDescent="0.25">
      <c r="A758" s="1">
        <v>39163</v>
      </c>
      <c r="B758" s="10">
        <v>12.93</v>
      </c>
      <c r="C758" s="10">
        <v>13.57</v>
      </c>
      <c r="D758">
        <v>43552.45</v>
      </c>
      <c r="E758">
        <v>40983.74</v>
      </c>
      <c r="F758">
        <v>72619.06</v>
      </c>
      <c r="G758">
        <v>68344.570000000007</v>
      </c>
      <c r="H758">
        <f>(1/(1-91/360*VLOOKUP($A758,Tbills!$B$4:$C$974,2,1)/100))^((1)/91)-1</f>
        <v>1.3781439309101806E-4</v>
      </c>
      <c r="I758">
        <f>I757*(1-IF($A758&lt;=I753,I$1,I$1+IF(AND(WEEKDAY($A758)&lt;&gt;1,WEEKDAY($A758)&lt;&gt;7),J$1,0)))^($A758-$A757)*(1-0.5*(E758/E757-1))</f>
        <v>18.112165876956219</v>
      </c>
      <c r="K758">
        <f>ROW()</f>
        <v>758</v>
      </c>
      <c r="L758">
        <f>B758/C758</f>
        <v>0.95283714075165804</v>
      </c>
      <c r="M758">
        <f t="shared" si="11"/>
        <v>17.066640367489125</v>
      </c>
      <c r="P758">
        <f>P757*(1-P$1+H757)^($A758-$A757)*(2-E758/E757)</f>
        <v>16.032602635954621</v>
      </c>
    </row>
    <row r="759" spans="1:16" x14ac:dyDescent="0.25">
      <c r="A759" s="1">
        <v>39164</v>
      </c>
      <c r="B759" s="10">
        <v>12.95</v>
      </c>
      <c r="C759" s="10">
        <v>13.71</v>
      </c>
      <c r="D759">
        <v>43522.52</v>
      </c>
      <c r="E759">
        <v>40949.93</v>
      </c>
      <c r="F759">
        <v>72314.490000000005</v>
      </c>
      <c r="G759">
        <v>68048.509999999995</v>
      </c>
      <c r="H759">
        <f>(1/(1-91/360*VLOOKUP($A759,Tbills!$B$4:$C$974,2,1)/100))^((1)/91)-1</f>
        <v>1.3781439309101806E-4</v>
      </c>
      <c r="I759">
        <f>I758*(1-IF($A759&lt;=I754,I$1,I$1+IF(AND(WEEKDAY($A759)&lt;&gt;1,WEEKDAY($A759)&lt;&gt;7),J$1,0)))^($A759-$A758)*(1-0.5*(E759/E758-1))</f>
        <v>18.119165188051092</v>
      </c>
      <c r="K759">
        <f>ROW()</f>
        <v>759</v>
      </c>
      <c r="L759">
        <f>B759/C759</f>
        <v>0.94456601021152431</v>
      </c>
      <c r="M759">
        <f t="shared" si="11"/>
        <v>17.079924145182073</v>
      </c>
      <c r="P759">
        <f>P758*(1-P$1+H758)^($A759-$A758)*(2-E759/E758)</f>
        <v>16.047446783200201</v>
      </c>
    </row>
    <row r="760" spans="1:16" x14ac:dyDescent="0.25">
      <c r="A760" s="1">
        <v>39167</v>
      </c>
      <c r="B760" s="10">
        <v>13.11</v>
      </c>
      <c r="C760" s="10">
        <v>13.9</v>
      </c>
      <c r="D760">
        <v>43636.14</v>
      </c>
      <c r="E760">
        <v>41039.9</v>
      </c>
      <c r="F760">
        <v>72263.179999999993</v>
      </c>
      <c r="G760">
        <v>67972.09</v>
      </c>
      <c r="H760">
        <f>(1/(1-91/360*VLOOKUP($A760,Tbills!$B$4:$C$974,2,1)/100))^((1)/91)-1</f>
        <v>1.3767373306250441E-4</v>
      </c>
      <c r="I760">
        <f>I759*(1-IF($A760&lt;=I755,I$1,I$1+IF(AND(WEEKDAY($A760)&lt;&gt;1,WEEKDAY($A760)&lt;&gt;7),J$1,0)))^($A760-$A759)*(1-0.5*(E760/E759-1))</f>
        <v>18.097847427390224</v>
      </c>
      <c r="K760">
        <f>ROW()</f>
        <v>760</v>
      </c>
      <c r="L760">
        <f>B760/C760</f>
        <v>0.94316546762589926</v>
      </c>
      <c r="M760">
        <f t="shared" si="11"/>
        <v>17.040017143270639</v>
      </c>
      <c r="P760">
        <f>P759*(1-P$1+H759)^($A760-$A759)*(2-E760/E759)</f>
        <v>16.017033289357922</v>
      </c>
    </row>
    <row r="761" spans="1:16" x14ac:dyDescent="0.25">
      <c r="A761" s="1">
        <v>39168</v>
      </c>
      <c r="B761" s="10">
        <v>13.48</v>
      </c>
      <c r="C761" s="10">
        <v>14.19</v>
      </c>
      <c r="D761">
        <v>45185.599999999999</v>
      </c>
      <c r="E761">
        <v>42491.519999999997</v>
      </c>
      <c r="F761">
        <v>72659.539999999994</v>
      </c>
      <c r="G761">
        <v>68335.56</v>
      </c>
      <c r="H761">
        <f>(1/(1-91/360*VLOOKUP($A761,Tbills!$B$4:$C$974,2,1)/100))^((1)/91)-1</f>
        <v>1.3767373306250441E-4</v>
      </c>
      <c r="I761">
        <f>I760*(1-IF($A761&lt;=I756,I$1,I$1+IF(AND(WEEKDAY($A761)&lt;&gt;1,WEEKDAY($A761)&lt;&gt;7),J$1,0)))^($A761-$A760)*(1-0.5*(E761/E760-1))</f>
        <v>17.777315745179322</v>
      </c>
      <c r="K761">
        <f>ROW()</f>
        <v>761</v>
      </c>
      <c r="L761">
        <f>B761/C761</f>
        <v>0.94996476391825235</v>
      </c>
      <c r="M761">
        <f t="shared" si="11"/>
        <v>16.436530080399905</v>
      </c>
      <c r="P761">
        <f>P760*(1-P$1+H760)^($A761-$A760)*(2-E761/E760)</f>
        <v>15.452051374385578</v>
      </c>
    </row>
    <row r="762" spans="1:16" x14ac:dyDescent="0.25">
      <c r="A762" s="1">
        <v>39169</v>
      </c>
      <c r="B762" s="10">
        <v>14.98</v>
      </c>
      <c r="C762" s="10">
        <v>15.21</v>
      </c>
      <c r="D762">
        <v>47589.49</v>
      </c>
      <c r="E762">
        <v>44746.23</v>
      </c>
      <c r="F762">
        <v>73516.69</v>
      </c>
      <c r="G762">
        <v>69132.289999999994</v>
      </c>
      <c r="H762">
        <f>(1/(1-91/360*VLOOKUP($A762,Tbills!$B$4:$C$974,2,1)/100))^((1)/91)-1</f>
        <v>1.3767373306250441E-4</v>
      </c>
      <c r="I762">
        <f>I761*(1-IF($A762&lt;=I757,I$1,I$1+IF(AND(WEEKDAY($A762)&lt;&gt;1,WEEKDAY($A762)&lt;&gt;7),J$1,0)))^($A762-$A761)*(1-0.5*(E762/E761-1))</f>
        <v>17.305210137338555</v>
      </c>
      <c r="K762">
        <f>ROW()</f>
        <v>762</v>
      </c>
      <c r="L762">
        <f>B762/C762</f>
        <v>0.98487836949375407</v>
      </c>
      <c r="M762">
        <f t="shared" si="11"/>
        <v>15.56364034839932</v>
      </c>
      <c r="P762">
        <f>P761*(1-P$1+H761)^($A762-$A761)*(2-E762/E761)</f>
        <v>14.633598816694738</v>
      </c>
    </row>
    <row r="763" spans="1:16" x14ac:dyDescent="0.25">
      <c r="A763" s="1">
        <v>39170</v>
      </c>
      <c r="B763" s="10">
        <v>15.14</v>
      </c>
      <c r="C763" s="10">
        <v>15.37</v>
      </c>
      <c r="D763">
        <v>47288.9</v>
      </c>
      <c r="E763">
        <v>44457.440000000002</v>
      </c>
      <c r="F763">
        <v>73278.2</v>
      </c>
      <c r="G763">
        <v>68898.509999999995</v>
      </c>
      <c r="H763">
        <f>(1/(1-91/360*VLOOKUP($A763,Tbills!$B$4:$C$974,2,1)/100))^((1)/91)-1</f>
        <v>1.3767373306250441E-4</v>
      </c>
      <c r="I763">
        <f>I762*(1-IF($A763&lt;=I758,I$1,I$1+IF(AND(WEEKDAY($A763)&lt;&gt;1,WEEKDAY($A763)&lt;&gt;7),J$1,0)))^($A763-$A762)*(1-0.5*(E763/E762-1))</f>
        <v>17.360601768103368</v>
      </c>
      <c r="K763">
        <f>ROW()</f>
        <v>763</v>
      </c>
      <c r="L763">
        <f>B763/C763</f>
        <v>0.98503578399479519</v>
      </c>
      <c r="M763">
        <f t="shared" si="11"/>
        <v>15.66335776875596</v>
      </c>
      <c r="P763">
        <f>P762*(1-P$1+H762)^($A763-$A762)*(2-E763/E762)</f>
        <v>14.729526283166903</v>
      </c>
    </row>
    <row r="764" spans="1:16" x14ac:dyDescent="0.25">
      <c r="A764" s="1">
        <v>39171</v>
      </c>
      <c r="B764" s="10">
        <v>14.64</v>
      </c>
      <c r="C764" s="10">
        <v>15.16</v>
      </c>
      <c r="D764">
        <v>46878.93</v>
      </c>
      <c r="E764">
        <v>44065.9</v>
      </c>
      <c r="F764">
        <v>73269.05</v>
      </c>
      <c r="G764">
        <v>68880.42</v>
      </c>
      <c r="H764">
        <f>(1/(1-91/360*VLOOKUP($A764,Tbills!$B$4:$C$974,2,1)/100))^((1)/91)-1</f>
        <v>1.3767373306250441E-4</v>
      </c>
      <c r="I764">
        <f>I763*(1-IF($A764&lt;=I759,I$1,I$1+IF(AND(WEEKDAY($A764)&lt;&gt;1,WEEKDAY($A764)&lt;&gt;7),J$1,0)))^($A764-$A763)*(1-0.5*(E764/E763-1))</f>
        <v>17.436595986351119</v>
      </c>
      <c r="K764">
        <f>ROW()</f>
        <v>764</v>
      </c>
      <c r="L764">
        <f>B764/C764</f>
        <v>0.96569920844327184</v>
      </c>
      <c r="M764">
        <f t="shared" si="11"/>
        <v>15.80057018117742</v>
      </c>
      <c r="P764">
        <f>P763*(1-P$1+H763)^($A764-$A763)*(2-E764/E763)</f>
        <v>14.860746462830043</v>
      </c>
    </row>
    <row r="765" spans="1:16" x14ac:dyDescent="0.25">
      <c r="A765" s="1">
        <v>39174</v>
      </c>
      <c r="B765" s="10">
        <v>14.53</v>
      </c>
      <c r="C765" s="10">
        <v>15.07</v>
      </c>
      <c r="D765">
        <v>47811.93</v>
      </c>
      <c r="E765">
        <v>44924.71</v>
      </c>
      <c r="F765">
        <v>73519.3</v>
      </c>
      <c r="G765">
        <v>69087.23</v>
      </c>
      <c r="H765">
        <f>(1/(1-91/360*VLOOKUP($A765,Tbills!$B$4:$C$974,2,1)/100))^((1)/91)-1</f>
        <v>1.3725176389622895E-4</v>
      </c>
      <c r="I765">
        <f>I764*(1-IF($A765&lt;=I760,I$1,I$1+IF(AND(WEEKDAY($A765)&lt;&gt;1,WEEKDAY($A765)&lt;&gt;7),J$1,0)))^($A765-$A764)*(1-0.5*(E765/E764-1))</f>
        <v>17.265334977238204</v>
      </c>
      <c r="K765">
        <f>ROW()</f>
        <v>765</v>
      </c>
      <c r="L765">
        <f>B765/C765</f>
        <v>0.96416721964167218</v>
      </c>
      <c r="M765">
        <f t="shared" si="11"/>
        <v>15.49046477707941</v>
      </c>
      <c r="P765">
        <f>P764*(1-P$1+H764)^($A765-$A764)*(2-E765/E764)</f>
        <v>14.575523942027218</v>
      </c>
    </row>
    <row r="766" spans="1:16" x14ac:dyDescent="0.25">
      <c r="A766" s="1">
        <v>39175</v>
      </c>
      <c r="B766" s="10">
        <v>13.46</v>
      </c>
      <c r="C766" s="10">
        <v>14.37</v>
      </c>
      <c r="D766">
        <v>45869.67</v>
      </c>
      <c r="E766">
        <v>43093.57</v>
      </c>
      <c r="F766">
        <v>72481.11</v>
      </c>
      <c r="G766">
        <v>68102.14</v>
      </c>
      <c r="H766">
        <f>(1/(1-91/360*VLOOKUP($A766,Tbills!$B$4:$C$974,2,1)/100))^((1)/91)-1</f>
        <v>1.3725176389622895E-4</v>
      </c>
      <c r="I766">
        <f>I765*(1-IF($A766&lt;=I761,I$1,I$1+IF(AND(WEEKDAY($A766)&lt;&gt;1,WEEKDAY($A766)&lt;&gt;7),J$1,0)))^($A766-$A765)*(1-0.5*(E766/E765-1))</f>
        <v>17.616745669017362</v>
      </c>
      <c r="K766">
        <f>ROW()</f>
        <v>766</v>
      </c>
      <c r="L766">
        <f>B766/C766</f>
        <v>0.93667362560890755</v>
      </c>
      <c r="M766">
        <f t="shared" si="11"/>
        <v>16.121108281638797</v>
      </c>
      <c r="P766">
        <f>P765*(1-P$1+H765)^($A766-$A765)*(2-E766/E765)</f>
        <v>15.171146149107457</v>
      </c>
    </row>
    <row r="767" spans="1:16" x14ac:dyDescent="0.25">
      <c r="A767" s="1">
        <v>39176</v>
      </c>
      <c r="B767" s="10">
        <v>13.24</v>
      </c>
      <c r="C767" s="10">
        <v>14.39</v>
      </c>
      <c r="D767">
        <v>45201.91</v>
      </c>
      <c r="E767">
        <v>42460.31</v>
      </c>
      <c r="F767">
        <v>73621.78</v>
      </c>
      <c r="G767">
        <v>69164.55</v>
      </c>
      <c r="H767">
        <f>(1/(1-91/360*VLOOKUP($A767,Tbills!$B$4:$C$974,2,1)/100))^((1)/91)-1</f>
        <v>1.3725176389622895E-4</v>
      </c>
      <c r="I767">
        <f>I766*(1-IF($A767&lt;=I762,I$1,I$1+IF(AND(WEEKDAY($A767)&lt;&gt;1,WEEKDAY($A767)&lt;&gt;7),J$1,0)))^($A767-$A766)*(1-0.5*(E767/E766-1))</f>
        <v>17.745722818542209</v>
      </c>
      <c r="K767">
        <f>ROW()</f>
        <v>767</v>
      </c>
      <c r="L767">
        <f>B767/C767</f>
        <v>0.92008339124391936</v>
      </c>
      <c r="M767">
        <f t="shared" si="11"/>
        <v>16.357246083843354</v>
      </c>
      <c r="P767">
        <f>P766*(1-P$1+H766)^($A767-$A766)*(2-E767/E766)</f>
        <v>15.395629633010005</v>
      </c>
    </row>
    <row r="768" spans="1:16" x14ac:dyDescent="0.25">
      <c r="A768" s="1">
        <v>39177</v>
      </c>
      <c r="B768" s="10">
        <v>13.23</v>
      </c>
      <c r="C768" s="10">
        <v>14.09</v>
      </c>
      <c r="D768">
        <v>44669.91</v>
      </c>
      <c r="E768">
        <v>41954.75</v>
      </c>
      <c r="F768">
        <v>73459.27</v>
      </c>
      <c r="G768">
        <v>69002.38</v>
      </c>
      <c r="H768">
        <f>(1/(1-91/360*VLOOKUP($A768,Tbills!$B$4:$C$974,2,1)/100))^((1)/91)-1</f>
        <v>1.3725176389622895E-4</v>
      </c>
      <c r="I768">
        <f>I767*(1-IF($A768&lt;=I763,I$1,I$1+IF(AND(WEEKDAY($A768)&lt;&gt;1,WEEKDAY($A768)&lt;&gt;7),J$1,0)))^($A768-$A767)*(1-0.5*(E768/E767-1))</f>
        <v>17.850904238710587</v>
      </c>
      <c r="K768">
        <f>ROW()</f>
        <v>768</v>
      </c>
      <c r="L768">
        <f>B768/C768</f>
        <v>0.93896380411639468</v>
      </c>
      <c r="M768">
        <f t="shared" si="11"/>
        <v>16.551235153290904</v>
      </c>
      <c r="P768">
        <f>P767*(1-P$1+H767)^($A768-$A767)*(2-E768/E767)</f>
        <v>15.580502018051757</v>
      </c>
    </row>
    <row r="769" spans="1:16" x14ac:dyDescent="0.25">
      <c r="A769" s="1">
        <v>39181</v>
      </c>
      <c r="B769" s="10">
        <v>13.14</v>
      </c>
      <c r="C769" s="10">
        <v>14.04</v>
      </c>
      <c r="D769">
        <v>44481.9</v>
      </c>
      <c r="E769">
        <v>41755.129999999997</v>
      </c>
      <c r="F769">
        <v>73357.61</v>
      </c>
      <c r="G769">
        <v>68869</v>
      </c>
      <c r="H769">
        <f>(1/(1-91/360*VLOOKUP($A769,Tbills!$B$4:$C$974,2,1)/100))^((1)/91)-1</f>
        <v>1.364078746981523E-4</v>
      </c>
      <c r="I769">
        <f>I768*(1-IF($A769&lt;=I764,I$1,I$1+IF(AND(WEEKDAY($A769)&lt;&gt;1,WEEKDAY($A769)&lt;&gt;7),J$1,0)))^($A769-$A768)*(1-0.5*(E769/E768-1))</f>
        <v>17.891508592055356</v>
      </c>
      <c r="K769">
        <f>ROW()</f>
        <v>769</v>
      </c>
      <c r="L769">
        <f>B769/C769</f>
        <v>0.93589743589743601</v>
      </c>
      <c r="M769">
        <f t="shared" si="11"/>
        <v>16.626887681135575</v>
      </c>
      <c r="P769">
        <f>P768*(1-P$1+H768)^($A769-$A768)*(2-E769/E768)</f>
        <v>15.660913207236636</v>
      </c>
    </row>
    <row r="770" spans="1:16" x14ac:dyDescent="0.25">
      <c r="A770" s="1">
        <v>39182</v>
      </c>
      <c r="B770" s="10">
        <v>12.68</v>
      </c>
      <c r="C770" s="10">
        <v>13.78</v>
      </c>
      <c r="D770">
        <v>42916.959999999999</v>
      </c>
      <c r="E770">
        <v>40280.43</v>
      </c>
      <c r="F770">
        <v>73470.16</v>
      </c>
      <c r="G770">
        <v>68965.27</v>
      </c>
      <c r="H770">
        <f>(1/(1-91/360*VLOOKUP($A770,Tbills!$B$4:$C$974,2,1)/100))^((1)/91)-1</f>
        <v>1.364078746981523E-4</v>
      </c>
      <c r="I770">
        <f>I769*(1-IF($A770&lt;=I765,I$1,I$1+IF(AND(WEEKDAY($A770)&lt;&gt;1,WEEKDAY($A770)&lt;&gt;7),J$1,0)))^($A770-$A769)*(1-0.5*(E770/E769-1))</f>
        <v>18.206979203992454</v>
      </c>
      <c r="K770">
        <f>ROW()</f>
        <v>770</v>
      </c>
      <c r="L770">
        <f>B770/C770</f>
        <v>0.92017416545718433</v>
      </c>
      <c r="M770">
        <f t="shared" si="11"/>
        <v>17.21331128833911</v>
      </c>
      <c r="P770">
        <f>P769*(1-P$1+H769)^($A770-$A769)*(2-E770/E769)</f>
        <v>16.215634482506207</v>
      </c>
    </row>
    <row r="771" spans="1:16" x14ac:dyDescent="0.25">
      <c r="A771" s="1">
        <v>39183</v>
      </c>
      <c r="B771" s="10">
        <v>13.49</v>
      </c>
      <c r="C771" s="10">
        <v>14.29</v>
      </c>
      <c r="D771">
        <v>44351.63</v>
      </c>
      <c r="E771">
        <v>41621.47</v>
      </c>
      <c r="F771">
        <v>74631.33</v>
      </c>
      <c r="G771">
        <v>70045.83</v>
      </c>
      <c r="H771">
        <f>(1/(1-91/360*VLOOKUP($A771,Tbills!$B$4:$C$974,2,1)/100))^((1)/91)-1</f>
        <v>1.364078746981523E-4</v>
      </c>
      <c r="I771">
        <f>I770*(1-IF($A771&lt;=I766,I$1,I$1+IF(AND(WEEKDAY($A771)&lt;&gt;1,WEEKDAY($A771)&lt;&gt;7),J$1,0)))^($A771-$A770)*(1-0.5*(E771/E770-1))</f>
        <v>17.903434429243813</v>
      </c>
      <c r="K771">
        <f>ROW()</f>
        <v>771</v>
      </c>
      <c r="L771">
        <f>B771/C771</f>
        <v>0.94401679496151158</v>
      </c>
      <c r="M771">
        <f t="shared" si="11"/>
        <v>16.639460480465999</v>
      </c>
      <c r="P771">
        <f>P770*(1-P$1+H770)^($A771-$A770)*(2-E771/E770)</f>
        <v>15.677332458196439</v>
      </c>
    </row>
    <row r="772" spans="1:16" x14ac:dyDescent="0.25">
      <c r="A772" s="1">
        <v>39184</v>
      </c>
      <c r="B772" s="10">
        <v>12.71</v>
      </c>
      <c r="C772" s="10">
        <v>13.84</v>
      </c>
      <c r="D772">
        <v>43423.32</v>
      </c>
      <c r="E772">
        <v>40744.629999999997</v>
      </c>
      <c r="F772">
        <v>74261.429999999993</v>
      </c>
      <c r="G772">
        <v>69689.100000000006</v>
      </c>
      <c r="H772">
        <f>(1/(1-91/360*VLOOKUP($A772,Tbills!$B$4:$C$974,2,1)/100))^((1)/91)-1</f>
        <v>1.364078746981523E-4</v>
      </c>
      <c r="I772">
        <f>I771*(1-IF($A772&lt;=I767,I$1,I$1+IF(AND(WEEKDAY($A772)&lt;&gt;1,WEEKDAY($A772)&lt;&gt;7),J$1,0)))^($A772-$A771)*(1-0.5*(E772/E771-1))</f>
        <v>18.091549473314334</v>
      </c>
      <c r="K772">
        <f>ROW()</f>
        <v>772</v>
      </c>
      <c r="L772">
        <f>B772/C772</f>
        <v>0.91835260115606943</v>
      </c>
      <c r="M772">
        <f t="shared" si="11"/>
        <v>16.989212875640504</v>
      </c>
      <c r="P772">
        <f>P771*(1-P$1+H771)^($A772-$A771)*(2-E772/E771)</f>
        <v>16.009198507701441</v>
      </c>
    </row>
    <row r="773" spans="1:16" x14ac:dyDescent="0.25">
      <c r="A773" s="1">
        <v>39185</v>
      </c>
      <c r="B773" s="10">
        <v>12.2</v>
      </c>
      <c r="C773" s="10">
        <v>13.48</v>
      </c>
      <c r="D773">
        <v>42756.77</v>
      </c>
      <c r="E773">
        <v>40113.64</v>
      </c>
      <c r="F773">
        <v>73392.69</v>
      </c>
      <c r="G773">
        <v>68864.350000000006</v>
      </c>
      <c r="H773">
        <f>(1/(1-91/360*VLOOKUP($A773,Tbills!$B$4:$C$974,2,1)/100))^((1)/91)-1</f>
        <v>1.364078746981523E-4</v>
      </c>
      <c r="I773">
        <f>I772*(1-IF($A773&lt;=I768,I$1,I$1+IF(AND(WEEKDAY($A773)&lt;&gt;1,WEEKDAY($A773)&lt;&gt;7),J$1,0)))^($A773-$A772)*(1-0.5*(E773/E772-1))</f>
        <v>18.2311619615346</v>
      </c>
      <c r="K773">
        <f>ROW()</f>
        <v>773</v>
      </c>
      <c r="L773">
        <f>B773/C773</f>
        <v>0.90504451038575662</v>
      </c>
      <c r="M773">
        <f t="shared" si="11"/>
        <v>17.251512074275531</v>
      </c>
      <c r="P773">
        <f>P772*(1-P$1+H772)^($A773-$A772)*(2-E773/E772)</f>
        <v>16.258740596399516</v>
      </c>
    </row>
    <row r="774" spans="1:16" x14ac:dyDescent="0.25">
      <c r="A774" s="1">
        <v>39188</v>
      </c>
      <c r="B774" s="10">
        <v>11.98</v>
      </c>
      <c r="C774" s="10">
        <v>13.27</v>
      </c>
      <c r="D774">
        <v>40826.14</v>
      </c>
      <c r="E774">
        <v>38285.94</v>
      </c>
      <c r="F774">
        <v>72423.44</v>
      </c>
      <c r="G774">
        <v>67926.720000000001</v>
      </c>
      <c r="H774">
        <f>(1/(1-91/360*VLOOKUP($A774,Tbills!$B$4:$C$974,2,1)/100))^((1)/91)-1</f>
        <v>1.3598595466368657E-4</v>
      </c>
      <c r="I774">
        <f>I773*(1-IF($A774&lt;=I769,I$1,I$1+IF(AND(WEEKDAY($A774)&lt;&gt;1,WEEKDAY($A774)&lt;&gt;7),J$1,0)))^($A774-$A773)*(1-0.5*(E774/E773-1))</f>
        <v>18.645039761039925</v>
      </c>
      <c r="K774">
        <f>ROW()</f>
        <v>774</v>
      </c>
      <c r="L774">
        <f>B774/C774</f>
        <v>0.90278824415975889</v>
      </c>
      <c r="M774">
        <f t="shared" si="11"/>
        <v>18.035023477015791</v>
      </c>
      <c r="P774">
        <f>P773*(1-P$1+H773)^($A774-$A773)*(2-E774/E773)</f>
        <v>17.004609360981647</v>
      </c>
    </row>
    <row r="775" spans="1:16" x14ac:dyDescent="0.25">
      <c r="A775" s="1">
        <v>39189</v>
      </c>
      <c r="B775" s="10">
        <v>12.14</v>
      </c>
      <c r="C775" s="10">
        <v>13.14</v>
      </c>
      <c r="D775">
        <v>41374.639999999999</v>
      </c>
      <c r="E775">
        <v>38795.11</v>
      </c>
      <c r="F775">
        <v>71803.05</v>
      </c>
      <c r="G775">
        <v>67335.61</v>
      </c>
      <c r="H775">
        <f>(1/(1-91/360*VLOOKUP($A775,Tbills!$B$4:$C$974,2,1)/100))^((1)/91)-1</f>
        <v>1.3598595466368657E-4</v>
      </c>
      <c r="I775">
        <f>I774*(1-IF($A775&lt;=I770,I$1,I$1+IF(AND(WEEKDAY($A775)&lt;&gt;1,WEEKDAY($A775)&lt;&gt;7),J$1,0)))^($A775-$A774)*(1-0.5*(E775/E774-1))</f>
        <v>18.520576227582602</v>
      </c>
      <c r="K775">
        <f>ROW()</f>
        <v>775</v>
      </c>
      <c r="L775">
        <f>B775/C775</f>
        <v>0.923896499238965</v>
      </c>
      <c r="M775">
        <f t="shared" si="11"/>
        <v>17.794344394448952</v>
      </c>
      <c r="P775">
        <f>P774*(1-P$1+H774)^($A775-$A774)*(2-E775/E774)</f>
        <v>16.78012377623206</v>
      </c>
    </row>
    <row r="776" spans="1:16" x14ac:dyDescent="0.25">
      <c r="A776" s="1">
        <v>39190</v>
      </c>
      <c r="B776" s="10">
        <v>12.42</v>
      </c>
      <c r="C776" s="10">
        <v>13.28</v>
      </c>
      <c r="D776">
        <v>41348.78</v>
      </c>
      <c r="E776">
        <v>38765.589999999997</v>
      </c>
      <c r="F776">
        <v>71977.47</v>
      </c>
      <c r="G776">
        <v>67490.02</v>
      </c>
      <c r="H776">
        <f>(1/(1-91/360*VLOOKUP($A776,Tbills!$B$4:$C$974,2,1)/100))^((1)/91)-1</f>
        <v>1.3598595466368657E-4</v>
      </c>
      <c r="I776">
        <f>I775*(1-IF($A776&lt;=I771,I$1,I$1+IF(AND(WEEKDAY($A776)&lt;&gt;1,WEEKDAY($A776)&lt;&gt;7),J$1,0)))^($A776-$A775)*(1-0.5*(E776/E775-1))</f>
        <v>18.527140346164455</v>
      </c>
      <c r="K776">
        <f>ROW()</f>
        <v>776</v>
      </c>
      <c r="L776">
        <f>B776/C776</f>
        <v>0.93524096385542177</v>
      </c>
      <c r="M776">
        <f t="shared" si="11"/>
        <v>17.807055070087863</v>
      </c>
      <c r="P776">
        <f>P775*(1-P$1+H775)^($A776-$A775)*(2-E776/E775)</f>
        <v>16.794554609282958</v>
      </c>
    </row>
    <row r="777" spans="1:16" x14ac:dyDescent="0.25">
      <c r="A777" s="1">
        <v>39191</v>
      </c>
      <c r="B777" s="10">
        <v>12.54</v>
      </c>
      <c r="C777" s="10">
        <v>13.47</v>
      </c>
      <c r="D777">
        <v>41050.78</v>
      </c>
      <c r="E777">
        <v>38480.94</v>
      </c>
      <c r="F777">
        <v>72615.89</v>
      </c>
      <c r="G777">
        <v>68079.460000000006</v>
      </c>
      <c r="H777">
        <f>(1/(1-91/360*VLOOKUP($A777,Tbills!$B$4:$C$974,2,1)/100))^((1)/91)-1</f>
        <v>1.3598595466368657E-4</v>
      </c>
      <c r="I777">
        <f>I776*(1-IF($A777&lt;=I772,I$1,I$1+IF(AND(WEEKDAY($A777)&lt;&gt;1,WEEKDAY($A777)&lt;&gt;7),J$1,0)))^($A777-$A776)*(1-0.5*(E777/E776-1))</f>
        <v>18.594677389659484</v>
      </c>
      <c r="K777">
        <f>ROW()</f>
        <v>777</v>
      </c>
      <c r="L777">
        <f>B777/C777</f>
        <v>0.930957683741648</v>
      </c>
      <c r="M777">
        <f t="shared" ref="M777:M840" si="12">M776*(1-IF($A777&lt;=N$3,M$1,M$1+IF(AND(WEEKDAY($A777)&lt;&gt;1,WEEKDAY($A777)&lt;&gt;7),N$1,0)))^($A777-$A776)*(2-$E777/$E776)</f>
        <v>17.93697418496081</v>
      </c>
      <c r="P777">
        <f>P776*(1-P$1+H776)^($A777-$A776)*(2-E777/E776)</f>
        <v>16.919549406204194</v>
      </c>
    </row>
    <row r="778" spans="1:16" x14ac:dyDescent="0.25">
      <c r="A778" s="1">
        <v>39192</v>
      </c>
      <c r="B778" s="10">
        <v>12.07</v>
      </c>
      <c r="C778" s="10">
        <v>12.91</v>
      </c>
      <c r="D778">
        <v>41068.92</v>
      </c>
      <c r="E778">
        <v>38492.720000000001</v>
      </c>
      <c r="F778">
        <v>72210.28</v>
      </c>
      <c r="G778">
        <v>67689.929999999993</v>
      </c>
      <c r="H778">
        <f>(1/(1-91/360*VLOOKUP($A778,Tbills!$B$4:$C$974,2,1)/100))^((1)/91)-1</f>
        <v>1.3598595466368657E-4</v>
      </c>
      <c r="I778">
        <f>I777*(1-IF($A778&lt;=I773,I$1,I$1+IF(AND(WEEKDAY($A778)&lt;&gt;1,WEEKDAY($A778)&lt;&gt;7),J$1,0)))^($A778-$A777)*(1-0.5*(E778/E777-1))</f>
        <v>18.591347339500153</v>
      </c>
      <c r="K778">
        <f>ROW()</f>
        <v>778</v>
      </c>
      <c r="L778">
        <f>B778/C778</f>
        <v>0.93493415956622772</v>
      </c>
      <c r="M778">
        <f t="shared" si="12"/>
        <v>17.930648053398812</v>
      </c>
      <c r="P778">
        <f>P777*(1-P$1+H777)^($A778-$A777)*(2-E778/E777)</f>
        <v>16.916044416118215</v>
      </c>
    </row>
    <row r="779" spans="1:16" x14ac:dyDescent="0.25">
      <c r="A779" s="1">
        <v>39195</v>
      </c>
      <c r="B779" s="10">
        <v>13.04</v>
      </c>
      <c r="C779" s="10">
        <v>13.12</v>
      </c>
      <c r="D779">
        <v>41709.67</v>
      </c>
      <c r="E779">
        <v>39077.57</v>
      </c>
      <c r="F779">
        <v>72571.929999999993</v>
      </c>
      <c r="G779">
        <v>68001.320000000007</v>
      </c>
      <c r="H779">
        <f>(1/(1-91/360*VLOOKUP($A779,Tbills!$B$4:$C$974,2,1)/100))^((1)/91)-1</f>
        <v>1.3514216371723897E-4</v>
      </c>
      <c r="I779">
        <f>I778*(1-IF($A779&lt;=I774,I$1,I$1+IF(AND(WEEKDAY($A779)&lt;&gt;1,WEEKDAY($A779)&lt;&gt;7),J$1,0)))^($A779-$A778)*(1-0.5*(E779/E778-1))</f>
        <v>18.448670311715127</v>
      </c>
      <c r="K779">
        <f>ROW()</f>
        <v>779</v>
      </c>
      <c r="L779">
        <f>B779/C779</f>
        <v>0.99390243902439024</v>
      </c>
      <c r="M779">
        <f t="shared" si="12"/>
        <v>17.655746496881587</v>
      </c>
      <c r="P779">
        <f>P778*(1-P$1+H778)^($A779-$A778)*(2-E779/E778)</f>
        <v>16.663973926467442</v>
      </c>
    </row>
    <row r="780" spans="1:16" x14ac:dyDescent="0.25">
      <c r="A780" s="1">
        <v>39196</v>
      </c>
      <c r="B780" s="10">
        <v>13.12</v>
      </c>
      <c r="C780" s="10">
        <v>13.16</v>
      </c>
      <c r="D780">
        <v>41690.26</v>
      </c>
      <c r="E780">
        <v>39054.1</v>
      </c>
      <c r="F780">
        <v>72598.679999999993</v>
      </c>
      <c r="G780">
        <v>68017.2</v>
      </c>
      <c r="H780">
        <f>(1/(1-91/360*VLOOKUP($A780,Tbills!$B$4:$C$974,2,1)/100))^((1)/91)-1</f>
        <v>1.3514216371723897E-4</v>
      </c>
      <c r="I780">
        <f>I779*(1-IF($A780&lt;=I775,I$1,I$1+IF(AND(WEEKDAY($A780)&lt;&gt;1,WEEKDAY($A780)&lt;&gt;7),J$1,0)))^($A780-$A779)*(1-0.5*(E780/E779-1))</f>
        <v>18.453730135047909</v>
      </c>
      <c r="K780">
        <f>ROW()</f>
        <v>780</v>
      </c>
      <c r="L780">
        <f>B780/C780</f>
        <v>0.99696048632218837</v>
      </c>
      <c r="M780">
        <f t="shared" si="12"/>
        <v>17.665527727077805</v>
      </c>
      <c r="P780">
        <f>P779*(1-P$1+H779)^($A780-$A779)*(2-E780/E779)</f>
        <v>16.675618963206556</v>
      </c>
    </row>
    <row r="781" spans="1:16" x14ac:dyDescent="0.25">
      <c r="A781" s="1">
        <v>39197</v>
      </c>
      <c r="B781" s="10">
        <v>13.21</v>
      </c>
      <c r="C781" s="10">
        <v>13.08</v>
      </c>
      <c r="D781">
        <v>41266.18</v>
      </c>
      <c r="E781">
        <v>38651.56</v>
      </c>
      <c r="F781">
        <v>71901.429999999993</v>
      </c>
      <c r="G781">
        <v>67354.759999999995</v>
      </c>
      <c r="H781">
        <f>(1/(1-91/360*VLOOKUP($A781,Tbills!$B$4:$C$974,2,1)/100))^((1)/91)-1</f>
        <v>1.3514216371723897E-4</v>
      </c>
      <c r="I781">
        <f>I780*(1-IF($A781&lt;=I776,I$1,I$1+IF(AND(WEEKDAY($A781)&lt;&gt;1,WEEKDAY($A781)&lt;&gt;7),J$1,0)))^($A781-$A780)*(1-0.5*(E781/E780-1))</f>
        <v>18.548350874211632</v>
      </c>
      <c r="K781">
        <f>ROW()</f>
        <v>781</v>
      </c>
      <c r="L781">
        <f>B781/C781</f>
        <v>1.0099388379204894</v>
      </c>
      <c r="M781">
        <f t="shared" si="12"/>
        <v>17.846779310797952</v>
      </c>
      <c r="P781">
        <f>P780*(1-P$1+H780)^($A781-$A780)*(2-E781/E780)</f>
        <v>16.84915225858089</v>
      </c>
    </row>
    <row r="782" spans="1:16" x14ac:dyDescent="0.25">
      <c r="A782" s="1">
        <v>39198</v>
      </c>
      <c r="B782" s="10">
        <v>12.79</v>
      </c>
      <c r="C782" s="10">
        <v>12.94</v>
      </c>
      <c r="D782">
        <v>41405.949999999997</v>
      </c>
      <c r="E782">
        <v>38777.25</v>
      </c>
      <c r="F782">
        <v>72371.490000000005</v>
      </c>
      <c r="G782">
        <v>67785.990000000005</v>
      </c>
      <c r="H782">
        <f>(1/(1-91/360*VLOOKUP($A782,Tbills!$B$4:$C$974,2,1)/100))^((1)/91)-1</f>
        <v>1.3514216371723897E-4</v>
      </c>
      <c r="I782">
        <f>I781*(1-IF($A782&lt;=I777,I$1,I$1+IF(AND(WEEKDAY($A782)&lt;&gt;1,WEEKDAY($A782)&lt;&gt;7),J$1,0)))^($A782-$A781)*(1-0.5*(E782/E781-1))</f>
        <v>18.517710444610934</v>
      </c>
      <c r="K782">
        <f>ROW()</f>
        <v>782</v>
      </c>
      <c r="L782">
        <f>B782/C782</f>
        <v>0.98840803709428127</v>
      </c>
      <c r="M782">
        <f t="shared" si="12"/>
        <v>17.787915317733326</v>
      </c>
      <c r="P782">
        <f>P781*(1-P$1+H781)^($A782-$A781)*(2-E782/E781)</f>
        <v>16.796009404727776</v>
      </c>
    </row>
    <row r="783" spans="1:16" x14ac:dyDescent="0.25">
      <c r="A783" s="1">
        <v>39199</v>
      </c>
      <c r="B783" s="10">
        <v>12.45</v>
      </c>
      <c r="C783" s="10">
        <v>12.76</v>
      </c>
      <c r="D783">
        <v>41131.19</v>
      </c>
      <c r="E783">
        <v>38514.69</v>
      </c>
      <c r="F783">
        <v>72196.009999999995</v>
      </c>
      <c r="G783">
        <v>67612.47</v>
      </c>
      <c r="H783">
        <f>(1/(1-91/360*VLOOKUP($A783,Tbills!$B$4:$C$974,2,1)/100))^((1)/91)-1</f>
        <v>1.3514216371723897E-4</v>
      </c>
      <c r="I783">
        <f>I782*(1-IF($A783&lt;=I778,I$1,I$1+IF(AND(WEEKDAY($A783)&lt;&gt;1,WEEKDAY($A783)&lt;&gt;7),J$1,0)))^($A783-$A782)*(1-0.5*(E783/E782-1))</f>
        <v>18.57991837241206</v>
      </c>
      <c r="K783">
        <f>ROW()</f>
        <v>783</v>
      </c>
      <c r="L783">
        <f>B783/C783</f>
        <v>0.97570532915360497</v>
      </c>
      <c r="M783">
        <f t="shared" si="12"/>
        <v>17.90752285597922</v>
      </c>
      <c r="P783">
        <f>P782*(1-P$1+H782)^($A783-$A782)*(2-E783/E782)</f>
        <v>16.91139464493525</v>
      </c>
    </row>
    <row r="784" spans="1:16" x14ac:dyDescent="0.25">
      <c r="A784" s="1">
        <v>39202</v>
      </c>
      <c r="B784" s="10">
        <v>14.22</v>
      </c>
      <c r="C784" s="10">
        <v>14.02</v>
      </c>
      <c r="D784">
        <v>42273.47</v>
      </c>
      <c r="E784">
        <v>39568.69</v>
      </c>
      <c r="F784">
        <v>72316.61</v>
      </c>
      <c r="G784">
        <v>67698</v>
      </c>
      <c r="H784">
        <f>(1/(1-91/360*VLOOKUP($A784,Tbills!$B$4:$C$974,2,1)/100))^((1)/91)-1</f>
        <v>1.3373599099830713E-4</v>
      </c>
      <c r="I784">
        <f>I783*(1-IF($A784&lt;=I779,I$1,I$1+IF(AND(WEEKDAY($A784)&lt;&gt;1,WEEKDAY($A784)&lt;&gt;7),J$1,0)))^($A784-$A783)*(1-0.5*(E784/E783-1))</f>
        <v>18.324256789844537</v>
      </c>
      <c r="K784">
        <f>ROW()</f>
        <v>784</v>
      </c>
      <c r="L784">
        <f>B784/C784</f>
        <v>1.0142653352353781</v>
      </c>
      <c r="M784">
        <f t="shared" si="12"/>
        <v>17.415028774400017</v>
      </c>
      <c r="P784">
        <f>P783*(1-P$1+H783)^($A784-$A783)*(2-E784/E783)</f>
        <v>16.453438401656449</v>
      </c>
    </row>
    <row r="785" spans="1:16" x14ac:dyDescent="0.25">
      <c r="A785" s="1">
        <v>39203</v>
      </c>
      <c r="B785" s="10">
        <v>13.51</v>
      </c>
      <c r="C785" s="10">
        <v>13.61</v>
      </c>
      <c r="D785">
        <v>42299.31</v>
      </c>
      <c r="E785">
        <v>39587.58</v>
      </c>
      <c r="F785">
        <v>72530.89</v>
      </c>
      <c r="G785">
        <v>67889.539999999994</v>
      </c>
      <c r="H785">
        <f>(1/(1-91/360*VLOOKUP($A785,Tbills!$B$4:$C$974,2,1)/100))^((1)/91)-1</f>
        <v>1.3373599099830713E-4</v>
      </c>
      <c r="I785">
        <f>I784*(1-IF($A785&lt;=I780,I$1,I$1+IF(AND(WEEKDAY($A785)&lt;&gt;1,WEEKDAY($A785)&lt;&gt;7),J$1,0)))^($A785-$A784)*(1-0.5*(E785/E784-1))</f>
        <v>18.319405992324025</v>
      </c>
      <c r="K785">
        <f>ROW()</f>
        <v>785</v>
      </c>
      <c r="L785">
        <f>B785/C785</f>
        <v>0.99265246142542252</v>
      </c>
      <c r="M785">
        <f t="shared" si="12"/>
        <v>17.405904156714243</v>
      </c>
      <c r="P785">
        <f>P784*(1-P$1+H784)^($A785-$A784)*(2-E785/E784)</f>
        <v>16.447174673776921</v>
      </c>
    </row>
    <row r="786" spans="1:16" x14ac:dyDescent="0.25">
      <c r="A786" s="1">
        <v>39204</v>
      </c>
      <c r="B786" s="10">
        <v>13.08</v>
      </c>
      <c r="C786" s="10">
        <v>13.39</v>
      </c>
      <c r="D786">
        <v>41684.74</v>
      </c>
      <c r="E786">
        <v>39007.120000000003</v>
      </c>
      <c r="F786">
        <v>72287.039999999994</v>
      </c>
      <c r="G786">
        <v>67652.22</v>
      </c>
      <c r="H786">
        <f>(1/(1-91/360*VLOOKUP($A786,Tbills!$B$4:$C$974,2,1)/100))^((1)/91)-1</f>
        <v>1.3373599099830713E-4</v>
      </c>
      <c r="I786">
        <f>I785*(1-IF($A786&lt;=I781,I$1,I$1+IF(AND(WEEKDAY($A786)&lt;&gt;1,WEEKDAY($A786)&lt;&gt;7),J$1,0)))^($A786-$A785)*(1-0.5*(E786/E785-1))</f>
        <v>18.45323148011186</v>
      </c>
      <c r="K786">
        <f>ROW()</f>
        <v>786</v>
      </c>
      <c r="L786">
        <f>B786/C786</f>
        <v>0.9768483943241224</v>
      </c>
      <c r="M786">
        <f t="shared" si="12"/>
        <v>17.660298778998776</v>
      </c>
      <c r="P786">
        <f>P785*(1-P$1+H785)^($A786-$A785)*(2-E786/E785)</f>
        <v>16.689948916812455</v>
      </c>
    </row>
    <row r="787" spans="1:16" x14ac:dyDescent="0.25">
      <c r="A787" s="1">
        <v>39205</v>
      </c>
      <c r="B787" s="10">
        <v>13.09</v>
      </c>
      <c r="C787" s="10">
        <v>13.35</v>
      </c>
      <c r="D787">
        <v>41391.64</v>
      </c>
      <c r="E787">
        <v>38727.629999999997</v>
      </c>
      <c r="F787">
        <v>73489.55</v>
      </c>
      <c r="G787">
        <v>68768.58</v>
      </c>
      <c r="H787">
        <f>(1/(1-91/360*VLOOKUP($A787,Tbills!$B$4:$C$974,2,1)/100))^((1)/91)-1</f>
        <v>1.3373599099830713E-4</v>
      </c>
      <c r="I787">
        <f>I786*(1-IF($A787&lt;=I782,I$1,I$1+IF(AND(WEEKDAY($A787)&lt;&gt;1,WEEKDAY($A787)&lt;&gt;7),J$1,0)))^($A787-$A786)*(1-0.5*(E787/E786-1))</f>
        <v>18.518859114287004</v>
      </c>
      <c r="K787">
        <f>ROW()</f>
        <v>787</v>
      </c>
      <c r="L787">
        <f>B787/C787</f>
        <v>0.98052434456928839</v>
      </c>
      <c r="M787">
        <f t="shared" si="12"/>
        <v>17.7860081960246</v>
      </c>
      <c r="P787">
        <f>P786*(1-P$1+H786)^($A787-$A786)*(2-E787/E786)</f>
        <v>16.81116042315368</v>
      </c>
    </row>
    <row r="788" spans="1:16" x14ac:dyDescent="0.25">
      <c r="A788" s="1">
        <v>39206</v>
      </c>
      <c r="B788" s="10">
        <v>12.91</v>
      </c>
      <c r="C788" s="10">
        <v>13.4</v>
      </c>
      <c r="D788">
        <v>41508.39</v>
      </c>
      <c r="E788">
        <v>38831.69</v>
      </c>
      <c r="F788">
        <v>74077.16</v>
      </c>
      <c r="G788">
        <v>69309.240000000005</v>
      </c>
      <c r="H788">
        <f>(1/(1-91/360*VLOOKUP($A788,Tbills!$B$4:$C$974,2,1)/100))^((1)/91)-1</f>
        <v>1.3373599099830713E-4</v>
      </c>
      <c r="I788">
        <f>I787*(1-IF($A788&lt;=I783,I$1,I$1+IF(AND(WEEKDAY($A788)&lt;&gt;1,WEEKDAY($A788)&lt;&gt;7),J$1,0)))^($A788-$A787)*(1-0.5*(E788/E787-1))</f>
        <v>18.493497949917337</v>
      </c>
      <c r="K788">
        <f>ROW()</f>
        <v>788</v>
      </c>
      <c r="L788">
        <f>B788/C788</f>
        <v>0.96343283582089556</v>
      </c>
      <c r="M788">
        <f t="shared" si="12"/>
        <v>17.737391552823397</v>
      </c>
      <c r="P788">
        <f>P787*(1-P$1+H787)^($A788-$A787)*(2-E788/E787)</f>
        <v>16.767611435005598</v>
      </c>
    </row>
    <row r="789" spans="1:16" x14ac:dyDescent="0.25">
      <c r="A789" s="1">
        <v>39209</v>
      </c>
      <c r="B789" s="10">
        <v>13.15</v>
      </c>
      <c r="C789" s="10">
        <v>13.51</v>
      </c>
      <c r="D789">
        <v>41791.83</v>
      </c>
      <c r="E789">
        <v>39081.269999999997</v>
      </c>
      <c r="F789">
        <v>73975.13</v>
      </c>
      <c r="G789">
        <v>69185.97</v>
      </c>
      <c r="H789">
        <f>(1/(1-91/360*VLOOKUP($A789,Tbills!$B$4:$C$974,2,1)/100))^((1)/91)-1</f>
        <v>1.330329728412849E-4</v>
      </c>
      <c r="I789">
        <f>I788*(1-IF($A789&lt;=I784,I$1,I$1+IF(AND(WEEKDAY($A789)&lt;&gt;1,WEEKDAY($A789)&lt;&gt;7),J$1,0)))^($A789-$A788)*(1-0.5*(E789/E788-1))</f>
        <v>18.432627680929542</v>
      </c>
      <c r="K789">
        <f>ROW()</f>
        <v>789</v>
      </c>
      <c r="L789">
        <f>B789/C789</f>
        <v>0.9733530717986677</v>
      </c>
      <c r="M789">
        <f t="shared" si="12"/>
        <v>17.620927018906066</v>
      </c>
      <c r="P789">
        <f>P788*(1-P$1+H788)^($A789-$A788)*(2-E789/E788)</f>
        <v>16.664678198925788</v>
      </c>
    </row>
    <row r="790" spans="1:16" x14ac:dyDescent="0.25">
      <c r="A790" s="1">
        <v>39210</v>
      </c>
      <c r="B790" s="10">
        <v>13.21</v>
      </c>
      <c r="C790" s="10">
        <v>13.65</v>
      </c>
      <c r="D790">
        <v>42222.39</v>
      </c>
      <c r="E790">
        <v>39478.71</v>
      </c>
      <c r="F790">
        <v>74040.710000000006</v>
      </c>
      <c r="G790">
        <v>69238.100000000006</v>
      </c>
      <c r="H790">
        <f>(1/(1-91/360*VLOOKUP($A790,Tbills!$B$4:$C$974,2,1)/100))^((1)/91)-1</f>
        <v>1.330329728412849E-4</v>
      </c>
      <c r="I790">
        <f>I789*(1-IF($A790&lt;=I785,I$1,I$1+IF(AND(WEEKDAY($A790)&lt;&gt;1,WEEKDAY($A790)&lt;&gt;7),J$1,0)))^($A790-$A789)*(1-0.5*(E790/E789-1))</f>
        <v>18.338424350143942</v>
      </c>
      <c r="K790">
        <f>ROW()</f>
        <v>790</v>
      </c>
      <c r="L790">
        <f>B790/C790</f>
        <v>0.96776556776556777</v>
      </c>
      <c r="M790">
        <f t="shared" si="12"/>
        <v>17.44091728326649</v>
      </c>
      <c r="P790">
        <f>P789*(1-P$1+H789)^($A790-$A789)*(2-E790/E789)</f>
        <v>16.496789773782012</v>
      </c>
    </row>
    <row r="791" spans="1:16" x14ac:dyDescent="0.25">
      <c r="A791" s="1">
        <v>39211</v>
      </c>
      <c r="B791" s="10">
        <v>12.88</v>
      </c>
      <c r="C791" s="10">
        <v>13.37</v>
      </c>
      <c r="D791">
        <v>41720.78</v>
      </c>
      <c r="E791">
        <v>39004.449999999997</v>
      </c>
      <c r="F791">
        <v>73949.23</v>
      </c>
      <c r="G791">
        <v>69143.34</v>
      </c>
      <c r="H791">
        <f>(1/(1-91/360*VLOOKUP($A791,Tbills!$B$4:$C$974,2,1)/100))^((1)/91)-1</f>
        <v>1.330329728412849E-4</v>
      </c>
      <c r="I791">
        <f>I790*(1-IF($A791&lt;=I786,I$1,I$1+IF(AND(WEEKDAY($A791)&lt;&gt;1,WEEKDAY($A791)&lt;&gt;7),J$1,0)))^($A791-$A790)*(1-0.5*(E791/E790-1))</f>
        <v>18.448094451773496</v>
      </c>
      <c r="K791">
        <f>ROW()</f>
        <v>791</v>
      </c>
      <c r="L791">
        <f>B791/C791</f>
        <v>0.96335078534031426</v>
      </c>
      <c r="M791">
        <f t="shared" si="12"/>
        <v>17.64961394448467</v>
      </c>
      <c r="P791">
        <f>P790*(1-P$1+H790)^($A791-$A790)*(2-E791/E790)</f>
        <v>16.696570148338001</v>
      </c>
    </row>
    <row r="792" spans="1:16" x14ac:dyDescent="0.25">
      <c r="A792" s="1">
        <v>39212</v>
      </c>
      <c r="B792" s="10">
        <v>13.6</v>
      </c>
      <c r="C792" s="10">
        <v>14.14</v>
      </c>
      <c r="D792">
        <v>43007.5</v>
      </c>
      <c r="E792">
        <v>40202.21</v>
      </c>
      <c r="F792">
        <v>74320.41</v>
      </c>
      <c r="G792">
        <v>69481.19</v>
      </c>
      <c r="H792">
        <f>(1/(1-91/360*VLOOKUP($A792,Tbills!$B$4:$C$974,2,1)/100))^((1)/91)-1</f>
        <v>1.330329728412849E-4</v>
      </c>
      <c r="I792">
        <f>I791*(1-IF($A792&lt;=I787,I$1,I$1+IF(AND(WEEKDAY($A792)&lt;&gt;1,WEEKDAY($A792)&lt;&gt;7),J$1,0)))^($A792-$A791)*(1-0.5*(E792/E791-1))</f>
        <v>18.164366942075159</v>
      </c>
      <c r="K792">
        <f>ROW()</f>
        <v>792</v>
      </c>
      <c r="L792">
        <f>B792/C792</f>
        <v>0.96181046676096171</v>
      </c>
      <c r="M792">
        <f t="shared" si="12"/>
        <v>17.10682767037656</v>
      </c>
      <c r="P792">
        <f>P791*(1-P$1+H791)^($A792-$A791)*(2-E792/E791)</f>
        <v>16.185401418541311</v>
      </c>
    </row>
    <row r="793" spans="1:16" x14ac:dyDescent="0.25">
      <c r="A793" s="1">
        <v>39213</v>
      </c>
      <c r="B793" s="10">
        <v>12.95</v>
      </c>
      <c r="C793" s="10">
        <v>13.68</v>
      </c>
      <c r="D793">
        <v>42071.93</v>
      </c>
      <c r="E793">
        <v>39322.32</v>
      </c>
      <c r="F793">
        <v>74275.429999999993</v>
      </c>
      <c r="G793">
        <v>69429.89</v>
      </c>
      <c r="H793">
        <f>(1/(1-91/360*VLOOKUP($A793,Tbills!$B$4:$C$974,2,1)/100))^((1)/91)-1</f>
        <v>1.330329728412849E-4</v>
      </c>
      <c r="I793">
        <f>I792*(1-IF($A793&lt;=I788,I$1,I$1+IF(AND(WEEKDAY($A793)&lt;&gt;1,WEEKDAY($A793)&lt;&gt;7),J$1,0)))^($A793-$A792)*(1-0.5*(E793/E792-1))</f>
        <v>18.362667184130746</v>
      </c>
      <c r="K793">
        <f>ROW()</f>
        <v>793</v>
      </c>
      <c r="L793">
        <f>B793/C793</f>
        <v>0.94663742690058472</v>
      </c>
      <c r="M793">
        <f t="shared" si="12"/>
        <v>17.480423902388271</v>
      </c>
      <c r="P793">
        <f>P792*(1-P$1+H792)^($A793-$A792)*(2-E793/E792)</f>
        <v>16.541233528126288</v>
      </c>
    </row>
    <row r="794" spans="1:16" x14ac:dyDescent="0.25">
      <c r="A794" s="1">
        <v>39216</v>
      </c>
      <c r="B794" s="10">
        <v>13.96</v>
      </c>
      <c r="C794" s="10">
        <v>14.37</v>
      </c>
      <c r="D794">
        <v>42837.45</v>
      </c>
      <c r="E794">
        <v>40022.120000000003</v>
      </c>
      <c r="F794">
        <v>74779.37</v>
      </c>
      <c r="G794">
        <v>69873.240000000005</v>
      </c>
      <c r="H794">
        <f>(1/(1-91/360*VLOOKUP($A794,Tbills!$B$4:$C$974,2,1)/100))^((1)/91)-1</f>
        <v>1.3218941106041271E-4</v>
      </c>
      <c r="I794">
        <f>I793*(1-IF($A794&lt;=I789,I$1,I$1+IF(AND(WEEKDAY($A794)&lt;&gt;1,WEEKDAY($A794)&lt;&gt;7),J$1,0)))^($A794-$A793)*(1-0.5*(E794/E793-1))</f>
        <v>18.197850501290979</v>
      </c>
      <c r="K794">
        <f>ROW()</f>
        <v>794</v>
      </c>
      <c r="L794">
        <f>B794/C794</f>
        <v>0.97146833681280453</v>
      </c>
      <c r="M794">
        <f t="shared" si="12"/>
        <v>17.166934499753008</v>
      </c>
      <c r="P794">
        <f>P793*(1-P$1+H793)^($A794-$A793)*(2-E794/E793)</f>
        <v>16.251539145282631</v>
      </c>
    </row>
    <row r="795" spans="1:16" x14ac:dyDescent="0.25">
      <c r="A795" s="1">
        <v>39217</v>
      </c>
      <c r="B795" s="10">
        <v>14.01</v>
      </c>
      <c r="C795" s="10">
        <v>14.37</v>
      </c>
      <c r="D795">
        <v>43081.440000000002</v>
      </c>
      <c r="E795">
        <v>40244.79</v>
      </c>
      <c r="F795">
        <v>75149.7</v>
      </c>
      <c r="G795">
        <v>70210.039999999994</v>
      </c>
      <c r="H795">
        <f>(1/(1-91/360*VLOOKUP($A795,Tbills!$B$4:$C$974,2,1)/100))^((1)/91)-1</f>
        <v>1.3218941106041271E-4</v>
      </c>
      <c r="I795">
        <f>I794*(1-IF($A795&lt;=I790,I$1,I$1+IF(AND(WEEKDAY($A795)&lt;&gt;1,WEEKDAY($A795)&lt;&gt;7),J$1,0)))^($A795-$A794)*(1-0.5*(E795/E794-1))</f>
        <v>18.146754728830643</v>
      </c>
      <c r="K795">
        <f>ROW()</f>
        <v>795</v>
      </c>
      <c r="L795">
        <f>B795/C795</f>
        <v>0.97494780793319424</v>
      </c>
      <c r="M795">
        <f t="shared" si="12"/>
        <v>17.070628177442497</v>
      </c>
      <c r="P795">
        <f>P794*(1-P$1+H794)^($A795-$A794)*(2-E795/E794)</f>
        <v>16.162659480005139</v>
      </c>
    </row>
    <row r="796" spans="1:16" x14ac:dyDescent="0.25">
      <c r="A796" s="1">
        <v>39218</v>
      </c>
      <c r="B796" s="10">
        <v>13.5</v>
      </c>
      <c r="C796" s="10">
        <v>14.07</v>
      </c>
      <c r="D796">
        <v>42662.39</v>
      </c>
      <c r="E796">
        <v>39848.01</v>
      </c>
      <c r="F796">
        <v>76037.59</v>
      </c>
      <c r="G796">
        <v>71030.289999999994</v>
      </c>
      <c r="H796">
        <f>(1/(1-91/360*VLOOKUP($A796,Tbills!$B$4:$C$974,2,1)/100))^((1)/91)-1</f>
        <v>1.3218941106041271E-4</v>
      </c>
      <c r="I796">
        <f>I795*(1-IF($A796&lt;=I791,I$1,I$1+IF(AND(WEEKDAY($A796)&lt;&gt;1,WEEKDAY($A796)&lt;&gt;7),J$1,0)))^($A796-$A795)*(1-0.5*(E796/E795-1))</f>
        <v>18.235736006638181</v>
      </c>
      <c r="K796">
        <f>ROW()</f>
        <v>796</v>
      </c>
      <c r="L796">
        <f>B796/C796</f>
        <v>0.95948827292110872</v>
      </c>
      <c r="M796">
        <f t="shared" si="12"/>
        <v>17.238127397610381</v>
      </c>
      <c r="P796">
        <f>P795*(1-P$1+H795)^($A796-$A795)*(2-E796/E795)</f>
        <v>16.323563702706</v>
      </c>
    </row>
    <row r="797" spans="1:16" x14ac:dyDescent="0.25">
      <c r="A797" s="1">
        <v>39219</v>
      </c>
      <c r="B797" s="10">
        <v>13.51</v>
      </c>
      <c r="C797" s="10">
        <v>14.26</v>
      </c>
      <c r="D797">
        <v>42974.85</v>
      </c>
      <c r="E797">
        <v>40134.589999999997</v>
      </c>
      <c r="F797">
        <v>76186.509999999995</v>
      </c>
      <c r="G797">
        <v>71160.009999999995</v>
      </c>
      <c r="H797">
        <f>(1/(1-91/360*VLOOKUP($A797,Tbills!$B$4:$C$974,2,1)/100))^((1)/91)-1</f>
        <v>1.3218941106041271E-4</v>
      </c>
      <c r="I797">
        <f>I796*(1-IF($A797&lt;=I792,I$1,I$1+IF(AND(WEEKDAY($A797)&lt;&gt;1,WEEKDAY($A797)&lt;&gt;7),J$1,0)))^($A797-$A796)*(1-0.5*(E797/E796-1))</f>
        <v>18.169688954004176</v>
      </c>
      <c r="K797">
        <f>ROW()</f>
        <v>797</v>
      </c>
      <c r="L797">
        <f>B797/C797</f>
        <v>0.94740532959326784</v>
      </c>
      <c r="M797">
        <f t="shared" si="12"/>
        <v>17.113356667487302</v>
      </c>
      <c r="P797">
        <f>P796*(1-P$1+H796)^($A797-$A796)*(2-E797/E796)</f>
        <v>16.207710331700365</v>
      </c>
    </row>
    <row r="798" spans="1:16" x14ac:dyDescent="0.25">
      <c r="A798" s="1">
        <v>39220</v>
      </c>
      <c r="B798" s="10">
        <v>12.76</v>
      </c>
      <c r="C798" s="10">
        <v>13.78</v>
      </c>
      <c r="D798">
        <v>42463.49</v>
      </c>
      <c r="E798">
        <v>39651.72</v>
      </c>
      <c r="F798">
        <v>75964.45</v>
      </c>
      <c r="G798">
        <v>70943.19</v>
      </c>
      <c r="H798">
        <f>(1/(1-91/360*VLOOKUP($A798,Tbills!$B$4:$C$974,2,1)/100))^((1)/91)-1</f>
        <v>1.3218941106041271E-4</v>
      </c>
      <c r="I798">
        <f>I797*(1-IF($A798&lt;=I793,I$1,I$1+IF(AND(WEEKDAY($A798)&lt;&gt;1,WEEKDAY($A798)&lt;&gt;7),J$1,0)))^($A798-$A797)*(1-0.5*(E798/E797-1))</f>
        <v>18.278515396188713</v>
      </c>
      <c r="K798">
        <f>ROW()</f>
        <v>798</v>
      </c>
      <c r="L798">
        <f>B798/C798</f>
        <v>0.92597968069666181</v>
      </c>
      <c r="M798">
        <f t="shared" si="12"/>
        <v>17.318445394273457</v>
      </c>
      <c r="P798">
        <f>P797*(1-P$1+H797)^($A798-$A797)*(2-E798/E797)</f>
        <v>16.40427122395592</v>
      </c>
    </row>
    <row r="799" spans="1:16" x14ac:dyDescent="0.25">
      <c r="A799" s="1">
        <v>39223</v>
      </c>
      <c r="B799" s="10">
        <v>13.3</v>
      </c>
      <c r="C799" s="10">
        <v>13.95</v>
      </c>
      <c r="D799">
        <v>41856.870000000003</v>
      </c>
      <c r="E799">
        <v>39069.54</v>
      </c>
      <c r="F799">
        <v>75260.69</v>
      </c>
      <c r="G799">
        <v>70257.820000000007</v>
      </c>
      <c r="H799">
        <f>(1/(1-91/360*VLOOKUP($A799,Tbills!$B$4:$C$974,2,1)/100))^((1)/91)-1</f>
        <v>1.334547782798623E-4</v>
      </c>
      <c r="I799">
        <f>I798*(1-IF($A799&lt;=I794,I$1,I$1+IF(AND(WEEKDAY($A799)&lt;&gt;1,WEEKDAY($A799)&lt;&gt;7),J$1,0)))^($A799-$A798)*(1-0.5*(E799/E798-1))</f>
        <v>18.411263410441805</v>
      </c>
      <c r="K799">
        <f>ROW()</f>
        <v>799</v>
      </c>
      <c r="L799">
        <f>B799/C799</f>
        <v>0.95340501792114707</v>
      </c>
      <c r="M799">
        <f t="shared" si="12"/>
        <v>17.570265430606952</v>
      </c>
      <c r="P799">
        <f>P798*(1-P$1+H798)^($A799-$A798)*(2-E799/E798)</f>
        <v>16.649878752586716</v>
      </c>
    </row>
    <row r="800" spans="1:16" x14ac:dyDescent="0.25">
      <c r="A800" s="1">
        <v>39224</v>
      </c>
      <c r="B800" s="10">
        <v>13.02</v>
      </c>
      <c r="C800" s="10">
        <v>13.82</v>
      </c>
      <c r="D800">
        <v>41978.21</v>
      </c>
      <c r="E800">
        <v>39177.58</v>
      </c>
      <c r="F800">
        <v>75352.350000000006</v>
      </c>
      <c r="G800">
        <v>70334.009999999995</v>
      </c>
      <c r="H800">
        <f>(1/(1-91/360*VLOOKUP($A800,Tbills!$B$4:$C$974,2,1)/100))^((1)/91)-1</f>
        <v>1.334547782798623E-4</v>
      </c>
      <c r="I800">
        <f>I799*(1-IF($A800&lt;=I795,I$1,I$1+IF(AND(WEEKDAY($A800)&lt;&gt;1,WEEKDAY($A800)&lt;&gt;7),J$1,0)))^($A800-$A799)*(1-0.5*(E800/E799-1))</f>
        <v>18.385328306522467</v>
      </c>
      <c r="K800">
        <f>ROW()</f>
        <v>800</v>
      </c>
      <c r="L800">
        <f>B800/C800</f>
        <v>0.94211287988422576</v>
      </c>
      <c r="M800">
        <f t="shared" si="12"/>
        <v>17.520861847277192</v>
      </c>
      <c r="P800">
        <f>P799*(1-P$1+H799)^($A800-$A799)*(2-E800/E799)</f>
        <v>16.605438163079683</v>
      </c>
    </row>
    <row r="801" spans="1:16" x14ac:dyDescent="0.25">
      <c r="A801" s="1">
        <v>39225</v>
      </c>
      <c r="B801" s="10">
        <v>13.24</v>
      </c>
      <c r="C801" s="10">
        <v>13.94</v>
      </c>
      <c r="D801">
        <v>41834.31</v>
      </c>
      <c r="E801">
        <v>39038.050000000003</v>
      </c>
      <c r="F801">
        <v>74943.81</v>
      </c>
      <c r="G801">
        <v>69943.289999999994</v>
      </c>
      <c r="H801">
        <f>(1/(1-91/360*VLOOKUP($A801,Tbills!$B$4:$C$974,2,1)/100))^((1)/91)-1</f>
        <v>1.334547782798623E-4</v>
      </c>
      <c r="I801">
        <f>I800*(1-IF($A801&lt;=I796,I$1,I$1+IF(AND(WEEKDAY($A801)&lt;&gt;1,WEEKDAY($A801)&lt;&gt;7),J$1,0)))^($A801-$A800)*(1-0.5*(E801/E800-1))</f>
        <v>18.417588382354612</v>
      </c>
      <c r="K801">
        <f>ROW()</f>
        <v>801</v>
      </c>
      <c r="L801">
        <f>B801/C801</f>
        <v>0.94978479196556675</v>
      </c>
      <c r="M801">
        <f t="shared" si="12"/>
        <v>17.582443024919328</v>
      </c>
      <c r="P801">
        <f>P800*(1-P$1+H800)^($A801-$A800)*(2-E801/E800)</f>
        <v>16.666185634404282</v>
      </c>
    </row>
    <row r="802" spans="1:16" x14ac:dyDescent="0.25">
      <c r="A802" s="1">
        <v>39226</v>
      </c>
      <c r="B802" s="10">
        <v>14.08</v>
      </c>
      <c r="C802" s="10">
        <v>14.58</v>
      </c>
      <c r="D802">
        <v>43134.28</v>
      </c>
      <c r="E802">
        <v>40245.919999999998</v>
      </c>
      <c r="F802">
        <v>76300.31</v>
      </c>
      <c r="G802">
        <v>71199.94</v>
      </c>
      <c r="H802">
        <f>(1/(1-91/360*VLOOKUP($A802,Tbills!$B$4:$C$974,2,1)/100))^((1)/91)-1</f>
        <v>1.334547782798623E-4</v>
      </c>
      <c r="I802">
        <f>I801*(1-IF($A802&lt;=I797,I$1,I$1+IF(AND(WEEKDAY($A802)&lt;&gt;1,WEEKDAY($A802)&lt;&gt;7),J$1,0)))^($A802-$A801)*(1-0.5*(E802/E801-1))</f>
        <v>18.132188622641173</v>
      </c>
      <c r="K802">
        <f>ROW()</f>
        <v>802</v>
      </c>
      <c r="L802">
        <f>B802/C802</f>
        <v>0.96570644718792864</v>
      </c>
      <c r="M802">
        <f t="shared" si="12"/>
        <v>17.037633924436566</v>
      </c>
      <c r="P802">
        <f>P801*(1-P$1+H801)^($A802-$A801)*(2-E802/E801)</f>
        <v>16.152077892505819</v>
      </c>
    </row>
    <row r="803" spans="1:16" x14ac:dyDescent="0.25">
      <c r="A803" s="1">
        <v>39227</v>
      </c>
      <c r="B803" s="10">
        <v>13.34</v>
      </c>
      <c r="C803" s="10">
        <v>14.22</v>
      </c>
      <c r="D803">
        <v>42567.62</v>
      </c>
      <c r="E803">
        <v>39711.83</v>
      </c>
      <c r="F803">
        <v>76104.34</v>
      </c>
      <c r="G803">
        <v>71007.570000000007</v>
      </c>
      <c r="H803">
        <f>(1/(1-91/360*VLOOKUP($A803,Tbills!$B$4:$C$974,2,1)/100))^((1)/91)-1</f>
        <v>1.334547782798623E-4</v>
      </c>
      <c r="I803">
        <f>I802*(1-IF($A803&lt;=I798,I$1,I$1+IF(AND(WEEKDAY($A803)&lt;&gt;1,WEEKDAY($A803)&lt;&gt;7),J$1,0)))^($A803-$A802)*(1-0.5*(E803/E802-1))</f>
        <v>18.252026630524099</v>
      </c>
      <c r="K803">
        <f>ROW()</f>
        <v>803</v>
      </c>
      <c r="L803">
        <f>B803/C803</f>
        <v>0.93811533052039375</v>
      </c>
      <c r="M803">
        <f t="shared" si="12"/>
        <v>17.262930540668428</v>
      </c>
      <c r="P803">
        <f>P802*(1-P$1+H802)^($A803-$A802)*(2-E803/E802)</f>
        <v>16.368005502585909</v>
      </c>
    </row>
    <row r="804" spans="1:16" x14ac:dyDescent="0.25">
      <c r="A804" s="1">
        <v>39231</v>
      </c>
      <c r="B804" s="10">
        <v>13.53</v>
      </c>
      <c r="C804" s="10">
        <v>14.12</v>
      </c>
      <c r="D804">
        <v>42120.26</v>
      </c>
      <c r="E804">
        <v>39273.279999999999</v>
      </c>
      <c r="F804">
        <v>75672.17</v>
      </c>
      <c r="G804">
        <v>70566.429999999993</v>
      </c>
      <c r="H804">
        <f>(1/(1-91/360*VLOOKUP($A804,Tbills!$B$4:$C$974,2,1)/100))^((1)/91)-1</f>
        <v>1.3359538372981206E-4</v>
      </c>
      <c r="I804">
        <f>I803*(1-IF($A804&lt;=I799,I$1,I$1+IF(AND(WEEKDAY($A804)&lt;&gt;1,WEEKDAY($A804)&lt;&gt;7),J$1,0)))^($A804-$A803)*(1-0.5*(E804/E803-1))</f>
        <v>18.350897384580708</v>
      </c>
      <c r="K804">
        <f>ROW()</f>
        <v>804</v>
      </c>
      <c r="L804">
        <f>B804/C804</f>
        <v>0.95821529745042489</v>
      </c>
      <c r="M804">
        <f t="shared" si="12"/>
        <v>17.450319015765956</v>
      </c>
      <c r="P804">
        <f>P803*(1-P$1+H803)^($A804-$A803)*(2-E804/E803)</f>
        <v>16.555149100811558</v>
      </c>
    </row>
    <row r="805" spans="1:16" x14ac:dyDescent="0.25">
      <c r="A805" s="1">
        <v>39232</v>
      </c>
      <c r="B805" s="10">
        <v>12.83</v>
      </c>
      <c r="C805" s="10">
        <v>13.7</v>
      </c>
      <c r="D805">
        <v>41519.03</v>
      </c>
      <c r="E805">
        <v>38707.440000000002</v>
      </c>
      <c r="F805">
        <v>75251.53</v>
      </c>
      <c r="G805">
        <v>70164.75</v>
      </c>
      <c r="H805">
        <f>(1/(1-91/360*VLOOKUP($A805,Tbills!$B$4:$C$974,2,1)/100))^((1)/91)-1</f>
        <v>1.3359538372981206E-4</v>
      </c>
      <c r="I805">
        <f>I804*(1-IF($A805&lt;=I800,I$1,I$1+IF(AND(WEEKDAY($A805)&lt;&gt;1,WEEKDAY($A805)&lt;&gt;7),J$1,0)))^($A805-$A804)*(1-0.5*(E805/E804-1))</f>
        <v>18.482613982090633</v>
      </c>
      <c r="K805">
        <f>ROW()</f>
        <v>805</v>
      </c>
      <c r="L805">
        <f>B805/C805</f>
        <v>0.93649635036496359</v>
      </c>
      <c r="M805">
        <f t="shared" si="12"/>
        <v>17.700914562775697</v>
      </c>
      <c r="P805">
        <f>P804*(1-P$1+H804)^($A805-$A804)*(2-E805/E804)</f>
        <v>16.795294140131606</v>
      </c>
    </row>
    <row r="806" spans="1:16" x14ac:dyDescent="0.25">
      <c r="A806" s="1">
        <v>39233</v>
      </c>
      <c r="B806" s="10">
        <v>13.05</v>
      </c>
      <c r="C806" s="10">
        <v>13.73</v>
      </c>
      <c r="D806">
        <v>41442.35</v>
      </c>
      <c r="E806">
        <v>38630.78</v>
      </c>
      <c r="F806">
        <v>75164.45</v>
      </c>
      <c r="G806">
        <v>70074.19</v>
      </c>
      <c r="H806">
        <f>(1/(1-91/360*VLOOKUP($A806,Tbills!$B$4:$C$974,2,1)/100))^((1)/91)-1</f>
        <v>1.3359538372981206E-4</v>
      </c>
      <c r="I806">
        <f>I805*(1-IF($A806&lt;=I801,I$1,I$1+IF(AND(WEEKDAY($A806)&lt;&gt;1,WEEKDAY($A806)&lt;&gt;7),J$1,0)))^($A806-$A805)*(1-0.5*(E806/E805-1))</f>
        <v>18.500434839611906</v>
      </c>
      <c r="K806">
        <f>ROW()</f>
        <v>806</v>
      </c>
      <c r="L806">
        <f>B806/C806</f>
        <v>0.95047341587764023</v>
      </c>
      <c r="M806">
        <f t="shared" si="12"/>
        <v>17.73514512630144</v>
      </c>
      <c r="P806">
        <f>P805*(1-P$1+H805)^($A806-$A805)*(2-E806/E805)</f>
        <v>16.830182974795978</v>
      </c>
    </row>
    <row r="807" spans="1:16" x14ac:dyDescent="0.25">
      <c r="A807" s="1">
        <v>39234</v>
      </c>
      <c r="B807" s="10">
        <v>12.78</v>
      </c>
      <c r="C807" s="10">
        <v>13.76</v>
      </c>
      <c r="D807">
        <v>41230.269999999997</v>
      </c>
      <c r="E807">
        <v>38427.93</v>
      </c>
      <c r="F807">
        <v>76144.460000000006</v>
      </c>
      <c r="G807">
        <v>70978.47</v>
      </c>
      <c r="H807">
        <f>(1/(1-91/360*VLOOKUP($A807,Tbills!$B$4:$C$974,2,1)/100))^((1)/91)-1</f>
        <v>1.3359538372981206E-4</v>
      </c>
      <c r="I807">
        <f>I806*(1-IF($A807&lt;=I802,I$1,I$1+IF(AND(WEEKDAY($A807)&lt;&gt;1,WEEKDAY($A807)&lt;&gt;7),J$1,0)))^($A807-$A806)*(1-0.5*(E807/E806-1))</f>
        <v>18.548524894828233</v>
      </c>
      <c r="K807">
        <f>ROW()</f>
        <v>807</v>
      </c>
      <c r="L807">
        <f>B807/C807</f>
        <v>0.92877906976744184</v>
      </c>
      <c r="M807">
        <f t="shared" si="12"/>
        <v>17.827441911818951</v>
      </c>
      <c r="P807">
        <f>P806*(1-P$1+H806)^($A807-$A806)*(2-E807/E806)</f>
        <v>16.920192653610968</v>
      </c>
    </row>
    <row r="808" spans="1:16" x14ac:dyDescent="0.25">
      <c r="A808" s="1">
        <v>39237</v>
      </c>
      <c r="B808" s="10">
        <v>13.29</v>
      </c>
      <c r="C808" s="10">
        <v>14.12</v>
      </c>
      <c r="D808">
        <v>41559.370000000003</v>
      </c>
      <c r="E808">
        <v>38719.26</v>
      </c>
      <c r="F808">
        <v>76419.929999999993</v>
      </c>
      <c r="G808">
        <v>71206.8</v>
      </c>
      <c r="H808">
        <f>(1/(1-91/360*VLOOKUP($A808,Tbills!$B$4:$C$974,2,1)/100))^((1)/91)-1</f>
        <v>1.3162707290348408E-4</v>
      </c>
      <c r="I808">
        <f>I807*(1-IF($A808&lt;=I803,I$1,I$1+IF(AND(WEEKDAY($A808)&lt;&gt;1,WEEKDAY($A808)&lt;&gt;7),J$1,0)))^($A808-$A807)*(1-0.5*(E808/E807-1))</f>
        <v>18.476772031663806</v>
      </c>
      <c r="K808">
        <f>ROW()</f>
        <v>808</v>
      </c>
      <c r="L808">
        <f>B808/C808</f>
        <v>0.94121813031161472</v>
      </c>
      <c r="M808">
        <f t="shared" si="12"/>
        <v>17.689816469002846</v>
      </c>
      <c r="P808">
        <f>P807*(1-P$1+H807)^($A808-$A807)*(2-E808/E807)</f>
        <v>16.796784436419973</v>
      </c>
    </row>
    <row r="809" spans="1:16" x14ac:dyDescent="0.25">
      <c r="A809" s="1">
        <v>39238</v>
      </c>
      <c r="B809" s="10">
        <v>13.63</v>
      </c>
      <c r="C809" s="10">
        <v>14.41</v>
      </c>
      <c r="D809">
        <v>41835.97</v>
      </c>
      <c r="E809">
        <v>38971.86</v>
      </c>
      <c r="F809">
        <v>76703.149999999994</v>
      </c>
      <c r="G809">
        <v>71461.33</v>
      </c>
      <c r="H809">
        <f>(1/(1-91/360*VLOOKUP($A809,Tbills!$B$4:$C$974,2,1)/100))^((1)/91)-1</f>
        <v>1.3162707290348408E-4</v>
      </c>
      <c r="I809">
        <f>I808*(1-IF($A809&lt;=I804,I$1,I$1+IF(AND(WEEKDAY($A809)&lt;&gt;1,WEEKDAY($A809)&lt;&gt;7),J$1,0)))^($A809-$A808)*(1-0.5*(E809/E808-1))</f>
        <v>18.416022529987455</v>
      </c>
      <c r="K809">
        <f>ROW()</f>
        <v>809</v>
      </c>
      <c r="L809">
        <f>B809/C809</f>
        <v>0.94587092297015962</v>
      </c>
      <c r="M809">
        <f t="shared" si="12"/>
        <v>17.57359160630007</v>
      </c>
      <c r="P809">
        <f>P808*(1-P$1+H808)^($A809-$A808)*(2-E809/E808)</f>
        <v>16.688783436056102</v>
      </c>
    </row>
    <row r="810" spans="1:16" x14ac:dyDescent="0.25">
      <c r="A810" s="1">
        <v>39239</v>
      </c>
      <c r="B810" s="10">
        <v>14.87</v>
      </c>
      <c r="C810" s="10">
        <v>15.4</v>
      </c>
      <c r="D810">
        <v>43247.71</v>
      </c>
      <c r="E810">
        <v>40281.82</v>
      </c>
      <c r="F810">
        <v>77208.83</v>
      </c>
      <c r="G810">
        <v>71923.05</v>
      </c>
      <c r="H810">
        <f>(1/(1-91/360*VLOOKUP($A810,Tbills!$B$4:$C$974,2,1)/100))^((1)/91)-1</f>
        <v>1.3162707290348408E-4</v>
      </c>
      <c r="I810">
        <f>I809*(1-IF($A810&lt;=I805,I$1,I$1+IF(AND(WEEKDAY($A810)&lt;&gt;1,WEEKDAY($A810)&lt;&gt;7),J$1,0)))^($A810-$A809)*(1-0.5*(E810/E809-1))</f>
        <v>18.106042648937969</v>
      </c>
      <c r="K810">
        <f>ROW()</f>
        <v>810</v>
      </c>
      <c r="L810">
        <f>B810/C810</f>
        <v>0.96558441558441555</v>
      </c>
      <c r="M810">
        <f t="shared" si="12"/>
        <v>16.982099997306378</v>
      </c>
      <c r="P810">
        <f>P809*(1-P$1+H809)^($A810-$A809)*(2-E810/E809)</f>
        <v>16.129350192084587</v>
      </c>
    </row>
    <row r="811" spans="1:16" x14ac:dyDescent="0.25">
      <c r="A811" s="1">
        <v>39240</v>
      </c>
      <c r="B811" s="10">
        <v>17.059999999999999</v>
      </c>
      <c r="C811" s="10">
        <v>16.7</v>
      </c>
      <c r="D811">
        <v>45945.51</v>
      </c>
      <c r="E811">
        <v>42789.3</v>
      </c>
      <c r="F811">
        <v>79161.67</v>
      </c>
      <c r="G811">
        <v>73732.73</v>
      </c>
      <c r="H811">
        <f>(1/(1-91/360*VLOOKUP($A811,Tbills!$B$4:$C$974,2,1)/100))^((1)/91)-1</f>
        <v>1.3162707290348408E-4</v>
      </c>
      <c r="I811">
        <f>I810*(1-IF($A811&lt;=I806,I$1,I$1+IF(AND(WEEKDAY($A811)&lt;&gt;1,WEEKDAY($A811)&lt;&gt;7),J$1,0)))^($A811-$A810)*(1-0.5*(E811/E810-1))</f>
        <v>17.542049710761468</v>
      </c>
      <c r="K811">
        <f>ROW()</f>
        <v>811</v>
      </c>
      <c r="L811">
        <f>B811/C811</f>
        <v>1.0215568862275448</v>
      </c>
      <c r="M811">
        <f t="shared" si="12"/>
        <v>15.924249244614511</v>
      </c>
      <c r="P811">
        <f>P810*(1-P$1+H810)^($A811-$A810)*(2-E811/E810)</f>
        <v>15.126754959030324</v>
      </c>
    </row>
    <row r="812" spans="1:16" x14ac:dyDescent="0.25">
      <c r="A812" s="1">
        <v>39241</v>
      </c>
      <c r="B812" s="10">
        <v>14.84</v>
      </c>
      <c r="C812" s="10">
        <v>15.2</v>
      </c>
      <c r="D812">
        <v>44863.74</v>
      </c>
      <c r="E812">
        <v>41776.21</v>
      </c>
      <c r="F812">
        <v>79160.83</v>
      </c>
      <c r="G812">
        <v>73722.240000000005</v>
      </c>
      <c r="H812">
        <f>(1/(1-91/360*VLOOKUP($A812,Tbills!$B$4:$C$974,2,1)/100))^((1)/91)-1</f>
        <v>1.3162707290348408E-4</v>
      </c>
      <c r="I812">
        <f>I811*(1-IF($A812&lt;=I807,I$1,I$1+IF(AND(WEEKDAY($A812)&lt;&gt;1,WEEKDAY($A812)&lt;&gt;7),J$1,0)))^($A812-$A811)*(1-0.5*(E812/E811-1))</f>
        <v>17.749252675476484</v>
      </c>
      <c r="K812">
        <f>ROW()</f>
        <v>812</v>
      </c>
      <c r="L812">
        <f>B812/C812</f>
        <v>0.97631578947368425</v>
      </c>
      <c r="M812">
        <f t="shared" si="12"/>
        <v>16.300516452214509</v>
      </c>
      <c r="P812">
        <f>P811*(1-P$1+H811)^($A812-$A811)*(2-E812/E811)</f>
        <v>15.486365235965915</v>
      </c>
    </row>
    <row r="813" spans="1:16" x14ac:dyDescent="0.25">
      <c r="A813" s="1">
        <v>39244</v>
      </c>
      <c r="B813" s="10">
        <v>14.71</v>
      </c>
      <c r="C813" s="10">
        <v>15.15</v>
      </c>
      <c r="D813">
        <v>43976.62</v>
      </c>
      <c r="E813">
        <v>40933.64</v>
      </c>
      <c r="F813">
        <v>78103.23</v>
      </c>
      <c r="G813">
        <v>72708.19</v>
      </c>
      <c r="H813">
        <f>(1/(1-91/360*VLOOKUP($A813,Tbills!$B$4:$C$974,2,1)/100))^((1)/91)-1</f>
        <v>1.2965911839657451E-4</v>
      </c>
      <c r="I813">
        <f>I812*(1-IF($A813&lt;=I808,I$1,I$1+IF(AND(WEEKDAY($A813)&lt;&gt;1,WEEKDAY($A813)&lt;&gt;7),J$1,0)))^($A813-$A812)*(1-0.5*(E813/E812-1))</f>
        <v>17.92684211941862</v>
      </c>
      <c r="K813">
        <f>ROW()</f>
        <v>813</v>
      </c>
      <c r="L813">
        <f>B813/C813</f>
        <v>0.97095709570957101</v>
      </c>
      <c r="M813">
        <f t="shared" si="12"/>
        <v>16.626952523405247</v>
      </c>
      <c r="P813">
        <f>P812*(1-P$1+H812)^($A813-$A812)*(2-E813/E812)</f>
        <v>15.803190435216381</v>
      </c>
    </row>
    <row r="814" spans="1:16" x14ac:dyDescent="0.25">
      <c r="A814" s="1">
        <v>39245</v>
      </c>
      <c r="B814" s="10">
        <v>16.670000000000002</v>
      </c>
      <c r="C814" s="10">
        <v>16.03</v>
      </c>
      <c r="D814">
        <v>45472.93</v>
      </c>
      <c r="E814">
        <v>42321.1</v>
      </c>
      <c r="F814">
        <v>78898.990000000005</v>
      </c>
      <c r="G814">
        <v>73439.56</v>
      </c>
      <c r="H814">
        <f>(1/(1-91/360*VLOOKUP($A814,Tbills!$B$4:$C$974,2,1)/100))^((1)/91)-1</f>
        <v>1.2965911839657451E-4</v>
      </c>
      <c r="I814">
        <f>I813*(1-IF($A814&lt;=I809,I$1,I$1+IF(AND(WEEKDAY($A814)&lt;&gt;1,WEEKDAY($A814)&lt;&gt;7),J$1,0)))^($A814-$A813)*(1-0.5*(E814/E813-1))</f>
        <v>17.622565155910369</v>
      </c>
      <c r="K814">
        <f>ROW()</f>
        <v>814</v>
      </c>
      <c r="L814">
        <f>B814/C814</f>
        <v>1.0399251403618217</v>
      </c>
      <c r="M814">
        <f t="shared" si="12"/>
        <v>16.06262801311232</v>
      </c>
      <c r="P814">
        <f>P813*(1-P$1+H813)^($A814-$A813)*(2-E814/E813)</f>
        <v>15.268950670917659</v>
      </c>
    </row>
    <row r="815" spans="1:16" x14ac:dyDescent="0.25">
      <c r="A815" s="1">
        <v>39246</v>
      </c>
      <c r="B815" s="10">
        <v>14.73</v>
      </c>
      <c r="C815" s="10">
        <v>15.12</v>
      </c>
      <c r="D815">
        <v>44328.49</v>
      </c>
      <c r="E815">
        <v>41250.5</v>
      </c>
      <c r="F815">
        <v>78090.5</v>
      </c>
      <c r="G815">
        <v>72677.490000000005</v>
      </c>
      <c r="H815">
        <f>(1/(1-91/360*VLOOKUP($A815,Tbills!$B$4:$C$974,2,1)/100))^((1)/91)-1</f>
        <v>1.2965911839657451E-4</v>
      </c>
      <c r="I815">
        <f>I814*(1-IF($A815&lt;=I810,I$1,I$1+IF(AND(WEEKDAY($A815)&lt;&gt;1,WEEKDAY($A815)&lt;&gt;7),J$1,0)))^($A815-$A814)*(1-0.5*(E815/E814-1))</f>
        <v>17.845000352637889</v>
      </c>
      <c r="K815">
        <f>ROW()</f>
        <v>815</v>
      </c>
      <c r="L815">
        <f>B815/C815</f>
        <v>0.9742063492063493</v>
      </c>
      <c r="M815">
        <f t="shared" si="12"/>
        <v>16.468198455470091</v>
      </c>
      <c r="P815">
        <f>P814*(1-P$1+H814)^($A815-$A814)*(2-E815/E814)</f>
        <v>15.656661258950544</v>
      </c>
    </row>
    <row r="816" spans="1:16" x14ac:dyDescent="0.25">
      <c r="A816" s="1">
        <v>39247</v>
      </c>
      <c r="B816" s="10">
        <v>13.64</v>
      </c>
      <c r="C816" s="10">
        <v>14.72</v>
      </c>
      <c r="D816">
        <v>43087.92</v>
      </c>
      <c r="E816">
        <v>40090.720000000001</v>
      </c>
      <c r="F816">
        <v>77095.42</v>
      </c>
      <c r="G816">
        <v>71741.960000000006</v>
      </c>
      <c r="H816">
        <f>(1/(1-91/360*VLOOKUP($A816,Tbills!$B$4:$C$974,2,1)/100))^((1)/91)-1</f>
        <v>1.2965911839657451E-4</v>
      </c>
      <c r="I816">
        <f>I815*(1-IF($A816&lt;=I811,I$1,I$1+IF(AND(WEEKDAY($A816)&lt;&gt;1,WEEKDAY($A816)&lt;&gt;7),J$1,0)))^($A816-$A815)*(1-0.5*(E816/E815-1))</f>
        <v>18.095390257172607</v>
      </c>
      <c r="K816">
        <f>ROW()</f>
        <v>816</v>
      </c>
      <c r="L816">
        <f>B816/C816</f>
        <v>0.92663043478260865</v>
      </c>
      <c r="M816">
        <f t="shared" si="12"/>
        <v>16.930422137891604</v>
      </c>
      <c r="P816">
        <f>P815*(1-P$1+H815)^($A816-$A815)*(2-E816/E815)</f>
        <v>16.098348454484505</v>
      </c>
    </row>
    <row r="817" spans="1:16" x14ac:dyDescent="0.25">
      <c r="A817" s="1">
        <v>39248</v>
      </c>
      <c r="B817" s="10">
        <v>13.94</v>
      </c>
      <c r="C817" s="10">
        <v>15.01</v>
      </c>
      <c r="D817">
        <v>42442.06</v>
      </c>
      <c r="E817">
        <v>39484.589999999997</v>
      </c>
      <c r="F817">
        <v>76600.75</v>
      </c>
      <c r="G817">
        <v>71272.34</v>
      </c>
      <c r="H817">
        <f>(1/(1-91/360*VLOOKUP($A817,Tbills!$B$4:$C$974,2,1)/100))^((1)/91)-1</f>
        <v>1.2965911839657451E-4</v>
      </c>
      <c r="I817">
        <f>I816*(1-IF($A817&lt;=I812,I$1,I$1+IF(AND(WEEKDAY($A817)&lt;&gt;1,WEEKDAY($A817)&lt;&gt;7),J$1,0)))^($A817-$A816)*(1-0.5*(E817/E816-1))</f>
        <v>18.231707463463959</v>
      </c>
      <c r="K817">
        <f>ROW()</f>
        <v>817</v>
      </c>
      <c r="L817">
        <f>B817/C817</f>
        <v>0.92871419053964022</v>
      </c>
      <c r="M817">
        <f t="shared" si="12"/>
        <v>17.185592054217107</v>
      </c>
      <c r="P817">
        <f>P816*(1-P$1+H816)^($A817-$A816)*(2-E817/E816)</f>
        <v>16.343253178990267</v>
      </c>
    </row>
    <row r="818" spans="1:16" x14ac:dyDescent="0.25">
      <c r="A818" s="1">
        <v>39251</v>
      </c>
      <c r="B818" s="10">
        <v>13.42</v>
      </c>
      <c r="C818" s="10">
        <v>14.88</v>
      </c>
      <c r="D818">
        <v>42537.36</v>
      </c>
      <c r="E818">
        <v>39557.89</v>
      </c>
      <c r="F818">
        <v>76834.63</v>
      </c>
      <c r="G818">
        <v>71462.23</v>
      </c>
      <c r="H818">
        <f>(1/(1-91/360*VLOOKUP($A818,Tbills!$B$4:$C$974,2,1)/100))^((1)/91)-1</f>
        <v>1.2544327227881347E-4</v>
      </c>
      <c r="I818">
        <f>I817*(1-IF($A818&lt;=I813,I$1,I$1+IF(AND(WEEKDAY($A818)&lt;&gt;1,WEEKDAY($A818)&lt;&gt;7),J$1,0)))^($A818-$A817)*(1-0.5*(E818/E817-1))</f>
        <v>18.213362392966982</v>
      </c>
      <c r="K818">
        <f>ROW()</f>
        <v>818</v>
      </c>
      <c r="L818">
        <f>B818/C818</f>
        <v>0.9018817204301075</v>
      </c>
      <c r="M818">
        <f t="shared" si="12"/>
        <v>17.151291664728184</v>
      </c>
      <c r="P818">
        <f>P817*(1-P$1+H817)^($A818-$A817)*(2-E818/E817)</f>
        <v>16.317448940888173</v>
      </c>
    </row>
    <row r="819" spans="1:16" x14ac:dyDescent="0.25">
      <c r="A819" s="1">
        <v>39252</v>
      </c>
      <c r="B819" s="10">
        <v>12.85</v>
      </c>
      <c r="C819" s="10">
        <v>14.46</v>
      </c>
      <c r="D819">
        <v>41630.44</v>
      </c>
      <c r="E819">
        <v>38709.53</v>
      </c>
      <c r="F819">
        <v>76119.34</v>
      </c>
      <c r="G819">
        <v>70787.990000000005</v>
      </c>
      <c r="H819">
        <f>(1/(1-91/360*VLOOKUP($A819,Tbills!$B$4:$C$974,2,1)/100))^((1)/91)-1</f>
        <v>1.2544327227881347E-4</v>
      </c>
      <c r="I819">
        <f>I818*(1-IF($A819&lt;=I814,I$1,I$1+IF(AND(WEEKDAY($A819)&lt;&gt;1,WEEKDAY($A819)&lt;&gt;7),J$1,0)))^($A819-$A818)*(1-0.5*(E819/E818-1))</f>
        <v>18.408185491538802</v>
      </c>
      <c r="K819">
        <f>ROW()</f>
        <v>819</v>
      </c>
      <c r="L819">
        <f>B819/C819</f>
        <v>0.8886583679114799</v>
      </c>
      <c r="M819">
        <f t="shared" si="12"/>
        <v>17.51830295329248</v>
      </c>
      <c r="P819">
        <f>P818*(1-P$1+H818)^($A819-$A818)*(2-E819/E818)</f>
        <v>16.668867913077694</v>
      </c>
    </row>
    <row r="820" spans="1:16" x14ac:dyDescent="0.25">
      <c r="A820" s="1">
        <v>39253</v>
      </c>
      <c r="B820" s="10">
        <v>14.67</v>
      </c>
      <c r="C820" s="10">
        <v>15.74</v>
      </c>
      <c r="D820">
        <v>44131.14</v>
      </c>
      <c r="E820">
        <v>41029.919999999998</v>
      </c>
      <c r="F820">
        <v>78628.479999999996</v>
      </c>
      <c r="G820">
        <v>73112.509999999995</v>
      </c>
      <c r="H820">
        <f>(1/(1-91/360*VLOOKUP($A820,Tbills!$B$4:$C$974,2,1)/100))^((1)/91)-1</f>
        <v>1.2544327227881347E-4</v>
      </c>
      <c r="I820">
        <f>I819*(1-IF($A820&lt;=I815,I$1,I$1+IF(AND(WEEKDAY($A820)&lt;&gt;1,WEEKDAY($A820)&lt;&gt;7),J$1,0)))^($A820-$A819)*(1-0.5*(E820/E819-1))</f>
        <v>17.855993943437486</v>
      </c>
      <c r="K820">
        <f>ROW()</f>
        <v>820</v>
      </c>
      <c r="L820">
        <f>B820/C820</f>
        <v>0.93202033036848786</v>
      </c>
      <c r="M820">
        <f t="shared" si="12"/>
        <v>16.467425155194356</v>
      </c>
      <c r="P820">
        <f>P819*(1-P$1+H819)^($A820-$A819)*(2-E820/E819)</f>
        <v>15.671061444068114</v>
      </c>
    </row>
    <row r="821" spans="1:16" x14ac:dyDescent="0.25">
      <c r="A821" s="1">
        <v>39254</v>
      </c>
      <c r="B821" s="10">
        <v>14.21</v>
      </c>
      <c r="C821" s="10">
        <v>15.45</v>
      </c>
      <c r="D821">
        <v>44286.52</v>
      </c>
      <c r="E821">
        <v>41169.24</v>
      </c>
      <c r="F821">
        <v>79508.399999999994</v>
      </c>
      <c r="G821">
        <v>73921.53</v>
      </c>
      <c r="H821">
        <f>(1/(1-91/360*VLOOKUP($A821,Tbills!$B$4:$C$974,2,1)/100))^((1)/91)-1</f>
        <v>1.2544327227881347E-4</v>
      </c>
      <c r="I821">
        <f>I820*(1-IF($A821&lt;=I816,I$1,I$1+IF(AND(WEEKDAY($A821)&lt;&gt;1,WEEKDAY($A821)&lt;&gt;7),J$1,0)))^($A821-$A820)*(1-0.5*(E821/E820-1))</f>
        <v>17.825214341232726</v>
      </c>
      <c r="K821">
        <f>ROW()</f>
        <v>821</v>
      </c>
      <c r="L821">
        <f>B821/C821</f>
        <v>0.91974110032362466</v>
      </c>
      <c r="M821">
        <f t="shared" si="12"/>
        <v>16.410744474850294</v>
      </c>
      <c r="P821">
        <f>P820*(1-P$1+H820)^($A821-$A820)*(2-E821/E820)</f>
        <v>15.619230752402361</v>
      </c>
    </row>
    <row r="822" spans="1:16" x14ac:dyDescent="0.25">
      <c r="A822" s="1">
        <v>39255</v>
      </c>
      <c r="B822" s="10">
        <v>15.75</v>
      </c>
      <c r="C822" s="10">
        <v>16.399999999999999</v>
      </c>
      <c r="D822">
        <v>46261.39</v>
      </c>
      <c r="E822">
        <v>42999.94</v>
      </c>
      <c r="F822">
        <v>80693.31</v>
      </c>
      <c r="G822">
        <v>75013.91</v>
      </c>
      <c r="H822">
        <f>(1/(1-91/360*VLOOKUP($A822,Tbills!$B$4:$C$974,2,1)/100))^((1)/91)-1</f>
        <v>1.2544327227881347E-4</v>
      </c>
      <c r="I822">
        <f>I821*(1-IF($A822&lt;=I817,I$1,I$1+IF(AND(WEEKDAY($A822)&lt;&gt;1,WEEKDAY($A822)&lt;&gt;7),J$1,0)))^($A822-$A821)*(1-0.5*(E822/E821-1))</f>
        <v>17.42843787668372</v>
      </c>
      <c r="K822">
        <f>ROW()</f>
        <v>822</v>
      </c>
      <c r="L822">
        <f>B822/C822</f>
        <v>0.96036585365853666</v>
      </c>
      <c r="M822">
        <f t="shared" si="12"/>
        <v>15.680266628425382</v>
      </c>
      <c r="P822">
        <f>P821*(1-P$1+H821)^($A822-$A821)*(2-E822/E821)</f>
        <v>14.926000213347331</v>
      </c>
    </row>
    <row r="823" spans="1:16" x14ac:dyDescent="0.25">
      <c r="A823" s="1">
        <v>39258</v>
      </c>
      <c r="B823" s="10">
        <v>16.649999999999999</v>
      </c>
      <c r="C823" s="10">
        <v>16.75</v>
      </c>
      <c r="D823">
        <v>46933.17</v>
      </c>
      <c r="E823">
        <v>43608.18</v>
      </c>
      <c r="F823">
        <v>81555.39</v>
      </c>
      <c r="G823">
        <v>75787.08</v>
      </c>
      <c r="H823">
        <f>(1/(1-91/360*VLOOKUP($A823,Tbills!$B$4:$C$974,2,1)/100))^((1)/91)-1</f>
        <v>1.3092419111071507E-4</v>
      </c>
      <c r="I823">
        <f>I822*(1-IF($A823&lt;=I818,I$1,I$1+IF(AND(WEEKDAY($A823)&lt;&gt;1,WEEKDAY($A823)&lt;&gt;7),J$1,0)))^($A823-$A822)*(1-0.5*(E823/E822-1))</f>
        <v>17.303822873772067</v>
      </c>
      <c r="K823">
        <f>ROW()</f>
        <v>823</v>
      </c>
      <c r="L823">
        <f>B823/C823</f>
        <v>0.9940298507462686</v>
      </c>
      <c r="M823">
        <f t="shared" si="12"/>
        <v>15.456307274589753</v>
      </c>
      <c r="P823">
        <f>P822*(1-P$1+H822)^($A823-$A822)*(2-E823/E822)</f>
        <v>14.718775154032079</v>
      </c>
    </row>
    <row r="824" spans="1:16" x14ac:dyDescent="0.25">
      <c r="A824" s="1">
        <v>39259</v>
      </c>
      <c r="B824" s="10">
        <v>18.89</v>
      </c>
      <c r="C824" s="10">
        <v>18.09</v>
      </c>
      <c r="D824">
        <v>48740.7</v>
      </c>
      <c r="E824">
        <v>45281.94</v>
      </c>
      <c r="F824">
        <v>83593.72</v>
      </c>
      <c r="G824">
        <v>77671.320000000007</v>
      </c>
      <c r="H824">
        <f>(1/(1-91/360*VLOOKUP($A824,Tbills!$B$4:$C$974,2,1)/100))^((1)/91)-1</f>
        <v>1.3092419111071507E-4</v>
      </c>
      <c r="I824">
        <f>I823*(1-IF($A824&lt;=I819,I$1,I$1+IF(AND(WEEKDAY($A824)&lt;&gt;1,WEEKDAY($A824)&lt;&gt;7),J$1,0)))^($A824-$A823)*(1-0.5*(E824/E823-1))</f>
        <v>16.971305296898006</v>
      </c>
      <c r="K824">
        <f>ROW()</f>
        <v>824</v>
      </c>
      <c r="L824">
        <f>B824/C824</f>
        <v>1.0442233278054174</v>
      </c>
      <c r="M824">
        <f t="shared" si="12"/>
        <v>14.862374284682929</v>
      </c>
      <c r="P824">
        <f>P823*(1-P$1+H823)^($A824-$A823)*(2-E824/E823)</f>
        <v>14.155171801459522</v>
      </c>
    </row>
    <row r="825" spans="1:16" x14ac:dyDescent="0.25">
      <c r="A825" s="1">
        <v>39260</v>
      </c>
      <c r="B825" s="10">
        <v>15.53</v>
      </c>
      <c r="C825" s="10">
        <v>16.07</v>
      </c>
      <c r="D825">
        <v>45879.25</v>
      </c>
      <c r="E825">
        <v>42617.62</v>
      </c>
      <c r="F825">
        <v>80472.14</v>
      </c>
      <c r="G825">
        <v>74760.73</v>
      </c>
      <c r="H825">
        <f>(1/(1-91/360*VLOOKUP($A825,Tbills!$B$4:$C$974,2,1)/100))^((1)/91)-1</f>
        <v>1.3092419111071507E-4</v>
      </c>
      <c r="I825">
        <f>I824*(1-IF($A825&lt;=I820,I$1,I$1+IF(AND(WEEKDAY($A825)&lt;&gt;1,WEEKDAY($A825)&lt;&gt;7),J$1,0)))^($A825-$A824)*(1-0.5*(E825/E824-1))</f>
        <v>17.470133388960907</v>
      </c>
      <c r="K825">
        <f>ROW()</f>
        <v>825</v>
      </c>
      <c r="L825">
        <f>B825/C825</f>
        <v>0.96639701306782821</v>
      </c>
      <c r="M825">
        <f t="shared" si="12"/>
        <v>15.736120676419119</v>
      </c>
      <c r="P825">
        <f>P824*(1-P$1+H824)^($A825-$A824)*(2-E825/E824)</f>
        <v>14.989448376404717</v>
      </c>
    </row>
    <row r="826" spans="1:16" x14ac:dyDescent="0.25">
      <c r="A826" s="1">
        <v>39261</v>
      </c>
      <c r="B826" s="10">
        <v>15.54</v>
      </c>
      <c r="C826" s="10">
        <v>16.02</v>
      </c>
      <c r="D826">
        <v>45894.52</v>
      </c>
      <c r="E826">
        <v>42626.23</v>
      </c>
      <c r="F826">
        <v>80300.62</v>
      </c>
      <c r="G826">
        <v>74591.600000000006</v>
      </c>
      <c r="H826">
        <f>(1/(1-91/360*VLOOKUP($A826,Tbills!$B$4:$C$974,2,1)/100))^((1)/91)-1</f>
        <v>1.3092419111071507E-4</v>
      </c>
      <c r="I826">
        <f>I825*(1-IF($A826&lt;=I821,I$1,I$1+IF(AND(WEEKDAY($A826)&lt;&gt;1,WEEKDAY($A826)&lt;&gt;7),J$1,0)))^($A826-$A825)*(1-0.5*(E826/E825-1))</f>
        <v>17.467913995007439</v>
      </c>
      <c r="K826">
        <f>ROW()</f>
        <v>826</v>
      </c>
      <c r="L826">
        <f>B826/C826</f>
        <v>0.97003745318352053</v>
      </c>
      <c r="M826">
        <f t="shared" si="12"/>
        <v>15.732208754765155</v>
      </c>
      <c r="P826">
        <f>P825*(1-P$1+H825)^($A826-$A825)*(2-E826/E825)</f>
        <v>14.987827864109466</v>
      </c>
    </row>
    <row r="827" spans="1:16" x14ac:dyDescent="0.25">
      <c r="A827" s="1">
        <v>39262</v>
      </c>
      <c r="B827" s="10">
        <v>16.23</v>
      </c>
      <c r="C827" s="10">
        <v>16.62</v>
      </c>
      <c r="D827">
        <v>47430.96</v>
      </c>
      <c r="E827">
        <v>44047.68</v>
      </c>
      <c r="F827">
        <v>82852.100000000006</v>
      </c>
      <c r="G827">
        <v>76951.92</v>
      </c>
      <c r="H827">
        <f>(1/(1-91/360*VLOOKUP($A827,Tbills!$B$4:$C$974,2,1)/100))^((1)/91)-1</f>
        <v>1.3092419111071507E-4</v>
      </c>
      <c r="I827">
        <f>I826*(1-IF($A827&lt;=I822,I$1,I$1+IF(AND(WEEKDAY($A827)&lt;&gt;1,WEEKDAY($A827)&lt;&gt;7),J$1,0)))^($A827-$A826)*(1-0.5*(E827/E826-1))</f>
        <v>17.176217079256823</v>
      </c>
      <c r="K827">
        <f>ROW()</f>
        <v>827</v>
      </c>
      <c r="L827">
        <f>B827/C827</f>
        <v>0.97653429602888087</v>
      </c>
      <c r="M827">
        <f t="shared" si="12"/>
        <v>15.20688103432267</v>
      </c>
      <c r="P827">
        <f>P826*(1-P$1+H826)^($A827-$A826)*(2-E827/E826)</f>
        <v>14.489392166634051</v>
      </c>
    </row>
    <row r="828" spans="1:16" x14ac:dyDescent="0.25">
      <c r="A828" s="1">
        <v>39265</v>
      </c>
      <c r="B828" s="10">
        <v>15.4</v>
      </c>
      <c r="C828" s="10">
        <v>16.149999999999999</v>
      </c>
      <c r="D828">
        <v>46330.83</v>
      </c>
      <c r="E828">
        <v>43008.72</v>
      </c>
      <c r="F828">
        <v>81721.87</v>
      </c>
      <c r="G828">
        <v>75871.95</v>
      </c>
      <c r="H828">
        <f>(1/(1-91/360*VLOOKUP($A828,Tbills!$B$4:$C$974,2,1)/100))^((1)/91)-1</f>
        <v>1.3387660008534752E-4</v>
      </c>
      <c r="I828">
        <f>I827*(1-IF($A828&lt;=I823,I$1,I$1+IF(AND(WEEKDAY($A828)&lt;&gt;1,WEEKDAY($A828)&lt;&gt;7),J$1,0)))^($A828-$A827)*(1-0.5*(E828/E827-1))</f>
        <v>17.377429294289481</v>
      </c>
      <c r="K828">
        <f>ROW()</f>
        <v>828</v>
      </c>
      <c r="L828">
        <f>B828/C828</f>
        <v>0.95356037151702799</v>
      </c>
      <c r="M828">
        <f t="shared" si="12"/>
        <v>15.563393468585419</v>
      </c>
      <c r="P828">
        <f>P827*(1-P$1+H827)^($A828-$A827)*(2-E828/E827)</f>
        <v>14.835335899715654</v>
      </c>
    </row>
    <row r="829" spans="1:16" x14ac:dyDescent="0.25">
      <c r="A829" s="1">
        <v>39266</v>
      </c>
      <c r="B829" s="10">
        <v>15.29</v>
      </c>
      <c r="C829" s="10">
        <v>15.96</v>
      </c>
      <c r="D829">
        <v>45668.99</v>
      </c>
      <c r="E829">
        <v>42388.58</v>
      </c>
      <c r="F829">
        <v>81460.850000000006</v>
      </c>
      <c r="G829">
        <v>75619.45</v>
      </c>
      <c r="H829">
        <f>(1/(1-91/360*VLOOKUP($A829,Tbills!$B$4:$C$974,2,1)/100))^((1)/91)-1</f>
        <v>1.3387660008534752E-4</v>
      </c>
      <c r="I829">
        <f>I828*(1-IF($A829&lt;=I824,I$1,I$1+IF(AND(WEEKDAY($A829)&lt;&gt;1,WEEKDAY($A829)&lt;&gt;7),J$1,0)))^($A829-$A828)*(1-0.5*(E829/E828-1))</f>
        <v>17.502255768502096</v>
      </c>
      <c r="K829">
        <f>ROW()</f>
        <v>829</v>
      </c>
      <c r="L829">
        <f>B829/C829</f>
        <v>0.95802005012531322</v>
      </c>
      <c r="M829">
        <f t="shared" si="12"/>
        <v>15.787065727542432</v>
      </c>
      <c r="P829">
        <f>P828*(1-P$1+H828)^($A829-$A828)*(2-E829/E828)</f>
        <v>15.050703791011857</v>
      </c>
    </row>
    <row r="830" spans="1:16" x14ac:dyDescent="0.25">
      <c r="A830" s="1">
        <v>39268</v>
      </c>
      <c r="B830" s="10">
        <v>15.48</v>
      </c>
      <c r="C830" s="10">
        <v>16.170000000000002</v>
      </c>
      <c r="D830">
        <v>46407.27</v>
      </c>
      <c r="E830">
        <v>43062.48</v>
      </c>
      <c r="F830">
        <v>81987.820000000007</v>
      </c>
      <c r="G830">
        <v>76088.39</v>
      </c>
      <c r="H830">
        <f>(1/(1-91/360*VLOOKUP($A830,Tbills!$B$4:$C$974,2,1)/100))^((1)/91)-1</f>
        <v>1.3387660008534752E-4</v>
      </c>
      <c r="I830">
        <f>I829*(1-IF($A830&lt;=I825,I$1,I$1+IF(AND(WEEKDAY($A830)&lt;&gt;1,WEEKDAY($A830)&lt;&gt;7),J$1,0)))^($A830-$A829)*(1-0.5*(E830/E829-1))</f>
        <v>17.362225203023232</v>
      </c>
      <c r="K830">
        <f>ROW()</f>
        <v>830</v>
      </c>
      <c r="L830">
        <f>B830/C830</f>
        <v>0.95732838589981439</v>
      </c>
      <c r="M830">
        <f t="shared" si="12"/>
        <v>15.534633426864469</v>
      </c>
      <c r="P830">
        <f>P829*(1-P$1+H829)^($A830-$A829)*(2-E830/E829)</f>
        <v>14.814295751564396</v>
      </c>
    </row>
    <row r="831" spans="1:16" x14ac:dyDescent="0.25">
      <c r="A831" s="1">
        <v>39269</v>
      </c>
      <c r="B831" s="10">
        <v>14.72</v>
      </c>
      <c r="C831" s="10">
        <v>15.83</v>
      </c>
      <c r="D831">
        <v>45498.8</v>
      </c>
      <c r="E831">
        <v>42213.72</v>
      </c>
      <c r="F831">
        <v>81298.7</v>
      </c>
      <c r="G831">
        <v>75438.67</v>
      </c>
      <c r="H831">
        <f>(1/(1-91/360*VLOOKUP($A831,Tbills!$B$4:$C$974,2,1)/100))^((1)/91)-1</f>
        <v>1.3387660008534752E-4</v>
      </c>
      <c r="I831">
        <f>I830*(1-IF($A831&lt;=I826,I$1,I$1+IF(AND(WEEKDAY($A831)&lt;&gt;1,WEEKDAY($A831)&lt;&gt;7),J$1,0)))^($A831-$A830)*(1-0.5*(E831/E830-1))</f>
        <v>17.532873286943815</v>
      </c>
      <c r="K831">
        <f>ROW()</f>
        <v>831</v>
      </c>
      <c r="L831">
        <f>B831/C831</f>
        <v>0.92987997473152251</v>
      </c>
      <c r="M831">
        <f t="shared" si="12"/>
        <v>15.840082725874199</v>
      </c>
      <c r="P831">
        <f>P830*(1-P$1+H830)^($A831-$A830)*(2-E831/E830)</f>
        <v>15.107748663872167</v>
      </c>
    </row>
    <row r="832" spans="1:16" x14ac:dyDescent="0.25">
      <c r="A832" s="1">
        <v>39272</v>
      </c>
      <c r="B832" s="10">
        <v>15.16</v>
      </c>
      <c r="C832" s="10">
        <v>16.12</v>
      </c>
      <c r="D832">
        <v>45635.49</v>
      </c>
      <c r="E832">
        <v>42323.58</v>
      </c>
      <c r="F832">
        <v>81990.559999999998</v>
      </c>
      <c r="G832">
        <v>76050.350000000006</v>
      </c>
      <c r="H832">
        <f>(1/(1-91/360*VLOOKUP($A832,Tbills!$B$4:$C$974,2,1)/100))^((1)/91)-1</f>
        <v>1.3457967280272598E-4</v>
      </c>
      <c r="I832">
        <f>I831*(1-IF($A832&lt;=I827,I$1,I$1+IF(AND(WEEKDAY($A832)&lt;&gt;1,WEEKDAY($A832)&lt;&gt;7),J$1,0)))^($A832-$A831)*(1-0.5*(E832/E831-1))</f>
        <v>17.508691697897955</v>
      </c>
      <c r="K832">
        <f>ROW()</f>
        <v>832</v>
      </c>
      <c r="L832">
        <f>B832/C832</f>
        <v>0.94044665012406947</v>
      </c>
      <c r="M832">
        <f t="shared" si="12"/>
        <v>15.796651954184384</v>
      </c>
      <c r="P832">
        <f>P831*(1-P$1+H831)^($A832-$A831)*(2-E832/E831)</f>
        <v>15.072811558477049</v>
      </c>
    </row>
    <row r="833" spans="1:16" x14ac:dyDescent="0.25">
      <c r="A833" s="1">
        <v>39273</v>
      </c>
      <c r="B833" s="10">
        <v>17.57</v>
      </c>
      <c r="C833" s="10">
        <v>17.59</v>
      </c>
      <c r="D833">
        <v>48781.33</v>
      </c>
      <c r="E833">
        <v>45235.42</v>
      </c>
      <c r="F833">
        <v>84692.93</v>
      </c>
      <c r="G833">
        <v>78546.69</v>
      </c>
      <c r="H833">
        <f>(1/(1-91/360*VLOOKUP($A833,Tbills!$B$4:$C$974,2,1)/100))^((1)/91)-1</f>
        <v>1.3457967280272598E-4</v>
      </c>
      <c r="I833">
        <f>I832*(1-IF($A833&lt;=I828,I$1,I$1+IF(AND(WEEKDAY($A833)&lt;&gt;1,WEEKDAY($A833)&lt;&gt;7),J$1,0)))^($A833-$A832)*(1-0.5*(E833/E832-1))</f>
        <v>16.905957287402384</v>
      </c>
      <c r="K833">
        <f>ROW()</f>
        <v>833</v>
      </c>
      <c r="L833">
        <f>B833/C833</f>
        <v>0.99886299033541792</v>
      </c>
      <c r="M833">
        <f t="shared" si="12"/>
        <v>14.709165508045061</v>
      </c>
      <c r="P833">
        <f>P832*(1-P$1+H832)^($A833-$A832)*(2-E833/E832)</f>
        <v>14.037179868463138</v>
      </c>
    </row>
    <row r="834" spans="1:16" x14ac:dyDescent="0.25">
      <c r="A834" s="1">
        <v>39274</v>
      </c>
      <c r="B834" s="10">
        <v>16.64</v>
      </c>
      <c r="C834" s="10">
        <v>17.059999999999999</v>
      </c>
      <c r="D834">
        <v>48306.89</v>
      </c>
      <c r="E834">
        <v>44789.38</v>
      </c>
      <c r="F834">
        <v>84888.29</v>
      </c>
      <c r="G834">
        <v>78717.3</v>
      </c>
      <c r="H834">
        <f>(1/(1-91/360*VLOOKUP($A834,Tbills!$B$4:$C$974,2,1)/100))^((1)/91)-1</f>
        <v>1.3457967280272598E-4</v>
      </c>
      <c r="I834">
        <f>I833*(1-IF($A834&lt;=I829,I$1,I$1+IF(AND(WEEKDAY($A834)&lt;&gt;1,WEEKDAY($A834)&lt;&gt;7),J$1,0)))^($A834-$A833)*(1-0.5*(E834/E833-1))</f>
        <v>16.988864974771413</v>
      </c>
      <c r="K834">
        <f>ROW()</f>
        <v>834</v>
      </c>
      <c r="L834">
        <f>B834/C834</f>
        <v>0.97538100820633067</v>
      </c>
      <c r="M834">
        <f t="shared" si="12"/>
        <v>14.853512140101033</v>
      </c>
      <c r="P834">
        <f>P833*(1-P$1+H833)^($A834-$A833)*(2-E834/E833)</f>
        <v>14.176975726925647</v>
      </c>
    </row>
    <row r="835" spans="1:16" x14ac:dyDescent="0.25">
      <c r="A835" s="1">
        <v>39275</v>
      </c>
      <c r="B835" s="10">
        <v>15.54</v>
      </c>
      <c r="C835" s="10">
        <v>16.55</v>
      </c>
      <c r="D835">
        <v>47311.06</v>
      </c>
      <c r="E835">
        <v>43860.03</v>
      </c>
      <c r="F835">
        <v>84427.76</v>
      </c>
      <c r="G835">
        <v>78279.649999999994</v>
      </c>
      <c r="H835">
        <f>(1/(1-91/360*VLOOKUP($A835,Tbills!$B$4:$C$974,2,1)/100))^((1)/91)-1</f>
        <v>1.3457967280272598E-4</v>
      </c>
      <c r="I835">
        <f>I834*(1-IF($A835&lt;=I830,I$1,I$1+IF(AND(WEEKDAY($A835)&lt;&gt;1,WEEKDAY($A835)&lt;&gt;7),J$1,0)))^($A835-$A834)*(1-0.5*(E835/E834-1))</f>
        <v>17.164672065156399</v>
      </c>
      <c r="K835">
        <f>ROW()</f>
        <v>835</v>
      </c>
      <c r="L835">
        <f>B835/C835</f>
        <v>0.9389728096676736</v>
      </c>
      <c r="M835">
        <f t="shared" si="12"/>
        <v>15.161006527185565</v>
      </c>
      <c r="P835">
        <f>P834*(1-P$1+H834)^($A835-$A834)*(2-E835/E834)</f>
        <v>14.472550880233349</v>
      </c>
    </row>
    <row r="836" spans="1:16" x14ac:dyDescent="0.25">
      <c r="A836" s="1">
        <v>39276</v>
      </c>
      <c r="B836" s="10">
        <v>15.15</v>
      </c>
      <c r="C836" s="10">
        <v>16.5</v>
      </c>
      <c r="D836">
        <v>47504.14</v>
      </c>
      <c r="E836">
        <v>44033.13</v>
      </c>
      <c r="F836">
        <v>85397.09</v>
      </c>
      <c r="G836">
        <v>79167.86</v>
      </c>
      <c r="H836">
        <f>(1/(1-91/360*VLOOKUP($A836,Tbills!$B$4:$C$974,2,1)/100))^((1)/91)-1</f>
        <v>1.3457967280272598E-4</v>
      </c>
      <c r="I836">
        <f>I835*(1-IF($A836&lt;=I831,I$1,I$1+IF(AND(WEEKDAY($A836)&lt;&gt;1,WEEKDAY($A836)&lt;&gt;7),J$1,0)))^($A836-$A835)*(1-0.5*(E836/E835-1))</f>
        <v>17.130354755169666</v>
      </c>
      <c r="K836">
        <f>ROW()</f>
        <v>836</v>
      </c>
      <c r="L836">
        <f>B836/C836</f>
        <v>0.91818181818181821</v>
      </c>
      <c r="M836">
        <f t="shared" si="12"/>
        <v>15.1004680633232</v>
      </c>
      <c r="P836">
        <f>P835*(1-P$1+H835)^($A836-$A835)*(2-E836/E835)</f>
        <v>14.416839699830742</v>
      </c>
    </row>
    <row r="837" spans="1:16" x14ac:dyDescent="0.25">
      <c r="A837" s="1">
        <v>39279</v>
      </c>
      <c r="B837" s="10">
        <v>15.59</v>
      </c>
      <c r="C837" s="10">
        <v>16.71</v>
      </c>
      <c r="D837">
        <v>48109.11</v>
      </c>
      <c r="E837">
        <v>44576.12</v>
      </c>
      <c r="F837">
        <v>86472.25</v>
      </c>
      <c r="G837">
        <v>80132.63</v>
      </c>
      <c r="H837">
        <f>(1/(1-91/360*VLOOKUP($A837,Tbills!$B$4:$C$974,2,1)/100))^((1)/91)-1</f>
        <v>1.3528279099350726E-4</v>
      </c>
      <c r="I837">
        <f>I836*(1-IF($A837&lt;=I832,I$1,I$1+IF(AND(WEEKDAY($A837)&lt;&gt;1,WEEKDAY($A837)&lt;&gt;7),J$1,0)))^($A837-$A836)*(1-0.5*(E837/E836-1))</f>
        <v>17.023404859989817</v>
      </c>
      <c r="K837">
        <f>ROW()</f>
        <v>837</v>
      </c>
      <c r="L837">
        <f>B837/C837</f>
        <v>0.93297426690604424</v>
      </c>
      <c r="M837">
        <f t="shared" si="12"/>
        <v>14.912174386219267</v>
      </c>
      <c r="P837">
        <f>P836*(1-P$1+H836)^($A837-$A836)*(2-E837/E836)</f>
        <v>14.243229248823317</v>
      </c>
    </row>
    <row r="838" spans="1:16" x14ac:dyDescent="0.25">
      <c r="A838" s="1">
        <v>39280</v>
      </c>
      <c r="B838" s="10">
        <v>15.63</v>
      </c>
      <c r="C838" s="10">
        <v>16.78</v>
      </c>
      <c r="D838">
        <v>48483.73</v>
      </c>
      <c r="E838">
        <v>44917.2</v>
      </c>
      <c r="F838">
        <v>87388.31</v>
      </c>
      <c r="G838">
        <v>80970.69</v>
      </c>
      <c r="H838">
        <f>(1/(1-91/360*VLOOKUP($A838,Tbills!$B$4:$C$974,2,1)/100))^((1)/91)-1</f>
        <v>1.3528279099350726E-4</v>
      </c>
      <c r="I838">
        <f>I837*(1-IF($A838&lt;=I833,I$1,I$1+IF(AND(WEEKDAY($A838)&lt;&gt;1,WEEKDAY($A838)&lt;&gt;7),J$1,0)))^($A838-$A837)*(1-0.5*(E838/E837-1))</f>
        <v>16.957835078149813</v>
      </c>
      <c r="K838">
        <f>ROW()</f>
        <v>838</v>
      </c>
      <c r="L838">
        <f>B838/C838</f>
        <v>0.93146603098927294</v>
      </c>
      <c r="M838">
        <f t="shared" si="12"/>
        <v>14.797382712383147</v>
      </c>
      <c r="P838">
        <f>P837*(1-P$1+H837)^($A838-$A837)*(2-E838/E837)</f>
        <v>14.135634667979764</v>
      </c>
    </row>
    <row r="839" spans="1:16" x14ac:dyDescent="0.25">
      <c r="A839" s="1">
        <v>39281</v>
      </c>
      <c r="B839" s="10">
        <v>16</v>
      </c>
      <c r="C839" s="10">
        <v>17.079999999999998</v>
      </c>
      <c r="D839">
        <v>50016.2</v>
      </c>
      <c r="E839">
        <v>46330.86</v>
      </c>
      <c r="F839">
        <v>89296.79</v>
      </c>
      <c r="G839">
        <v>82728.06</v>
      </c>
      <c r="H839">
        <f>(1/(1-91/360*VLOOKUP($A839,Tbills!$B$4:$C$974,2,1)/100))^((1)/91)-1</f>
        <v>1.3528279099350726E-4</v>
      </c>
      <c r="I839">
        <f>I838*(1-IF($A839&lt;=I834,I$1,I$1+IF(AND(WEEKDAY($A839)&lt;&gt;1,WEEKDAY($A839)&lt;&gt;7),J$1,0)))^($A839-$A838)*(1-0.5*(E839/E838-1))</f>
        <v>16.690547276937998</v>
      </c>
      <c r="K839">
        <f>ROW()</f>
        <v>839</v>
      </c>
      <c r="L839">
        <f>B839/C839</f>
        <v>0.93676814988290402</v>
      </c>
      <c r="M839">
        <f t="shared" si="12"/>
        <v>14.331003454822246</v>
      </c>
      <c r="P839">
        <f>P838*(1-P$1+H838)^($A839-$A838)*(2-E839/E838)</f>
        <v>13.692095581307523</v>
      </c>
    </row>
    <row r="840" spans="1:16" x14ac:dyDescent="0.25">
      <c r="A840" s="1">
        <v>39282</v>
      </c>
      <c r="B840" s="10">
        <v>15.23</v>
      </c>
      <c r="C840" s="10">
        <v>16.63</v>
      </c>
      <c r="D840">
        <v>49490.9</v>
      </c>
      <c r="E840">
        <v>45838</v>
      </c>
      <c r="F840">
        <v>89365.67</v>
      </c>
      <c r="G840">
        <v>82780.679999999993</v>
      </c>
      <c r="H840">
        <f>(1/(1-91/360*VLOOKUP($A840,Tbills!$B$4:$C$974,2,1)/100))^((1)/91)-1</f>
        <v>1.3528279099350726E-4</v>
      </c>
      <c r="I840">
        <f>I839*(1-IF($A840&lt;=I835,I$1,I$1+IF(AND(WEEKDAY($A840)&lt;&gt;1,WEEKDAY($A840)&lt;&gt;7),J$1,0)))^($A840-$A839)*(1-0.5*(E840/E839-1))</f>
        <v>16.778886190889363</v>
      </c>
      <c r="K840">
        <f>ROW()</f>
        <v>840</v>
      </c>
      <c r="L840">
        <f>B840/C840</f>
        <v>0.91581479254359599</v>
      </c>
      <c r="M840">
        <f t="shared" si="12"/>
        <v>14.482779719478094</v>
      </c>
      <c r="P840">
        <f>P839*(1-P$1+H839)^($A840-$A839)*(2-E840/E839)</f>
        <v>13.839110024108187</v>
      </c>
    </row>
    <row r="841" spans="1:16" x14ac:dyDescent="0.25">
      <c r="A841" s="1">
        <v>39283</v>
      </c>
      <c r="B841" s="10">
        <v>16.95</v>
      </c>
      <c r="C841" s="10">
        <v>17.690000000000001</v>
      </c>
      <c r="D841">
        <v>51019.65</v>
      </c>
      <c r="E841">
        <v>47247.71</v>
      </c>
      <c r="F841">
        <v>91191.52</v>
      </c>
      <c r="G841">
        <v>84460.79</v>
      </c>
      <c r="H841">
        <f>(1/(1-91/360*VLOOKUP($A841,Tbills!$B$4:$C$974,2,1)/100))^((1)/91)-1</f>
        <v>1.3528279099350726E-4</v>
      </c>
      <c r="I841">
        <f>I840*(1-IF($A841&lt;=I836,I$1,I$1+IF(AND(WEEKDAY($A841)&lt;&gt;1,WEEKDAY($A841)&lt;&gt;7),J$1,0)))^($A841-$A840)*(1-0.5*(E841/E840-1))</f>
        <v>16.520445771257794</v>
      </c>
      <c r="K841">
        <f>ROW()</f>
        <v>841</v>
      </c>
      <c r="L841">
        <f>B841/C841</f>
        <v>0.95816845675522888</v>
      </c>
      <c r="M841">
        <f t="shared" ref="M841:M904" si="13">M840*(1-IF($A841&lt;=N$3,M$1,M$1+IF(AND(WEEKDAY($A841)&lt;&gt;1,WEEKDAY($A841)&lt;&gt;7),N$1,0)))^($A841-$A840)*(2-$E841/$E840)</f>
        <v>14.036719942088657</v>
      </c>
      <c r="P841">
        <f>P840*(1-P$1+H840)^($A841-$A840)*(2-E841/E840)</f>
        <v>13.414818074357477</v>
      </c>
    </row>
    <row r="842" spans="1:16" x14ac:dyDescent="0.25">
      <c r="A842" s="1">
        <v>39286</v>
      </c>
      <c r="B842" s="10">
        <v>16.809999999999999</v>
      </c>
      <c r="C842" s="10">
        <v>17.29</v>
      </c>
      <c r="D842">
        <v>50564.84</v>
      </c>
      <c r="E842">
        <v>46807.35</v>
      </c>
      <c r="F842">
        <v>90362.03</v>
      </c>
      <c r="G842">
        <v>83658.240000000005</v>
      </c>
      <c r="H842">
        <f>(1/(1-91/360*VLOOKUP($A842,Tbills!$B$4:$C$974,2,1)/100))^((1)/91)-1</f>
        <v>1.3654851834865589E-4</v>
      </c>
      <c r="I842">
        <f>I841*(1-IF($A842&lt;=I837,I$1,I$1+IF(AND(WEEKDAY($A842)&lt;&gt;1,WEEKDAY($A842)&lt;&gt;7),J$1,0)))^($A842-$A841)*(1-0.5*(E842/E841-1))</f>
        <v>16.596137101372182</v>
      </c>
      <c r="K842">
        <f>ROW()</f>
        <v>842</v>
      </c>
      <c r="L842">
        <f>B842/C842</f>
        <v>0.97223828802776169</v>
      </c>
      <c r="M842">
        <f t="shared" si="13"/>
        <v>14.165566059098262</v>
      </c>
      <c r="P842">
        <f>P841*(1-P$1+H841)^($A842-$A841)*(2-E842/E841)</f>
        <v>13.543840550213039</v>
      </c>
    </row>
    <row r="843" spans="1:16" x14ac:dyDescent="0.25">
      <c r="A843" s="1">
        <v>39287</v>
      </c>
      <c r="B843" s="10">
        <v>18.55</v>
      </c>
      <c r="C843" s="10">
        <v>18.510000000000002</v>
      </c>
      <c r="D843">
        <v>52330.29</v>
      </c>
      <c r="E843">
        <v>48435.22</v>
      </c>
      <c r="F843">
        <v>94730.47</v>
      </c>
      <c r="G843">
        <v>87691.17</v>
      </c>
      <c r="H843">
        <f>(1/(1-91/360*VLOOKUP($A843,Tbills!$B$4:$C$974,2,1)/100))^((1)/91)-1</f>
        <v>1.3654851834865589E-4</v>
      </c>
      <c r="I843">
        <f>I842*(1-IF($A843&lt;=I838,I$1,I$1+IF(AND(WEEKDAY($A843)&lt;&gt;1,WEEKDAY($A843)&lt;&gt;7),J$1,0)))^($A843-$A842)*(1-0.5*(E843/E842-1))</f>
        <v>16.307121724452969</v>
      </c>
      <c r="K843">
        <f>ROW()</f>
        <v>843</v>
      </c>
      <c r="L843">
        <f>B843/C843</f>
        <v>1.0021609940572662</v>
      </c>
      <c r="M843">
        <f t="shared" si="13"/>
        <v>13.67227797700194</v>
      </c>
      <c r="P843">
        <f>P842*(1-P$1+H842)^($A843-$A842)*(2-E843/E842)</f>
        <v>13.074113269557587</v>
      </c>
    </row>
    <row r="844" spans="1:16" x14ac:dyDescent="0.25">
      <c r="A844" s="1">
        <v>39288</v>
      </c>
      <c r="B844" s="10">
        <v>18.100000000000001</v>
      </c>
      <c r="C844" s="10">
        <v>18.11</v>
      </c>
      <c r="D844">
        <v>52107.06</v>
      </c>
      <c r="E844">
        <v>48221.99</v>
      </c>
      <c r="F844">
        <v>93807.35</v>
      </c>
      <c r="G844">
        <v>86824.68</v>
      </c>
      <c r="H844">
        <f>(1/(1-91/360*VLOOKUP($A844,Tbills!$B$4:$C$974,2,1)/100))^((1)/91)-1</f>
        <v>1.3654851834865589E-4</v>
      </c>
      <c r="I844">
        <f>I843*(1-IF($A844&lt;=I839,I$1,I$1+IF(AND(WEEKDAY($A844)&lt;&gt;1,WEEKDAY($A844)&lt;&gt;7),J$1,0)))^($A844-$A843)*(1-0.5*(E844/E843-1))</f>
        <v>16.34259139048692</v>
      </c>
      <c r="K844">
        <f>ROW()</f>
        <v>844</v>
      </c>
      <c r="L844">
        <f>B844/C844</f>
        <v>0.99944781888459422</v>
      </c>
      <c r="M844">
        <f t="shared" si="13"/>
        <v>13.731828876873939</v>
      </c>
      <c r="P844">
        <f>P843*(1-P$1+H843)^($A844-$A843)*(2-E844/E843)</f>
        <v>13.132977836737451</v>
      </c>
    </row>
    <row r="845" spans="1:16" x14ac:dyDescent="0.25">
      <c r="A845" s="1">
        <v>39289</v>
      </c>
      <c r="B845" s="10">
        <v>20.74</v>
      </c>
      <c r="C845" s="10">
        <v>19.010000000000002</v>
      </c>
      <c r="D845">
        <v>55802.13</v>
      </c>
      <c r="E845">
        <v>51634.97</v>
      </c>
      <c r="F845">
        <v>99344.28</v>
      </c>
      <c r="G845">
        <v>91937.61</v>
      </c>
      <c r="H845">
        <f>(1/(1-91/360*VLOOKUP($A845,Tbills!$B$4:$C$974,2,1)/100))^((1)/91)-1</f>
        <v>1.3654851834865589E-4</v>
      </c>
      <c r="I845">
        <f>I844*(1-IF($A845&lt;=I840,I$1,I$1+IF(AND(WEEKDAY($A845)&lt;&gt;1,WEEKDAY($A845)&lt;&gt;7),J$1,0)))^($A845-$A844)*(1-0.5*(E845/E844-1))</f>
        <v>15.763846000925824</v>
      </c>
      <c r="K845">
        <f>ROW()</f>
        <v>845</v>
      </c>
      <c r="L845">
        <f>B845/C845</f>
        <v>1.0910047343503417</v>
      </c>
      <c r="M845">
        <f t="shared" si="13"/>
        <v>12.759344838404933</v>
      </c>
      <c r="P845">
        <f>P844*(1-P$1+H844)^($A845-$A844)*(2-E845/E844)</f>
        <v>12.204687636594491</v>
      </c>
    </row>
    <row r="846" spans="1:16" x14ac:dyDescent="0.25">
      <c r="A846" s="1">
        <v>39290</v>
      </c>
      <c r="B846" s="10">
        <v>24.17</v>
      </c>
      <c r="C846" s="10">
        <v>21.23</v>
      </c>
      <c r="D846">
        <v>57511.02</v>
      </c>
      <c r="E846">
        <v>53209.19</v>
      </c>
      <c r="F846">
        <v>99543.65</v>
      </c>
      <c r="G846">
        <v>92109.56</v>
      </c>
      <c r="H846">
        <f>(1/(1-91/360*VLOOKUP($A846,Tbills!$B$4:$C$974,2,1)/100))^((1)/91)-1</f>
        <v>1.3654851834865589E-4</v>
      </c>
      <c r="I846">
        <f>I845*(1-IF($A846&lt;=I841,I$1,I$1+IF(AND(WEEKDAY($A846)&lt;&gt;1,WEEKDAY($A846)&lt;&gt;7),J$1,0)))^($A846-$A845)*(1-0.5*(E846/E845-1))</f>
        <v>15.523142011168982</v>
      </c>
      <c r="K846">
        <f>ROW()</f>
        <v>846</v>
      </c>
      <c r="L846">
        <f>B846/C846</f>
        <v>1.1384832783796515</v>
      </c>
      <c r="M846">
        <f t="shared" si="13"/>
        <v>12.369768443255627</v>
      </c>
      <c r="P846">
        <f>P845*(1-P$1+H845)^($A846-$A845)*(2-E846/E845)</f>
        <v>11.833775573230103</v>
      </c>
    </row>
    <row r="847" spans="1:16" x14ac:dyDescent="0.25">
      <c r="A847" s="1">
        <v>39293</v>
      </c>
      <c r="B847" s="10">
        <v>20.87</v>
      </c>
      <c r="C847" s="10">
        <v>19.510000000000002</v>
      </c>
      <c r="D847">
        <v>55967.89</v>
      </c>
      <c r="E847">
        <v>51759.69</v>
      </c>
      <c r="F847">
        <v>97742.78</v>
      </c>
      <c r="G847">
        <v>90405.45</v>
      </c>
      <c r="H847">
        <f>(1/(1-91/360*VLOOKUP($A847,Tbills!$B$4:$C$974,2,1)/100))^((1)/91)-1</f>
        <v>1.3486091462189265E-4</v>
      </c>
      <c r="I847">
        <f>I846*(1-IF($A847&lt;=I842,I$1,I$1+IF(AND(WEEKDAY($A847)&lt;&gt;1,WEEKDAY($A847)&lt;&gt;7),J$1,0)))^($A847-$A846)*(1-0.5*(E847/E846-1))</f>
        <v>15.733350559217437</v>
      </c>
      <c r="K847">
        <f>ROW()</f>
        <v>847</v>
      </c>
      <c r="L847">
        <f>B847/C847</f>
        <v>1.0697078421322399</v>
      </c>
      <c r="M847">
        <f t="shared" si="13"/>
        <v>12.704964540924189</v>
      </c>
      <c r="P847">
        <f>P846*(1-P$1+H846)^($A847-$A846)*(2-E847/E846)</f>
        <v>12.159777022069081</v>
      </c>
    </row>
    <row r="848" spans="1:16" x14ac:dyDescent="0.25">
      <c r="A848" s="1">
        <v>39294</v>
      </c>
      <c r="B848" s="10">
        <v>23.52</v>
      </c>
      <c r="C848" s="10">
        <v>21.55</v>
      </c>
      <c r="D848">
        <v>59442.93</v>
      </c>
      <c r="E848">
        <v>54966.47</v>
      </c>
      <c r="F848">
        <v>105559.43</v>
      </c>
      <c r="G848">
        <v>97623.13</v>
      </c>
      <c r="H848">
        <f>(1/(1-91/360*VLOOKUP($A848,Tbills!$B$4:$C$974,2,1)/100))^((1)/91)-1</f>
        <v>1.3486091462189265E-4</v>
      </c>
      <c r="I848">
        <f>I847*(1-IF($A848&lt;=I843,I$1,I$1+IF(AND(WEEKDAY($A848)&lt;&gt;1,WEEKDAY($A848)&lt;&gt;7),J$1,0)))^($A848-$A847)*(1-0.5*(E848/E847-1))</f>
        <v>15.245572601776638</v>
      </c>
      <c r="K848">
        <f>ROW()</f>
        <v>848</v>
      </c>
      <c r="L848">
        <f>B848/C848</f>
        <v>1.0914153132250579</v>
      </c>
      <c r="M848">
        <f t="shared" si="13"/>
        <v>11.917271322591159</v>
      </c>
      <c r="P848">
        <f>P847*(1-P$1+H847)^($A848-$A847)*(2-E848/E847)</f>
        <v>11.407532460414728</v>
      </c>
    </row>
    <row r="849" spans="1:16" x14ac:dyDescent="0.25">
      <c r="A849" s="1">
        <v>39295</v>
      </c>
      <c r="B849" s="10">
        <v>23.67</v>
      </c>
      <c r="C849" s="10">
        <v>21.94</v>
      </c>
      <c r="D849">
        <v>62449.04</v>
      </c>
      <c r="E849">
        <v>57738.78</v>
      </c>
      <c r="F849">
        <v>105756.24</v>
      </c>
      <c r="G849">
        <v>97791.98</v>
      </c>
      <c r="H849">
        <f>(1/(1-91/360*VLOOKUP($A849,Tbills!$B$4:$C$974,2,1)/100))^((1)/91)-1</f>
        <v>1.3486091462189265E-4</v>
      </c>
      <c r="I849">
        <f>I848*(1-IF($A849&lt;=I844,I$1,I$1+IF(AND(WEEKDAY($A849)&lt;&gt;1,WEEKDAY($A849)&lt;&gt;7),J$1,0)))^($A849-$A848)*(1-0.5*(E849/E848-1))</f>
        <v>14.860720027166083</v>
      </c>
      <c r="K849">
        <f>ROW()</f>
        <v>849</v>
      </c>
      <c r="L849">
        <f>B849/C849</f>
        <v>1.0788514129443938</v>
      </c>
      <c r="M849">
        <f t="shared" si="13"/>
        <v>11.31568019111273</v>
      </c>
      <c r="P849">
        <f>P848*(1-P$1+H848)^($A849-$A848)*(2-E849/E848)</f>
        <v>10.833237965477524</v>
      </c>
    </row>
    <row r="850" spans="1:16" x14ac:dyDescent="0.25">
      <c r="A850" s="1">
        <v>39296</v>
      </c>
      <c r="B850" s="10">
        <v>21.22</v>
      </c>
      <c r="C850" s="10">
        <v>20.75</v>
      </c>
      <c r="D850">
        <v>59842.48</v>
      </c>
      <c r="E850">
        <v>55321.04</v>
      </c>
      <c r="F850">
        <v>103928.32000000001</v>
      </c>
      <c r="G850">
        <v>96088.53</v>
      </c>
      <c r="H850">
        <f>(1/(1-91/360*VLOOKUP($A850,Tbills!$B$4:$C$974,2,1)/100))^((1)/91)-1</f>
        <v>1.3486091462189265E-4</v>
      </c>
      <c r="I850">
        <f>I849*(1-IF($A850&lt;=I845,I$1,I$1+IF(AND(WEEKDAY($A850)&lt;&gt;1,WEEKDAY($A850)&lt;&gt;7),J$1,0)))^($A850-$A849)*(1-0.5*(E850/E849-1))</f>
        <v>15.171462278760606</v>
      </c>
      <c r="K850">
        <f>ROW()</f>
        <v>850</v>
      </c>
      <c r="L850">
        <f>B850/C850</f>
        <v>1.0226506024096385</v>
      </c>
      <c r="M850">
        <f t="shared" si="13"/>
        <v>11.78896120317177</v>
      </c>
      <c r="P850">
        <f>P849*(1-P$1+H849)^($A850-$A849)*(2-E850/E849)</f>
        <v>11.28797110419673</v>
      </c>
    </row>
    <row r="851" spans="1:16" x14ac:dyDescent="0.25">
      <c r="A851" s="1">
        <v>39297</v>
      </c>
      <c r="B851" s="10">
        <v>25.16</v>
      </c>
      <c r="C851" s="10">
        <v>22.97</v>
      </c>
      <c r="D851">
        <v>64824.24</v>
      </c>
      <c r="E851">
        <v>59918.94</v>
      </c>
      <c r="F851">
        <v>110019.32</v>
      </c>
      <c r="G851">
        <v>101707.09</v>
      </c>
      <c r="H851">
        <f>(1/(1-91/360*VLOOKUP($A851,Tbills!$B$4:$C$974,2,1)/100))^((1)/91)-1</f>
        <v>1.3486091462189265E-4</v>
      </c>
      <c r="I851">
        <f>I850*(1-IF($A851&lt;=I846,I$1,I$1+IF(AND(WEEKDAY($A851)&lt;&gt;1,WEEKDAY($A851)&lt;&gt;7),J$1,0)))^($A851-$A850)*(1-0.5*(E851/E850-1))</f>
        <v>14.540610613041181</v>
      </c>
      <c r="K851">
        <f>ROW()</f>
        <v>851</v>
      </c>
      <c r="L851">
        <f>B851/C851</f>
        <v>1.0953417501088376</v>
      </c>
      <c r="M851">
        <f t="shared" si="13"/>
        <v>10.808641319103099</v>
      </c>
      <c r="P851">
        <f>P850*(1-P$1+H850)^($A851-$A850)*(2-E851/E850)</f>
        <v>10.350806453633322</v>
      </c>
    </row>
    <row r="852" spans="1:16" x14ac:dyDescent="0.25">
      <c r="A852" s="1">
        <v>39300</v>
      </c>
      <c r="B852" s="10">
        <v>22.6</v>
      </c>
      <c r="C852" s="10">
        <v>21.5</v>
      </c>
      <c r="D852">
        <v>63439.82</v>
      </c>
      <c r="E852">
        <v>58615.03</v>
      </c>
      <c r="F852">
        <v>108067.36</v>
      </c>
      <c r="G852">
        <v>99861.45</v>
      </c>
      <c r="H852">
        <f>(1/(1-91/360*VLOOKUP($A852,Tbills!$B$4:$C$974,2,1)/100))^((1)/91)-1</f>
        <v>1.3331417464845785E-4</v>
      </c>
      <c r="I852">
        <f>I851*(1-IF($A852&lt;=I847,I$1,I$1+IF(AND(WEEKDAY($A852)&lt;&gt;1,WEEKDAY($A852)&lt;&gt;7),J$1,0)))^($A852-$A851)*(1-0.5*(E852/E851-1))</f>
        <v>14.697673732722658</v>
      </c>
      <c r="K852">
        <f>ROW()</f>
        <v>852</v>
      </c>
      <c r="L852">
        <f>B852/C852</f>
        <v>1.0511627906976744</v>
      </c>
      <c r="M852">
        <f t="shared" si="13"/>
        <v>11.042307637141805</v>
      </c>
      <c r="P852">
        <f>P851*(1-P$1+H851)^($A852-$A851)*(2-E852/E851)</f>
        <v>10.579158447281406</v>
      </c>
    </row>
    <row r="853" spans="1:16" x14ac:dyDescent="0.25">
      <c r="A853" s="1">
        <v>39301</v>
      </c>
      <c r="B853" s="10">
        <v>21.56</v>
      </c>
      <c r="C853" s="10">
        <v>20.95</v>
      </c>
      <c r="D853">
        <v>59164.15</v>
      </c>
      <c r="E853">
        <v>54656.72</v>
      </c>
      <c r="F853">
        <v>103145.55</v>
      </c>
      <c r="G853">
        <v>95300.06</v>
      </c>
      <c r="H853">
        <f>(1/(1-91/360*VLOOKUP($A853,Tbills!$B$4:$C$974,2,1)/100))^((1)/91)-1</f>
        <v>1.3331417464845785E-4</v>
      </c>
      <c r="I853">
        <f>I852*(1-IF($A853&lt;=I848,I$1,I$1+IF(AND(WEEKDAY($A853)&lt;&gt;1,WEEKDAY($A853)&lt;&gt;7),J$1,0)))^($A853-$A852)*(1-0.5*(E853/E852-1))</f>
        <v>15.193549869339343</v>
      </c>
      <c r="K853">
        <f>ROW()</f>
        <v>853</v>
      </c>
      <c r="L853">
        <f>B853/C853</f>
        <v>1.0291169451073985</v>
      </c>
      <c r="M853">
        <f t="shared" si="13"/>
        <v>11.787452616522158</v>
      </c>
      <c r="P853">
        <f>P852*(1-P$1+H852)^($A853-$A852)*(2-E853/E852)</f>
        <v>11.294663585665493</v>
      </c>
    </row>
    <row r="854" spans="1:16" x14ac:dyDescent="0.25">
      <c r="A854" s="1">
        <v>39302</v>
      </c>
      <c r="B854" s="10">
        <v>21.45</v>
      </c>
      <c r="C854" s="10">
        <v>20.61</v>
      </c>
      <c r="D854">
        <v>58500.7</v>
      </c>
      <c r="E854">
        <v>54036.53</v>
      </c>
      <c r="F854">
        <v>101933.8</v>
      </c>
      <c r="G854">
        <v>94167.77</v>
      </c>
      <c r="H854">
        <f>(1/(1-91/360*VLOOKUP($A854,Tbills!$B$4:$C$974,2,1)/100))^((1)/91)-1</f>
        <v>1.3331417464845785E-4</v>
      </c>
      <c r="I854">
        <f>I853*(1-IF($A854&lt;=I849,I$1,I$1+IF(AND(WEEKDAY($A854)&lt;&gt;1,WEEKDAY($A854)&lt;&gt;7),J$1,0)))^($A854-$A853)*(1-0.5*(E854/E853-1))</f>
        <v>15.279352809929078</v>
      </c>
      <c r="K854">
        <f>ROW()</f>
        <v>854</v>
      </c>
      <c r="L854">
        <f>B854/C854</f>
        <v>1.0407569141193596</v>
      </c>
      <c r="M854">
        <f t="shared" si="13"/>
        <v>11.920649649897609</v>
      </c>
      <c r="P854">
        <f>P853*(1-P$1+H853)^($A854-$A853)*(2-E854/E853)</f>
        <v>11.423924510680818</v>
      </c>
    </row>
    <row r="855" spans="1:16" x14ac:dyDescent="0.25">
      <c r="A855" s="1">
        <v>39303</v>
      </c>
      <c r="B855" s="10">
        <v>26.48</v>
      </c>
      <c r="C855" s="10">
        <v>24.68</v>
      </c>
      <c r="D855">
        <v>66737.759999999995</v>
      </c>
      <c r="E855">
        <v>61637.82</v>
      </c>
      <c r="F855">
        <v>113294.51</v>
      </c>
      <c r="G855">
        <v>104650.39</v>
      </c>
      <c r="H855">
        <f>(1/(1-91/360*VLOOKUP($A855,Tbills!$B$4:$C$974,2,1)/100))^((1)/91)-1</f>
        <v>1.3331417464845785E-4</v>
      </c>
      <c r="I855">
        <f>I854*(1-IF($A855&lt;=I850,I$1,I$1+IF(AND(WEEKDAY($A855)&lt;&gt;1,WEEKDAY($A855)&lt;&gt;7),J$1,0)))^($A855-$A854)*(1-0.5*(E855/E854-1))</f>
        <v>14.204313873181396</v>
      </c>
      <c r="K855">
        <f>ROW()</f>
        <v>855</v>
      </c>
      <c r="L855">
        <f>B855/C855</f>
        <v>1.072933549432739</v>
      </c>
      <c r="M855">
        <f t="shared" si="13"/>
        <v>10.243301081997679</v>
      </c>
      <c r="P855">
        <f>P854*(1-P$1+H854)^($A855-$A854)*(2-E855/E854)</f>
        <v>9.8178727557098107</v>
      </c>
    </row>
    <row r="856" spans="1:16" x14ac:dyDescent="0.25">
      <c r="A856" s="1">
        <v>39304</v>
      </c>
      <c r="B856" s="10">
        <v>28.3</v>
      </c>
      <c r="C856" s="10">
        <v>25.63</v>
      </c>
      <c r="D856">
        <v>71717.56</v>
      </c>
      <c r="E856">
        <v>66228.86</v>
      </c>
      <c r="F856">
        <v>116839.3</v>
      </c>
      <c r="G856">
        <v>107910.76</v>
      </c>
      <c r="H856">
        <f>(1/(1-91/360*VLOOKUP($A856,Tbills!$B$4:$C$974,2,1)/100))^((1)/91)-1</f>
        <v>1.3331417464845785E-4</v>
      </c>
      <c r="I856">
        <f>I855*(1-IF($A856&lt;=I851,I$1,I$1+IF(AND(WEEKDAY($A856)&lt;&gt;1,WEEKDAY($A856)&lt;&gt;7),J$1,0)))^($A856-$A855)*(1-0.5*(E856/E855-1))</f>
        <v>13.674959890370088</v>
      </c>
      <c r="K856">
        <f>ROW()</f>
        <v>856</v>
      </c>
      <c r="L856">
        <f>B856/C856</f>
        <v>1.1041747951619196</v>
      </c>
      <c r="M856">
        <f t="shared" si="13"/>
        <v>9.4798960625286615</v>
      </c>
      <c r="P856">
        <f>P855*(1-P$1+H855)^($A856-$A855)*(2-E856/E855)</f>
        <v>9.0874722416885927</v>
      </c>
    </row>
    <row r="857" spans="1:16" x14ac:dyDescent="0.25">
      <c r="A857" s="1">
        <v>39307</v>
      </c>
      <c r="B857" s="10">
        <v>26.57</v>
      </c>
      <c r="C857" s="10">
        <v>23.84</v>
      </c>
      <c r="D857">
        <v>69963.789999999994</v>
      </c>
      <c r="E857">
        <v>64582.82</v>
      </c>
      <c r="F857">
        <v>110239.89</v>
      </c>
      <c r="G857">
        <v>101772.49</v>
      </c>
      <c r="H857">
        <f>(1/(1-91/360*VLOOKUP($A857,Tbills!$B$4:$C$974,2,1)/100))^((1)/91)-1</f>
        <v>1.2937801111823077E-4</v>
      </c>
      <c r="I857">
        <f>I856*(1-IF($A857&lt;=I852,I$1,I$1+IF(AND(WEEKDAY($A857)&lt;&gt;1,WEEKDAY($A857)&lt;&gt;7),J$1,0)))^($A857-$A856)*(1-0.5*(E857/E856-1))</f>
        <v>13.843816357326231</v>
      </c>
      <c r="K857">
        <f>ROW()</f>
        <v>857</v>
      </c>
      <c r="L857">
        <f>B857/C857</f>
        <v>1.1145134228187921</v>
      </c>
      <c r="M857">
        <f t="shared" si="13"/>
        <v>9.7141502231672252</v>
      </c>
      <c r="P857">
        <f>P856*(1-P$1+H856)^($A857-$A856)*(2-E857/E856)</f>
        <v>9.3160222776246826</v>
      </c>
    </row>
    <row r="858" spans="1:16" x14ac:dyDescent="0.25">
      <c r="A858" s="1">
        <v>39308</v>
      </c>
      <c r="B858" s="10">
        <v>27.68</v>
      </c>
      <c r="C858" s="10">
        <v>24.85</v>
      </c>
      <c r="D858">
        <v>73010.77</v>
      </c>
      <c r="E858">
        <v>67387.100000000006</v>
      </c>
      <c r="F858">
        <v>112566.48</v>
      </c>
      <c r="G858">
        <v>103907.21</v>
      </c>
      <c r="H858">
        <f>(1/(1-91/360*VLOOKUP($A858,Tbills!$B$4:$C$974,2,1)/100))^((1)/91)-1</f>
        <v>1.2937801111823077E-4</v>
      </c>
      <c r="I858">
        <f>I857*(1-IF($A858&lt;=I853,I$1,I$1+IF(AND(WEEKDAY($A858)&lt;&gt;1,WEEKDAY($A858)&lt;&gt;7),J$1,0)))^($A858-$A857)*(1-0.5*(E858/E857-1))</f>
        <v>13.5429045384306</v>
      </c>
      <c r="K858">
        <f>ROW()</f>
        <v>858</v>
      </c>
      <c r="L858">
        <f>B858/C858</f>
        <v>1.1138832997987926</v>
      </c>
      <c r="M858">
        <f t="shared" si="13"/>
        <v>9.2919148939784346</v>
      </c>
      <c r="P858">
        <f>P857*(1-P$1+H857)^($A858-$A857)*(2-E858/E857)</f>
        <v>8.912330386678553</v>
      </c>
    </row>
    <row r="859" spans="1:16" x14ac:dyDescent="0.25">
      <c r="A859" s="1">
        <v>39309</v>
      </c>
      <c r="B859" s="10">
        <v>30.67</v>
      </c>
      <c r="C859" s="10">
        <v>26.75</v>
      </c>
      <c r="D859">
        <v>76190.25</v>
      </c>
      <c r="E859">
        <v>70312.960000000006</v>
      </c>
      <c r="F859">
        <v>113451.84</v>
      </c>
      <c r="G859">
        <v>104711.02</v>
      </c>
      <c r="H859">
        <f>(1/(1-91/360*VLOOKUP($A859,Tbills!$B$4:$C$974,2,1)/100))^((1)/91)-1</f>
        <v>1.2937801111823077E-4</v>
      </c>
      <c r="I859">
        <f>I858*(1-IF($A859&lt;=I854,I$1,I$1+IF(AND(WEEKDAY($A859)&lt;&gt;1,WEEKDAY($A859)&lt;&gt;7),J$1,0)))^($A859-$A858)*(1-0.5*(E859/E858-1))</f>
        <v>13.248552077498488</v>
      </c>
      <c r="K859">
        <f>ROW()</f>
        <v>859</v>
      </c>
      <c r="L859">
        <f>B859/C859</f>
        <v>1.1465420560747663</v>
      </c>
      <c r="M859">
        <f t="shared" si="13"/>
        <v>8.8880580835799385</v>
      </c>
      <c r="P859">
        <f>P858*(1-P$1+H858)^($A859-$A858)*(2-E859/E858)</f>
        <v>8.5261562975708287</v>
      </c>
    </row>
    <row r="860" spans="1:16" x14ac:dyDescent="0.25">
      <c r="A860" s="1">
        <v>39310</v>
      </c>
      <c r="B860" s="10">
        <v>30.83</v>
      </c>
      <c r="C860" s="10">
        <v>27.09</v>
      </c>
      <c r="D860">
        <v>82194.58</v>
      </c>
      <c r="E860">
        <v>75845.02</v>
      </c>
      <c r="F860">
        <v>115056.84</v>
      </c>
      <c r="G860">
        <v>106178.82</v>
      </c>
      <c r="H860">
        <f>(1/(1-91/360*VLOOKUP($A860,Tbills!$B$4:$C$974,2,1)/100))^((1)/91)-1</f>
        <v>1.2937801111823077E-4</v>
      </c>
      <c r="I860">
        <f>I859*(1-IF($A860&lt;=I855,I$1,I$1+IF(AND(WEEKDAY($A860)&lt;&gt;1,WEEKDAY($A860)&lt;&gt;7),J$1,0)))^($A860-$A859)*(1-0.5*(E860/E859-1))</f>
        <v>12.72703820018172</v>
      </c>
      <c r="K860">
        <f>ROW()</f>
        <v>860</v>
      </c>
      <c r="L860">
        <f>B860/C860</f>
        <v>1.1380583241048357</v>
      </c>
      <c r="M860">
        <f t="shared" si="13"/>
        <v>8.1883849708998326</v>
      </c>
      <c r="P860">
        <f>P859*(1-P$1+H859)^($A860-$A859)*(2-E860/E859)</f>
        <v>7.8560639376067698</v>
      </c>
    </row>
    <row r="861" spans="1:16" x14ac:dyDescent="0.25">
      <c r="A861" s="1">
        <v>39311</v>
      </c>
      <c r="B861" s="10">
        <v>29.99</v>
      </c>
      <c r="C861" s="10">
        <v>26.25</v>
      </c>
      <c r="D861">
        <v>79972.399999999994</v>
      </c>
      <c r="E861">
        <v>73784.69</v>
      </c>
      <c r="F861">
        <v>115163.92</v>
      </c>
      <c r="G861">
        <v>106263.9</v>
      </c>
      <c r="H861">
        <f>(1/(1-91/360*VLOOKUP($A861,Tbills!$B$4:$C$974,2,1)/100))^((1)/91)-1</f>
        <v>1.2937801111823077E-4</v>
      </c>
      <c r="I861">
        <f>I860*(1-IF($A861&lt;=I856,I$1,I$1+IF(AND(WEEKDAY($A861)&lt;&gt;1,WEEKDAY($A861)&lt;&gt;7),J$1,0)))^($A861-$A860)*(1-0.5*(E861/E860-1))</f>
        <v>12.899567448290183</v>
      </c>
      <c r="K861">
        <f>ROW()</f>
        <v>861</v>
      </c>
      <c r="L861">
        <f>B861/C861</f>
        <v>1.1424761904761904</v>
      </c>
      <c r="M861">
        <f t="shared" si="13"/>
        <v>8.4104307151206008</v>
      </c>
      <c r="P861">
        <f>P860*(1-P$1+H860)^($A861-$A860)*(2-E861/E860)</f>
        <v>8.0702194702473911</v>
      </c>
    </row>
    <row r="862" spans="1:16" x14ac:dyDescent="0.25">
      <c r="A862" s="1">
        <v>39314</v>
      </c>
      <c r="B862" s="10">
        <v>26.33</v>
      </c>
      <c r="C862" s="10">
        <v>23.36</v>
      </c>
      <c r="D862">
        <v>73557.350000000006</v>
      </c>
      <c r="E862">
        <v>67837.350000000006</v>
      </c>
      <c r="F862">
        <v>111597.06</v>
      </c>
      <c r="G862">
        <v>102931.44</v>
      </c>
      <c r="H862">
        <f>(1/(1-91/360*VLOOKUP($A862,Tbills!$B$4:$C$974,2,1)/100))^((1)/91)-1</f>
        <v>7.9456365113639293E-5</v>
      </c>
      <c r="I862">
        <f>I861*(1-IF($A862&lt;=I857,I$1,I$1+IF(AND(WEEKDAY($A862)&lt;&gt;1,WEEKDAY($A862)&lt;&gt;7),J$1,0)))^($A862-$A861)*(1-0.5*(E862/E861-1))</f>
        <v>13.418397922362182</v>
      </c>
      <c r="K862">
        <f>ROW()</f>
        <v>862</v>
      </c>
      <c r="L862">
        <f>B862/C862</f>
        <v>1.127140410958904</v>
      </c>
      <c r="M862">
        <f t="shared" si="13"/>
        <v>9.0870751218934043</v>
      </c>
      <c r="P862">
        <f>P861*(1-P$1+H861)^($A862-$A861)*(2-E862/E861)</f>
        <v>8.7231287019622705</v>
      </c>
    </row>
    <row r="863" spans="1:16" x14ac:dyDescent="0.25">
      <c r="A863" s="1">
        <v>39315</v>
      </c>
      <c r="B863" s="10">
        <v>25.25</v>
      </c>
      <c r="C863" s="10">
        <v>22.94</v>
      </c>
      <c r="D863">
        <v>71703.69</v>
      </c>
      <c r="E863">
        <v>66122.44</v>
      </c>
      <c r="F863">
        <v>109742.86</v>
      </c>
      <c r="G863">
        <v>101213.04</v>
      </c>
      <c r="H863">
        <f>(1/(1-91/360*VLOOKUP($A863,Tbills!$B$4:$C$974,2,1)/100))^((1)/91)-1</f>
        <v>7.9456365113639293E-5</v>
      </c>
      <c r="I863">
        <f>I862*(1-IF($A863&lt;=I858,I$1,I$1+IF(AND(WEEKDAY($A863)&lt;&gt;1,WEEKDAY($A863)&lt;&gt;7),J$1,0)))^($A863-$A862)*(1-0.5*(E863/E862-1))</f>
        <v>13.587651010911259</v>
      </c>
      <c r="K863">
        <f>ROW()</f>
        <v>863</v>
      </c>
      <c r="L863">
        <f>B863/C863</f>
        <v>1.1006974716652136</v>
      </c>
      <c r="M863">
        <f t="shared" si="13"/>
        <v>9.3163600090743941</v>
      </c>
      <c r="P863">
        <f>P862*(1-P$1+H862)^($A863-$A862)*(2-E863/E862)</f>
        <v>8.9440268914620855</v>
      </c>
    </row>
    <row r="864" spans="1:16" x14ac:dyDescent="0.25">
      <c r="A864" s="1">
        <v>39316</v>
      </c>
      <c r="B864" s="10">
        <v>22.89</v>
      </c>
      <c r="C864" s="10">
        <v>21.38</v>
      </c>
      <c r="D864">
        <v>68251.98</v>
      </c>
      <c r="E864">
        <v>62934.15</v>
      </c>
      <c r="F864">
        <v>106852.01</v>
      </c>
      <c r="G864">
        <v>98538.84</v>
      </c>
      <c r="H864">
        <f>(1/(1-91/360*VLOOKUP($A864,Tbills!$B$4:$C$974,2,1)/100))^((1)/91)-1</f>
        <v>7.9456365113639293E-5</v>
      </c>
      <c r="I864">
        <f>I863*(1-IF($A864&lt;=I859,I$1,I$1+IF(AND(WEEKDAY($A864)&lt;&gt;1,WEEKDAY($A864)&lt;&gt;7),J$1,0)))^($A864-$A863)*(1-0.5*(E864/E863-1))</f>
        <v>13.914873325603125</v>
      </c>
      <c r="K864">
        <f>ROW()</f>
        <v>864</v>
      </c>
      <c r="L864">
        <f>B864/C864</f>
        <v>1.0706267539756782</v>
      </c>
      <c r="M864">
        <f t="shared" si="13"/>
        <v>9.7651211656538024</v>
      </c>
      <c r="P864">
        <f>P863*(1-P$1+H863)^($A864-$A863)*(2-E864/E863)</f>
        <v>9.3756879041785943</v>
      </c>
    </row>
    <row r="865" spans="1:16" x14ac:dyDescent="0.25">
      <c r="A865" s="1">
        <v>39317</v>
      </c>
      <c r="B865" s="10">
        <v>22.62</v>
      </c>
      <c r="C865" s="10">
        <v>21.27</v>
      </c>
      <c r="D865">
        <v>69453.279999999999</v>
      </c>
      <c r="E865">
        <v>64036.85</v>
      </c>
      <c r="F865">
        <v>106896.11</v>
      </c>
      <c r="G865">
        <v>98571.68</v>
      </c>
      <c r="H865">
        <f>(1/(1-91/360*VLOOKUP($A865,Tbills!$B$4:$C$974,2,1)/100))^((1)/91)-1</f>
        <v>7.9456365113639293E-5</v>
      </c>
      <c r="I865">
        <f>I864*(1-IF($A865&lt;=I860,I$1,I$1+IF(AND(WEEKDAY($A865)&lt;&gt;1,WEEKDAY($A865)&lt;&gt;7),J$1,0)))^($A865-$A864)*(1-0.5*(E865/E864-1))</f>
        <v>13.792609682446251</v>
      </c>
      <c r="K865">
        <f>ROW()</f>
        <v>865</v>
      </c>
      <c r="L865">
        <f>B865/C865</f>
        <v>1.0634696755994359</v>
      </c>
      <c r="M865">
        <f t="shared" si="13"/>
        <v>9.5935748603495199</v>
      </c>
      <c r="P865">
        <f>P864*(1-P$1+H864)^($A865-$A864)*(2-E865/E864)</f>
        <v>9.2118031034734642</v>
      </c>
    </row>
    <row r="866" spans="1:16" x14ac:dyDescent="0.25">
      <c r="A866" s="1">
        <v>39318</v>
      </c>
      <c r="B866" s="10">
        <v>20.72</v>
      </c>
      <c r="C866" s="10">
        <v>20.46</v>
      </c>
      <c r="D866">
        <v>66859.31</v>
      </c>
      <c r="E866">
        <v>61640.09</v>
      </c>
      <c r="F866">
        <v>104476.29</v>
      </c>
      <c r="G866">
        <v>96332.47</v>
      </c>
      <c r="H866">
        <f>(1/(1-91/360*VLOOKUP($A866,Tbills!$B$4:$C$974,2,1)/100))^((1)/91)-1</f>
        <v>7.9456365113639293E-5</v>
      </c>
      <c r="I866">
        <f>I865*(1-IF($A866&lt;=I861,I$1,I$1+IF(AND(WEEKDAY($A866)&lt;&gt;1,WEEKDAY($A866)&lt;&gt;7),J$1,0)))^($A866-$A865)*(1-0.5*(E866/E865-1))</f>
        <v>14.050357667778</v>
      </c>
      <c r="K866">
        <f>ROW()</f>
        <v>866</v>
      </c>
      <c r="L866">
        <f>B866/C866</f>
        <v>1.0127077223851417</v>
      </c>
      <c r="M866">
        <f t="shared" si="13"/>
        <v>9.9521779513610031</v>
      </c>
      <c r="P866">
        <f>P865*(1-P$1+H865)^($A866-$A865)*(2-E866/E865)</f>
        <v>9.5569867243545428</v>
      </c>
    </row>
    <row r="867" spans="1:16" x14ac:dyDescent="0.25">
      <c r="A867" s="1">
        <v>39321</v>
      </c>
      <c r="B867" s="10">
        <v>22.72</v>
      </c>
      <c r="C867" s="10">
        <v>21.65</v>
      </c>
      <c r="D867">
        <v>70030.570000000007</v>
      </c>
      <c r="E867">
        <v>64549.1</v>
      </c>
      <c r="F867">
        <v>105779.84</v>
      </c>
      <c r="G867">
        <v>97511.44</v>
      </c>
      <c r="H867">
        <f>(1/(1-91/360*VLOOKUP($A867,Tbills!$B$4:$C$974,2,1)/100))^((1)/91)-1</f>
        <v>1.2853473289475836E-4</v>
      </c>
      <c r="I867">
        <f>I866*(1-IF($A867&lt;=I862,I$1,I$1+IF(AND(WEEKDAY($A867)&lt;&gt;1,WEEKDAY($A867)&lt;&gt;7),J$1,0)))^($A867-$A866)*(1-0.5*(E867/E866-1))</f>
        <v>13.717743904130803</v>
      </c>
      <c r="K867">
        <f>ROW()</f>
        <v>867</v>
      </c>
      <c r="L867">
        <f>B867/C867</f>
        <v>1.0494226327944574</v>
      </c>
      <c r="M867">
        <f t="shared" si="13"/>
        <v>9.4811752071522442</v>
      </c>
      <c r="P867">
        <f>P866*(1-P$1+H866)^($A867-$A866)*(2-E867/E866)</f>
        <v>9.1071195587915614</v>
      </c>
    </row>
    <row r="868" spans="1:16" x14ac:dyDescent="0.25">
      <c r="A868" s="1">
        <v>39322</v>
      </c>
      <c r="B868" s="10">
        <v>26.3</v>
      </c>
      <c r="C868" s="10">
        <v>25.04</v>
      </c>
      <c r="D868">
        <v>75859.48</v>
      </c>
      <c r="E868">
        <v>69913.47</v>
      </c>
      <c r="F868">
        <v>110086.75</v>
      </c>
      <c r="G868">
        <v>101469.16</v>
      </c>
      <c r="H868">
        <f>(1/(1-91/360*VLOOKUP($A868,Tbills!$B$4:$C$974,2,1)/100))^((1)/91)-1</f>
        <v>1.2853473289475836E-4</v>
      </c>
      <c r="I868">
        <f>I867*(1-IF($A868&lt;=I863,I$1,I$1+IF(AND(WEEKDAY($A868)&lt;&gt;1,WEEKDAY($A868)&lt;&gt;7),J$1,0)))^($A868-$A867)*(1-0.5*(E868/E867-1))</f>
        <v>13.147393338100354</v>
      </c>
      <c r="K868">
        <f>ROW()</f>
        <v>868</v>
      </c>
      <c r="L868">
        <f>B868/C868</f>
        <v>1.0503194888178915</v>
      </c>
      <c r="M868">
        <f t="shared" si="13"/>
        <v>8.6928347473987095</v>
      </c>
      <c r="P868">
        <f>P867*(1-P$1+H867)^($A868-$A867)*(2-E868/E867)</f>
        <v>8.3510344371992709</v>
      </c>
    </row>
    <row r="869" spans="1:16" x14ac:dyDescent="0.25">
      <c r="A869" s="1">
        <v>39323</v>
      </c>
      <c r="B869" s="10">
        <v>23.81</v>
      </c>
      <c r="C869" s="10">
        <v>23.26</v>
      </c>
      <c r="D869">
        <v>72842.789999999994</v>
      </c>
      <c r="E869">
        <v>67124.25</v>
      </c>
      <c r="F869">
        <v>109367.3</v>
      </c>
      <c r="G869">
        <v>100792.99</v>
      </c>
      <c r="H869">
        <f>(1/(1-91/360*VLOOKUP($A869,Tbills!$B$4:$C$974,2,1)/100))^((1)/91)-1</f>
        <v>1.2853473289475836E-4</v>
      </c>
      <c r="I869">
        <f>I868*(1-IF($A869&lt;=I864,I$1,I$1+IF(AND(WEEKDAY($A869)&lt;&gt;1,WEEKDAY($A869)&lt;&gt;7),J$1,0)))^($A869-$A868)*(1-0.5*(E869/E868-1))</f>
        <v>13.409304027673061</v>
      </c>
      <c r="K869">
        <f>ROW()</f>
        <v>869</v>
      </c>
      <c r="L869">
        <f>B869/C869</f>
        <v>1.0236457437661219</v>
      </c>
      <c r="M869">
        <f t="shared" si="13"/>
        <v>9.039217115037161</v>
      </c>
      <c r="P869">
        <f>P868*(1-P$1+H868)^($A869-$A868)*(2-E869/E868)</f>
        <v>8.6849966226247695</v>
      </c>
    </row>
    <row r="870" spans="1:16"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I869*(1-IF($A870&lt;=I865,I$1,I$1+IF(AND(WEEKDAY($A870)&lt;&gt;1,WEEKDAY($A870)&lt;&gt;7),J$1,0)))^($A870-$A869)*(1-0.5*(E870/E869-1))</f>
        <v>13.345306467412529</v>
      </c>
      <c r="K870">
        <f>ROW()</f>
        <v>870</v>
      </c>
      <c r="L870">
        <f>B870/C870</f>
        <v>1.0600676818950929</v>
      </c>
      <c r="M870">
        <f t="shared" si="13"/>
        <v>8.9529868472335803</v>
      </c>
      <c r="P870">
        <f>P869*(1-P$1+H869)^($A870-$A869)*(2-E870/E869)</f>
        <v>8.603333683058441</v>
      </c>
    </row>
    <row r="871" spans="1:16" x14ac:dyDescent="0.25">
      <c r="A871" s="1">
        <v>39325</v>
      </c>
      <c r="B871" s="10">
        <v>23.38</v>
      </c>
      <c r="C871" s="10">
        <v>22.68</v>
      </c>
      <c r="D871">
        <v>71306.31</v>
      </c>
      <c r="E871">
        <v>65691.320000000007</v>
      </c>
      <c r="F871">
        <v>109364.79</v>
      </c>
      <c r="G871">
        <v>100764.78</v>
      </c>
      <c r="H871">
        <f>(1/(1-91/360*VLOOKUP($A871,Tbills!$B$4:$C$974,2,1)/100))^((1)/91)-1</f>
        <v>1.2853473289475836E-4</v>
      </c>
      <c r="I871">
        <f>I870*(1-IF($A871&lt;=I866,I$1,I$1+IF(AND(WEEKDAY($A871)&lt;&gt;1,WEEKDAY($A871)&lt;&gt;7),J$1,0)))^($A871-$A870)*(1-0.5*(E871/E870-1))</f>
        <v>13.548808936075421</v>
      </c>
      <c r="K871">
        <f>ROW()</f>
        <v>871</v>
      </c>
      <c r="L871">
        <f>B871/C871</f>
        <v>1.0308641975308641</v>
      </c>
      <c r="M871">
        <f t="shared" si="13"/>
        <v>9.2260783301300524</v>
      </c>
      <c r="P871">
        <f>P870*(1-P$1+H870)^($A871-$A870)*(2-E871/E870)</f>
        <v>8.8669843823234551</v>
      </c>
    </row>
    <row r="872" spans="1:16" x14ac:dyDescent="0.25">
      <c r="A872" s="1">
        <v>39329</v>
      </c>
      <c r="B872" s="10">
        <v>22.78</v>
      </c>
      <c r="C872" s="10">
        <v>22.02</v>
      </c>
      <c r="D872">
        <v>68640.98</v>
      </c>
      <c r="E872">
        <v>63202.09</v>
      </c>
      <c r="F872">
        <v>107061.74</v>
      </c>
      <c r="G872">
        <v>98591.02</v>
      </c>
      <c r="H872">
        <f>(1/(1-91/360*VLOOKUP($A872,Tbills!$B$4:$C$974,2,1)/100))^((1)/91)-1</f>
        <v>1.2150995710524803E-4</v>
      </c>
      <c r="I872">
        <f>I871*(1-IF($A872&lt;=I867,I$1,I$1+IF(AND(WEEKDAY($A872)&lt;&gt;1,WEEKDAY($A872)&lt;&gt;7),J$1,0)))^($A872-$A871)*(1-0.5*(E872/E871-1))</f>
        <v>13.804073060853474</v>
      </c>
      <c r="K872">
        <f>ROW()</f>
        <v>872</v>
      </c>
      <c r="L872">
        <f>B872/C872</f>
        <v>1.0345140781108084</v>
      </c>
      <c r="M872">
        <f t="shared" si="13"/>
        <v>9.5738967071041419</v>
      </c>
      <c r="P872">
        <f>P871*(1-P$1+H871)^($A872-$A871)*(2-E872/E871)</f>
        <v>9.2063500474432161</v>
      </c>
    </row>
    <row r="873" spans="1:16" x14ac:dyDescent="0.25">
      <c r="A873" s="1">
        <v>39330</v>
      </c>
      <c r="B873" s="10">
        <v>24.58</v>
      </c>
      <c r="C873" s="10">
        <v>23.36</v>
      </c>
      <c r="D873">
        <v>72611.34</v>
      </c>
      <c r="E873">
        <v>66850.17</v>
      </c>
      <c r="F873">
        <v>108542.13</v>
      </c>
      <c r="G873">
        <v>99942.3</v>
      </c>
      <c r="H873">
        <f>(1/(1-91/360*VLOOKUP($A873,Tbills!$B$4:$C$974,2,1)/100))^((1)/91)-1</f>
        <v>1.2150995710524803E-4</v>
      </c>
      <c r="I873">
        <f>I872*(1-IF($A873&lt;=I868,I$1,I$1+IF(AND(WEEKDAY($A873)&lt;&gt;1,WEEKDAY($A873)&lt;&gt;7),J$1,0)))^($A873-$A872)*(1-0.5*(E873/E872-1))</f>
        <v>13.405332551117704</v>
      </c>
      <c r="K873">
        <f>ROW()</f>
        <v>873</v>
      </c>
      <c r="L873">
        <f>B873/C873</f>
        <v>1.0522260273972601</v>
      </c>
      <c r="M873">
        <f t="shared" si="13"/>
        <v>9.0208628330656317</v>
      </c>
      <c r="P873">
        <f>P872*(1-P$1+H872)^($A873-$A872)*(2-E873/E872)</f>
        <v>8.6756846965280605</v>
      </c>
    </row>
    <row r="874" spans="1:16" x14ac:dyDescent="0.25">
      <c r="A874" s="1">
        <v>39331</v>
      </c>
      <c r="B874" s="10">
        <v>23.99</v>
      </c>
      <c r="C874" s="10">
        <v>23.2</v>
      </c>
      <c r="D874">
        <v>72082.11</v>
      </c>
      <c r="E874">
        <v>66354.81</v>
      </c>
      <c r="F874">
        <v>108216.48</v>
      </c>
      <c r="G874">
        <v>99630.31</v>
      </c>
      <c r="H874">
        <f>(1/(1-91/360*VLOOKUP($A874,Tbills!$B$4:$C$974,2,1)/100))^((1)/91)-1</f>
        <v>1.2150995710524803E-4</v>
      </c>
      <c r="I874">
        <f>I873*(1-IF($A874&lt;=I869,I$1,I$1+IF(AND(WEEKDAY($A874)&lt;&gt;1,WEEKDAY($A874)&lt;&gt;7),J$1,0)))^($A874-$A873)*(1-0.5*(E874/E873-1))</f>
        <v>13.454649133700277</v>
      </c>
      <c r="K874">
        <f>ROW()</f>
        <v>874</v>
      </c>
      <c r="L874">
        <f>B874/C874</f>
        <v>1.034051724137931</v>
      </c>
      <c r="M874">
        <f t="shared" si="13"/>
        <v>9.0872841959979578</v>
      </c>
      <c r="P874">
        <f>P873*(1-P$1+H873)^($A874-$A873)*(2-E874/E873)</f>
        <v>8.7407102856615388</v>
      </c>
    </row>
    <row r="875" spans="1:16" x14ac:dyDescent="0.25">
      <c r="A875" s="1">
        <v>39332</v>
      </c>
      <c r="B875" s="10">
        <v>26.23</v>
      </c>
      <c r="C875" s="10">
        <v>24.81</v>
      </c>
      <c r="D875">
        <v>76658.25</v>
      </c>
      <c r="E875">
        <v>70559.289999999994</v>
      </c>
      <c r="F875">
        <v>110740.29</v>
      </c>
      <c r="G875">
        <v>101941.77</v>
      </c>
      <c r="H875">
        <f>(1/(1-91/360*VLOOKUP($A875,Tbills!$B$4:$C$974,2,1)/100))^((1)/91)-1</f>
        <v>1.2150995710524803E-4</v>
      </c>
      <c r="I875">
        <f>I874*(1-IF($A875&lt;=I870,I$1,I$1+IF(AND(WEEKDAY($A875)&lt;&gt;1,WEEKDAY($A875)&lt;&gt;7),J$1,0)))^($A875-$A874)*(1-0.5*(E875/E874-1))</f>
        <v>13.028042499304616</v>
      </c>
      <c r="K875">
        <f>ROW()</f>
        <v>875</v>
      </c>
      <c r="L875">
        <f>B875/C875</f>
        <v>1.0572349858927852</v>
      </c>
      <c r="M875">
        <f t="shared" si="13"/>
        <v>8.5110846805186178</v>
      </c>
      <c r="P875">
        <f>P874*(1-P$1+H874)^($A875-$A874)*(2-E875/E874)</f>
        <v>8.1875593517994876</v>
      </c>
    </row>
    <row r="876" spans="1:16" x14ac:dyDescent="0.25">
      <c r="A876" s="1">
        <v>39335</v>
      </c>
      <c r="B876" s="10">
        <v>27.38</v>
      </c>
      <c r="C876" s="10">
        <v>25.4</v>
      </c>
      <c r="D876">
        <v>78817.899999999994</v>
      </c>
      <c r="E876">
        <v>72521.399999999994</v>
      </c>
      <c r="F876">
        <v>111469.72</v>
      </c>
      <c r="G876">
        <v>102576.08</v>
      </c>
      <c r="H876">
        <f>(1/(1-91/360*VLOOKUP($A876,Tbills!$B$4:$C$974,2,1)/100))^((1)/91)-1</f>
        <v>1.0607141059626457E-4</v>
      </c>
      <c r="I876">
        <f>I875*(1-IF($A876&lt;=I871,I$1,I$1+IF(AND(WEEKDAY($A876)&lt;&gt;1,WEEKDAY($A876)&lt;&gt;7),J$1,0)))^($A876-$A875)*(1-0.5*(E876/E875-1))</f>
        <v>12.845897760943208</v>
      </c>
      <c r="K876">
        <f>ROW()</f>
        <v>876</v>
      </c>
      <c r="L876">
        <f>B876/C876</f>
        <v>1.0779527559055118</v>
      </c>
      <c r="M876">
        <f t="shared" si="13"/>
        <v>8.2732526713674002</v>
      </c>
      <c r="P876">
        <f>P875*(1-P$1+H875)^($A876-$A875)*(2-E876/E875)</f>
        <v>7.9618985839438787</v>
      </c>
    </row>
    <row r="877" spans="1:16" x14ac:dyDescent="0.25">
      <c r="A877" s="1">
        <v>39336</v>
      </c>
      <c r="B877" s="10">
        <v>25.27</v>
      </c>
      <c r="C877" s="10">
        <v>23.94</v>
      </c>
      <c r="D877">
        <v>74908.55</v>
      </c>
      <c r="E877">
        <v>68916.66</v>
      </c>
      <c r="F877">
        <v>109482.85</v>
      </c>
      <c r="G877">
        <v>100736.85</v>
      </c>
      <c r="H877">
        <f>(1/(1-91/360*VLOOKUP($A877,Tbills!$B$4:$C$974,2,1)/100))^((1)/91)-1</f>
        <v>1.0607141059626457E-4</v>
      </c>
      <c r="I877">
        <f>I876*(1-IF($A877&lt;=I872,I$1,I$1+IF(AND(WEEKDAY($A877)&lt;&gt;1,WEEKDAY($A877)&lt;&gt;7),J$1,0)))^($A877-$A876)*(1-0.5*(E877/E876-1))</f>
        <v>13.164813431978081</v>
      </c>
      <c r="K877">
        <f>ROW()</f>
        <v>877</v>
      </c>
      <c r="L877">
        <f>B877/C877</f>
        <v>1.0555555555555556</v>
      </c>
      <c r="M877">
        <f t="shared" si="13"/>
        <v>8.6840774924726194</v>
      </c>
      <c r="P877">
        <f>P876*(1-P$1+H876)^($A877-$A876)*(2-E877/E876)</f>
        <v>8.3582291481739244</v>
      </c>
    </row>
    <row r="878" spans="1:16" x14ac:dyDescent="0.25">
      <c r="A878" s="1">
        <v>39337</v>
      </c>
      <c r="B878" s="10">
        <v>24.96</v>
      </c>
      <c r="C878" s="10">
        <v>23.74</v>
      </c>
      <c r="D878">
        <v>75457.27</v>
      </c>
      <c r="E878">
        <v>69414.179999999993</v>
      </c>
      <c r="F878">
        <v>110023.16</v>
      </c>
      <c r="G878">
        <v>101223.31</v>
      </c>
      <c r="H878">
        <f>(1/(1-91/360*VLOOKUP($A878,Tbills!$B$4:$C$974,2,1)/100))^((1)/91)-1</f>
        <v>1.0607141059626457E-4</v>
      </c>
      <c r="I878">
        <f>I877*(1-IF($A878&lt;=I873,I$1,I$1+IF(AND(WEEKDAY($A878)&lt;&gt;1,WEEKDAY($A878)&lt;&gt;7),J$1,0)))^($A878-$A877)*(1-0.5*(E878/E877-1))</f>
        <v>13.116952613434879</v>
      </c>
      <c r="K878">
        <f>ROW()</f>
        <v>878</v>
      </c>
      <c r="L878">
        <f>B878/C878</f>
        <v>1.0513900589721989</v>
      </c>
      <c r="M878">
        <f t="shared" si="13"/>
        <v>8.6209842534052417</v>
      </c>
      <c r="P878">
        <f>P877*(1-P$1+H877)^($A878-$A877)*(2-E878/E877)</f>
        <v>8.2984630631905834</v>
      </c>
    </row>
    <row r="879" spans="1:16" x14ac:dyDescent="0.25">
      <c r="A879" s="1">
        <v>39338</v>
      </c>
      <c r="B879" s="10">
        <v>24.76</v>
      </c>
      <c r="C879" s="10">
        <v>23.66</v>
      </c>
      <c r="D879">
        <v>75109.37</v>
      </c>
      <c r="E879">
        <v>69086.78</v>
      </c>
      <c r="F879">
        <v>108932.99</v>
      </c>
      <c r="G879">
        <v>100209.60000000001</v>
      </c>
      <c r="H879">
        <f>(1/(1-91/360*VLOOKUP($A879,Tbills!$B$4:$C$974,2,1)/100))^((1)/91)-1</f>
        <v>1.0607141059626457E-4</v>
      </c>
      <c r="I879">
        <f>I878*(1-IF($A879&lt;=I874,I$1,I$1+IF(AND(WEEKDAY($A879)&lt;&gt;1,WEEKDAY($A879)&lt;&gt;7),J$1,0)))^($A879-$A878)*(1-0.5*(E879/E878-1))</f>
        <v>13.147544219430785</v>
      </c>
      <c r="K879">
        <f>ROW()</f>
        <v>879</v>
      </c>
      <c r="L879">
        <f>B879/C879</f>
        <v>1.0464919695688928</v>
      </c>
      <c r="M879">
        <f t="shared" si="13"/>
        <v>8.6612427025600347</v>
      </c>
      <c r="P879">
        <f>P878*(1-P$1+H878)^($A879-$A878)*(2-E879/E878)</f>
        <v>8.3381797272863487</v>
      </c>
    </row>
    <row r="880" spans="1:16" x14ac:dyDescent="0.25">
      <c r="A880" s="1">
        <v>39339</v>
      </c>
      <c r="B880" s="10">
        <v>24.92</v>
      </c>
      <c r="C880" s="10">
        <v>23.75</v>
      </c>
      <c r="D880">
        <v>75145.42</v>
      </c>
      <c r="E880">
        <v>69112.61</v>
      </c>
      <c r="F880">
        <v>109165.05</v>
      </c>
      <c r="G880">
        <v>100412.45</v>
      </c>
      <c r="H880">
        <f>(1/(1-91/360*VLOOKUP($A880,Tbills!$B$4:$C$974,2,1)/100))^((1)/91)-1</f>
        <v>1.0607141059626457E-4</v>
      </c>
      <c r="I880">
        <f>I879*(1-IF($A880&lt;=I875,I$1,I$1+IF(AND(WEEKDAY($A880)&lt;&gt;1,WEEKDAY($A880)&lt;&gt;7),J$1,0)))^($A880-$A879)*(1-0.5*(E880/E879-1))</f>
        <v>13.144744300857084</v>
      </c>
      <c r="K880">
        <f>ROW()</f>
        <v>880</v>
      </c>
      <c r="L880">
        <f>B880/C880</f>
        <v>1.0492631578947369</v>
      </c>
      <c r="M880">
        <f t="shared" si="13"/>
        <v>8.65760120833977</v>
      </c>
      <c r="P880">
        <f>P879*(1-P$1+H879)^($A880-$A879)*(2-E880/E879)</f>
        <v>8.3356380972882071</v>
      </c>
    </row>
    <row r="881" spans="1:16" x14ac:dyDescent="0.25">
      <c r="A881" s="1">
        <v>39342</v>
      </c>
      <c r="B881" s="10">
        <v>26.48</v>
      </c>
      <c r="C881" s="10">
        <v>24.5</v>
      </c>
      <c r="D881">
        <v>76934.31</v>
      </c>
      <c r="E881">
        <v>70735.89</v>
      </c>
      <c r="F881">
        <v>110286.31</v>
      </c>
      <c r="G881">
        <v>101411.85</v>
      </c>
      <c r="H881">
        <f>(1/(1-91/360*VLOOKUP($A881,Tbills!$B$4:$C$974,2,1)/100))^((1)/91)-1</f>
        <v>1.1308621380523576E-4</v>
      </c>
      <c r="I881">
        <f>I880*(1-IF($A881&lt;=I876,I$1,I$1+IF(AND(WEEKDAY($A881)&lt;&gt;1,WEEKDAY($A881)&lt;&gt;7),J$1,0)))^($A881-$A880)*(1-0.5*(E881/E880-1))</f>
        <v>12.989361650183216</v>
      </c>
      <c r="K881">
        <f>ROW()</f>
        <v>881</v>
      </c>
      <c r="L881">
        <f>B881/C881</f>
        <v>1.0808163265306123</v>
      </c>
      <c r="M881">
        <f t="shared" si="13"/>
        <v>8.4530748794290318</v>
      </c>
      <c r="P881">
        <f>P880*(1-P$1+H880)^($A881-$A880)*(2-E881/E880)</f>
        <v>8.1415422351278721</v>
      </c>
    </row>
    <row r="882" spans="1:16" x14ac:dyDescent="0.25">
      <c r="A882" s="1">
        <v>39343</v>
      </c>
      <c r="B882" s="10">
        <v>20.350000000000001</v>
      </c>
      <c r="C882" s="10">
        <v>20.99</v>
      </c>
      <c r="D882">
        <v>67267.5</v>
      </c>
      <c r="E882">
        <v>61839.92</v>
      </c>
      <c r="F882">
        <v>105957.08</v>
      </c>
      <c r="G882">
        <v>97419.51</v>
      </c>
      <c r="H882">
        <f>(1/(1-91/360*VLOOKUP($A882,Tbills!$B$4:$C$974,2,1)/100))^((1)/91)-1</f>
        <v>1.1308621380523576E-4</v>
      </c>
      <c r="I882">
        <f>I881*(1-IF($A882&lt;=I877,I$1,I$1+IF(AND(WEEKDAY($A882)&lt;&gt;1,WEEKDAY($A882)&lt;&gt;7),J$1,0)))^($A882-$A881)*(1-0.5*(E882/E881-1))</f>
        <v>13.805793982759738</v>
      </c>
      <c r="K882">
        <f>ROW()</f>
        <v>882</v>
      </c>
      <c r="L882">
        <f>B882/C882</f>
        <v>0.96950929013816112</v>
      </c>
      <c r="M882">
        <f t="shared" si="13"/>
        <v>9.5157171828632379</v>
      </c>
      <c r="P882">
        <f>P881*(1-P$1+H881)^($A882-$A881)*(2-E882/E881)</f>
        <v>9.1661459128477052</v>
      </c>
    </row>
    <row r="883" spans="1:16" x14ac:dyDescent="0.25">
      <c r="A883" s="1">
        <v>39344</v>
      </c>
      <c r="B883" s="10">
        <v>20.03</v>
      </c>
      <c r="C883" s="10">
        <v>20.440000000000001</v>
      </c>
      <c r="D883">
        <v>64696.36</v>
      </c>
      <c r="E883">
        <v>59469.25</v>
      </c>
      <c r="F883">
        <v>102983.06</v>
      </c>
      <c r="G883">
        <v>94674.11</v>
      </c>
      <c r="H883">
        <f>(1/(1-91/360*VLOOKUP($A883,Tbills!$B$4:$C$974,2,1)/100))^((1)/91)-1</f>
        <v>1.1308621380523576E-4</v>
      </c>
      <c r="I883">
        <f>I882*(1-IF($A883&lt;=I878,I$1,I$1+IF(AND(WEEKDAY($A883)&lt;&gt;1,WEEKDAY($A883)&lt;&gt;7),J$1,0)))^($A883-$A882)*(1-0.5*(E883/E882-1))</f>
        <v>14.07005441543787</v>
      </c>
      <c r="K883">
        <f>ROW()</f>
        <v>883</v>
      </c>
      <c r="L883">
        <f>B883/C883</f>
        <v>0.97994129158512722</v>
      </c>
      <c r="M883">
        <f t="shared" si="13"/>
        <v>9.880047655194609</v>
      </c>
      <c r="P883">
        <f>P882*(1-P$1+H882)^($A883-$A882)*(2-E883/E882)</f>
        <v>9.5182598349300065</v>
      </c>
    </row>
    <row r="884" spans="1:16" x14ac:dyDescent="0.25">
      <c r="A884" s="1">
        <v>39345</v>
      </c>
      <c r="B884" s="10">
        <v>20.45</v>
      </c>
      <c r="C884" s="10">
        <v>20.8</v>
      </c>
      <c r="D884">
        <v>65533.120000000003</v>
      </c>
      <c r="E884">
        <v>60231.68</v>
      </c>
      <c r="F884">
        <v>103370.35</v>
      </c>
      <c r="G884">
        <v>95019.45</v>
      </c>
      <c r="H884">
        <f>(1/(1-91/360*VLOOKUP($A884,Tbills!$B$4:$C$974,2,1)/100))^((1)/91)-1</f>
        <v>1.1308621380523576E-4</v>
      </c>
      <c r="I884">
        <f>I883*(1-IF($A884&lt;=I879,I$1,I$1+IF(AND(WEEKDAY($A884)&lt;&gt;1,WEEKDAY($A884)&lt;&gt;7),J$1,0)))^($A884-$A883)*(1-0.5*(E884/E883-1))</f>
        <v>13.979497459702694</v>
      </c>
      <c r="K884">
        <f>ROW()</f>
        <v>884</v>
      </c>
      <c r="L884">
        <f>B884/C884</f>
        <v>0.98317307692307687</v>
      </c>
      <c r="M884">
        <f t="shared" si="13"/>
        <v>9.7529254928722438</v>
      </c>
      <c r="P884">
        <f>P883*(1-P$1+H883)^($A884-$A883)*(2-E884/E883)</f>
        <v>9.3969453199173074</v>
      </c>
    </row>
    <row r="885" spans="1:16" x14ac:dyDescent="0.25">
      <c r="A885" s="1">
        <v>39346</v>
      </c>
      <c r="B885" s="10">
        <v>19</v>
      </c>
      <c r="C885" s="10">
        <v>20.010000000000002</v>
      </c>
      <c r="D885">
        <v>62605.98</v>
      </c>
      <c r="E885">
        <v>57534.52</v>
      </c>
      <c r="F885">
        <v>100317.52</v>
      </c>
      <c r="G885">
        <v>92202.51</v>
      </c>
      <c r="H885">
        <f>(1/(1-91/360*VLOOKUP($A885,Tbills!$B$4:$C$974,2,1)/100))^((1)/91)-1</f>
        <v>1.1308621380523576E-4</v>
      </c>
      <c r="I885">
        <f>I884*(1-IF($A885&lt;=I880,I$1,I$1+IF(AND(WEEKDAY($A885)&lt;&gt;1,WEEKDAY($A885)&lt;&gt;7),J$1,0)))^($A885-$A884)*(1-0.5*(E885/E884-1))</f>
        <v>14.29212471351126</v>
      </c>
      <c r="K885">
        <f>ROW()</f>
        <v>885</v>
      </c>
      <c r="L885">
        <f>B885/C885</f>
        <v>0.94952523738130923</v>
      </c>
      <c r="M885">
        <f t="shared" si="13"/>
        <v>10.189184540573763</v>
      </c>
      <c r="P885">
        <f>P884*(1-P$1+H884)^($A885-$A884)*(2-E885/E884)</f>
        <v>9.8184853778267431</v>
      </c>
    </row>
    <row r="886" spans="1:16" x14ac:dyDescent="0.25">
      <c r="A886" s="1">
        <v>39349</v>
      </c>
      <c r="B886" s="10">
        <v>19.37</v>
      </c>
      <c r="C886" s="10">
        <v>19.920000000000002</v>
      </c>
      <c r="D886">
        <v>62166.02</v>
      </c>
      <c r="E886">
        <v>57110.67</v>
      </c>
      <c r="F886">
        <v>99909.11</v>
      </c>
      <c r="G886">
        <v>91795.85</v>
      </c>
      <c r="H886">
        <f>(1/(1-91/360*VLOOKUP($A886,Tbills!$B$4:$C$974,2,1)/100))^((1)/91)-1</f>
        <v>1.0663242830433184E-4</v>
      </c>
      <c r="I886">
        <f>I885*(1-IF($A886&lt;=I881,I$1,I$1+IF(AND(WEEKDAY($A886)&lt;&gt;1,WEEKDAY($A886)&lt;&gt;7),J$1,0)))^($A886-$A885)*(1-0.5*(E886/E885-1))</f>
        <v>14.343648867358269</v>
      </c>
      <c r="K886">
        <f>ROW()</f>
        <v>886</v>
      </c>
      <c r="L886">
        <f>B886/C886</f>
        <v>0.97238955823293172</v>
      </c>
      <c r="M886">
        <f t="shared" si="13"/>
        <v>10.262812941590752</v>
      </c>
      <c r="P886">
        <f>P885*(1-P$1+H885)^($A886-$A885)*(2-E886/E885)</f>
        <v>9.8930752404163318</v>
      </c>
    </row>
    <row r="887" spans="1:16" x14ac:dyDescent="0.25">
      <c r="A887" s="1">
        <v>39350</v>
      </c>
      <c r="B887" s="10">
        <v>18.600000000000001</v>
      </c>
      <c r="C887" s="10">
        <v>19.71</v>
      </c>
      <c r="D887">
        <v>62726.63</v>
      </c>
      <c r="E887">
        <v>57619.61</v>
      </c>
      <c r="F887">
        <v>99663.24</v>
      </c>
      <c r="G887">
        <v>91560.16</v>
      </c>
      <c r="H887">
        <f>(1/(1-91/360*VLOOKUP($A887,Tbills!$B$4:$C$974,2,1)/100))^((1)/91)-1</f>
        <v>1.0663242830433184E-4</v>
      </c>
      <c r="I887">
        <f>I886*(1-IF($A887&lt;=I882,I$1,I$1+IF(AND(WEEKDAY($A887)&lt;&gt;1,WEEKDAY($A887)&lt;&gt;7),J$1,0)))^($A887-$A886)*(1-0.5*(E887/E886-1))</f>
        <v>14.279365707485962</v>
      </c>
      <c r="K887">
        <f>ROW()</f>
        <v>887</v>
      </c>
      <c r="L887">
        <f>B887/C887</f>
        <v>0.94368340943683415</v>
      </c>
      <c r="M887">
        <f t="shared" si="13"/>
        <v>10.170882461570562</v>
      </c>
      <c r="P887">
        <f>P886*(1-P$1+H886)^($A887-$A886)*(2-E887/E886)</f>
        <v>9.8055962753245876</v>
      </c>
    </row>
    <row r="888" spans="1:16" x14ac:dyDescent="0.25">
      <c r="A888" s="1">
        <v>39351</v>
      </c>
      <c r="B888" s="10">
        <v>17.63</v>
      </c>
      <c r="C888" s="10">
        <v>19.02</v>
      </c>
      <c r="D888">
        <v>60295.040000000001</v>
      </c>
      <c r="E888">
        <v>55379.85</v>
      </c>
      <c r="F888">
        <v>98381.35</v>
      </c>
      <c r="G888">
        <v>90372.73</v>
      </c>
      <c r="H888">
        <f>(1/(1-91/360*VLOOKUP($A888,Tbills!$B$4:$C$974,2,1)/100))^((1)/91)-1</f>
        <v>1.0663242830433184E-4</v>
      </c>
      <c r="I888">
        <f>I887*(1-IF($A888&lt;=I883,I$1,I$1+IF(AND(WEEKDAY($A888)&lt;&gt;1,WEEKDAY($A888)&lt;&gt;7),J$1,0)))^($A888-$A887)*(1-0.5*(E888/E887-1))</f>
        <v>14.55651692839082</v>
      </c>
      <c r="K888">
        <f>ROW()</f>
        <v>888</v>
      </c>
      <c r="L888">
        <f>B888/C888</f>
        <v>0.92691903259726605</v>
      </c>
      <c r="M888">
        <f t="shared" si="13"/>
        <v>10.565747674651025</v>
      </c>
      <c r="P888">
        <f>P887*(1-P$1+H887)^($A888-$A887)*(2-E888/E887)</f>
        <v>10.187463864891741</v>
      </c>
    </row>
    <row r="889" spans="1:16" x14ac:dyDescent="0.25">
      <c r="A889" s="1">
        <v>39352</v>
      </c>
      <c r="B889" s="10">
        <v>17</v>
      </c>
      <c r="C889" s="10">
        <v>18.36</v>
      </c>
      <c r="D889">
        <v>59459.37</v>
      </c>
      <c r="E889">
        <v>54606.400000000001</v>
      </c>
      <c r="F889">
        <v>97782.97</v>
      </c>
      <c r="G889">
        <v>89813.42</v>
      </c>
      <c r="H889">
        <f>(1/(1-91/360*VLOOKUP($A889,Tbills!$B$4:$C$974,2,1)/100))^((1)/91)-1</f>
        <v>1.0663242830433184E-4</v>
      </c>
      <c r="I889">
        <f>I888*(1-IF($A889&lt;=I884,I$1,I$1+IF(AND(WEEKDAY($A889)&lt;&gt;1,WEEKDAY($A889)&lt;&gt;7),J$1,0)))^($A889-$A888)*(1-0.5*(E889/E888-1))</f>
        <v>14.657785545487449</v>
      </c>
      <c r="K889">
        <f>ROW()</f>
        <v>889</v>
      </c>
      <c r="L889">
        <f>B889/C889</f>
        <v>0.92592592592592593</v>
      </c>
      <c r="M889">
        <f t="shared" si="13"/>
        <v>10.712812795156129</v>
      </c>
      <c r="P889">
        <f>P888*(1-P$1+H888)^($A889-$A888)*(2-E889/E888)</f>
        <v>10.330464174025852</v>
      </c>
    </row>
    <row r="890" spans="1:16" x14ac:dyDescent="0.25">
      <c r="A890" s="1">
        <v>39353</v>
      </c>
      <c r="B890" s="10">
        <v>18</v>
      </c>
      <c r="C890" s="10">
        <v>18.98</v>
      </c>
      <c r="D890">
        <v>60312.69</v>
      </c>
      <c r="E890">
        <v>55384.25</v>
      </c>
      <c r="F890">
        <v>99356.85</v>
      </c>
      <c r="G890">
        <v>91249.45</v>
      </c>
      <c r="H890">
        <f>(1/(1-91/360*VLOOKUP($A890,Tbills!$B$4:$C$974,2,1)/100))^((1)/91)-1</f>
        <v>1.0663242830433184E-4</v>
      </c>
      <c r="I890">
        <f>I889*(1-IF($A890&lt;=I885,I$1,I$1+IF(AND(WEEKDAY($A890)&lt;&gt;1,WEEKDAY($A890)&lt;&gt;7),J$1,0)))^($A890-$A889)*(1-0.5*(E890/E889-1))</f>
        <v>14.553009119514313</v>
      </c>
      <c r="K890">
        <f>ROW()</f>
        <v>890</v>
      </c>
      <c r="L890">
        <f>B890/C890</f>
        <v>0.94836670179135929</v>
      </c>
      <c r="M890">
        <f t="shared" si="13"/>
        <v>10.55972049562407</v>
      </c>
      <c r="P890">
        <f>P889*(1-P$1+H889)^($A890-$A889)*(2-E890/E889)</f>
        <v>10.184019377008797</v>
      </c>
    </row>
    <row r="891" spans="1:16" x14ac:dyDescent="0.25">
      <c r="A891" s="1">
        <v>39356</v>
      </c>
      <c r="B891" s="10">
        <v>17.84</v>
      </c>
      <c r="C891" s="10">
        <v>18.95</v>
      </c>
      <c r="D891">
        <v>58848.27</v>
      </c>
      <c r="E891">
        <v>54021.78</v>
      </c>
      <c r="F891">
        <v>99018.49</v>
      </c>
      <c r="G891">
        <v>90909.51</v>
      </c>
      <c r="H891">
        <f>(1/(1-91/360*VLOOKUP($A891,Tbills!$B$4:$C$974,2,1)/100))^((1)/91)-1</f>
        <v>1.0719347496701559E-4</v>
      </c>
      <c r="I891">
        <f>I890*(1-IF($A891&lt;=I886,I$1,I$1+IF(AND(WEEKDAY($A891)&lt;&gt;1,WEEKDAY($A891)&lt;&gt;7),J$1,0)))^($A891-$A890)*(1-0.5*(E891/E890-1))</f>
        <v>14.730863146345456</v>
      </c>
      <c r="K891">
        <f>ROW()</f>
        <v>891</v>
      </c>
      <c r="L891">
        <f>B891/C891</f>
        <v>0.94142480211081792</v>
      </c>
      <c r="M891">
        <f t="shared" si="13"/>
        <v>10.817981252525591</v>
      </c>
      <c r="P891">
        <f>P890*(1-P$1+H890)^($A891-$A890)*(2-E891/E890)</f>
        <v>10.436729792091262</v>
      </c>
    </row>
    <row r="892" spans="1:16" x14ac:dyDescent="0.25">
      <c r="A892" s="1">
        <v>39357</v>
      </c>
      <c r="B892" s="10">
        <v>18.489999999999998</v>
      </c>
      <c r="C892" s="10">
        <v>19.34</v>
      </c>
      <c r="D892">
        <v>60188.38</v>
      </c>
      <c r="E892">
        <v>55246.19</v>
      </c>
      <c r="F892">
        <v>100099.43</v>
      </c>
      <c r="G892">
        <v>91892.18</v>
      </c>
      <c r="H892">
        <f>(1/(1-91/360*VLOOKUP($A892,Tbills!$B$4:$C$974,2,1)/100))^((1)/91)-1</f>
        <v>1.0719347496701559E-4</v>
      </c>
      <c r="I892">
        <f>I891*(1-IF($A892&lt;=I887,I$1,I$1+IF(AND(WEEKDAY($A892)&lt;&gt;1,WEEKDAY($A892)&lt;&gt;7),J$1,0)))^($A892-$A891)*(1-0.5*(E892/E891-1))</f>
        <v>14.563545712053802</v>
      </c>
      <c r="K892">
        <f>ROW()</f>
        <v>892</v>
      </c>
      <c r="L892">
        <f>B892/C892</f>
        <v>0.95604963805584275</v>
      </c>
      <c r="M892">
        <f t="shared" si="13"/>
        <v>10.572298003238616</v>
      </c>
      <c r="P892">
        <f>P891*(1-P$1+H891)^($A892-$A891)*(2-E892/E891)</f>
        <v>10.200896209162908</v>
      </c>
    </row>
    <row r="893" spans="1:16" x14ac:dyDescent="0.25">
      <c r="A893" s="1">
        <v>39358</v>
      </c>
      <c r="B893" s="10">
        <v>18.8</v>
      </c>
      <c r="C893" s="10">
        <v>19.829999999999998</v>
      </c>
      <c r="D893">
        <v>60943.09</v>
      </c>
      <c r="E893">
        <v>55933.01</v>
      </c>
      <c r="F893">
        <v>101492.73</v>
      </c>
      <c r="G893">
        <v>93161.4</v>
      </c>
      <c r="H893">
        <f>(1/(1-91/360*VLOOKUP($A893,Tbills!$B$4:$C$974,2,1)/100))^((1)/91)-1</f>
        <v>1.0719347496701559E-4</v>
      </c>
      <c r="I893">
        <f>I892*(1-IF($A893&lt;=I888,I$1,I$1+IF(AND(WEEKDAY($A893)&lt;&gt;1,WEEKDAY($A893)&lt;&gt;7),J$1,0)))^($A893-$A892)*(1-0.5*(E893/E892-1))</f>
        <v>14.472642100473404</v>
      </c>
      <c r="K893">
        <f>ROW()</f>
        <v>893</v>
      </c>
      <c r="L893">
        <f>B893/C893</f>
        <v>0.94805849722642477</v>
      </c>
      <c r="M893">
        <f t="shared" si="13"/>
        <v>10.440377029019775</v>
      </c>
      <c r="P893">
        <f>P892*(1-P$1+H892)^($A893-$A892)*(2-E893/E892)</f>
        <v>10.074786057167938</v>
      </c>
    </row>
    <row r="894" spans="1:16" x14ac:dyDescent="0.25">
      <c r="A894" s="1">
        <v>39359</v>
      </c>
      <c r="B894" s="10">
        <v>18.440000000000001</v>
      </c>
      <c r="C894" s="10">
        <v>19.670000000000002</v>
      </c>
      <c r="D894">
        <v>61447.38</v>
      </c>
      <c r="E894">
        <v>56389.85</v>
      </c>
      <c r="F894">
        <v>101727.8</v>
      </c>
      <c r="G894">
        <v>93367.18</v>
      </c>
      <c r="H894">
        <f>(1/(1-91/360*VLOOKUP($A894,Tbills!$B$4:$C$974,2,1)/100))^((1)/91)-1</f>
        <v>1.0719347496701559E-4</v>
      </c>
      <c r="I894">
        <f>I893*(1-IF($A894&lt;=I889,I$1,I$1+IF(AND(WEEKDAY($A894)&lt;&gt;1,WEEKDAY($A894)&lt;&gt;7),J$1,0)))^($A894-$A893)*(1-0.5*(E894/E893-1))</f>
        <v>14.413163377559806</v>
      </c>
      <c r="K894">
        <f>ROW()</f>
        <v>894</v>
      </c>
      <c r="L894">
        <f>B894/C894</f>
        <v>0.93746822572445343</v>
      </c>
      <c r="M894">
        <f t="shared" si="13"/>
        <v>10.354621624227708</v>
      </c>
      <c r="P894">
        <f>P893*(1-P$1+H893)^($A894-$A893)*(2-E894/E893)</f>
        <v>9.9932005009325913</v>
      </c>
    </row>
    <row r="895" spans="1:16" x14ac:dyDescent="0.25">
      <c r="A895" s="1">
        <v>39360</v>
      </c>
      <c r="B895" s="10">
        <v>16.91</v>
      </c>
      <c r="C895" s="10">
        <v>18.53</v>
      </c>
      <c r="D895">
        <v>58163.360000000001</v>
      </c>
      <c r="E895">
        <v>53370.080000000002</v>
      </c>
      <c r="F895">
        <v>98475.63</v>
      </c>
      <c r="G895">
        <v>90372.29</v>
      </c>
      <c r="H895">
        <f>(1/(1-91/360*VLOOKUP($A895,Tbills!$B$4:$C$974,2,1)/100))^((1)/91)-1</f>
        <v>1.0719347496701559E-4</v>
      </c>
      <c r="I895">
        <f>I894*(1-IF($A895&lt;=I890,I$1,I$1+IF(AND(WEEKDAY($A895)&lt;&gt;1,WEEKDAY($A895)&lt;&gt;7),J$1,0)))^($A895-$A894)*(1-0.5*(E895/E894-1))</f>
        <v>14.798702598642478</v>
      </c>
      <c r="K895">
        <f>ROW()</f>
        <v>895</v>
      </c>
      <c r="L895">
        <f>B895/C895</f>
        <v>0.91257420399352396</v>
      </c>
      <c r="M895">
        <f t="shared" si="13"/>
        <v>10.908620690759895</v>
      </c>
      <c r="P895">
        <f>P894*(1-P$1+H894)^($A895-$A894)*(2-E895/E894)</f>
        <v>10.52909212914517</v>
      </c>
    </row>
    <row r="896" spans="1:16" x14ac:dyDescent="0.25">
      <c r="A896" s="1">
        <v>39363</v>
      </c>
      <c r="B896" s="10">
        <v>17.46</v>
      </c>
      <c r="C896" s="10">
        <v>18.93</v>
      </c>
      <c r="D896">
        <v>58957.02</v>
      </c>
      <c r="E896">
        <v>54081.17</v>
      </c>
      <c r="F896">
        <v>99429.46</v>
      </c>
      <c r="G896">
        <v>91218.57</v>
      </c>
      <c r="H896">
        <f>(1/(1-91/360*VLOOKUP($A896,Tbills!$B$4:$C$974,2,1)/100))^((1)/91)-1</f>
        <v>1.0719347496701559E-4</v>
      </c>
      <c r="I896">
        <f>I895*(1-IF($A896&lt;=I891,I$1,I$1+IF(AND(WEEKDAY($A896)&lt;&gt;1,WEEKDAY($A896)&lt;&gt;7),J$1,0)))^($A896-$A895)*(1-0.5*(E896/E895-1))</f>
        <v>14.698967649424304</v>
      </c>
      <c r="K896">
        <f>ROW()</f>
        <v>896</v>
      </c>
      <c r="L896">
        <f>B896/C896</f>
        <v>0.92234548335974653</v>
      </c>
      <c r="M896">
        <f t="shared" si="13"/>
        <v>10.761773034892549</v>
      </c>
      <c r="P896">
        <f>P895*(1-P$1+H895)^($A896-$A895)*(2-E896/E895)</f>
        <v>10.390993319191619</v>
      </c>
    </row>
    <row r="897" spans="1:16" x14ac:dyDescent="0.25">
      <c r="A897" s="1">
        <v>39364</v>
      </c>
      <c r="B897" s="10">
        <v>16.12</v>
      </c>
      <c r="C897" s="10">
        <v>17.989999999999998</v>
      </c>
      <c r="D897">
        <v>56030.45</v>
      </c>
      <c r="E897">
        <v>51390.83</v>
      </c>
      <c r="F897">
        <v>97346.95</v>
      </c>
      <c r="G897">
        <v>89298.25</v>
      </c>
      <c r="H897">
        <f>(1/(1-91/360*VLOOKUP($A897,Tbills!$B$4:$C$974,2,1)/100))^((1)/91)-1</f>
        <v>1.0957824637691793E-4</v>
      </c>
      <c r="I897">
        <f>I896*(1-IF($A897&lt;=I892,I$1,I$1+IF(AND(WEEKDAY($A897)&lt;&gt;1,WEEKDAY($A897)&lt;&gt;7),J$1,0)))^($A897-$A896)*(1-0.5*(E897/E896-1))</f>
        <v>15.064185442099859</v>
      </c>
      <c r="K897">
        <f>ROW()</f>
        <v>897</v>
      </c>
      <c r="L897">
        <f>B897/C897</f>
        <v>0.89605336297943317</v>
      </c>
      <c r="M897">
        <f t="shared" si="13"/>
        <v>11.296605633695366</v>
      </c>
      <c r="P897">
        <f>P896*(1-P$1+H896)^($A897-$A896)*(2-E897/E896)</f>
        <v>10.90867296715972</v>
      </c>
    </row>
    <row r="898" spans="1:16" x14ac:dyDescent="0.25">
      <c r="A898" s="1">
        <v>39365</v>
      </c>
      <c r="B898" s="10">
        <v>16.670000000000002</v>
      </c>
      <c r="C898" s="10">
        <v>18.5</v>
      </c>
      <c r="D898">
        <v>56182.46</v>
      </c>
      <c r="E898">
        <v>51524.62</v>
      </c>
      <c r="F898">
        <v>98434.17</v>
      </c>
      <c r="G898">
        <v>90285.79</v>
      </c>
      <c r="H898">
        <f>(1/(1-91/360*VLOOKUP($A898,Tbills!$B$4:$C$974,2,1)/100))^((1)/91)-1</f>
        <v>1.0957824637691793E-4</v>
      </c>
      <c r="I898">
        <f>I897*(1-IF($A898&lt;=I893,I$1,I$1+IF(AND(WEEKDAY($A898)&lt;&gt;1,WEEKDAY($A898)&lt;&gt;7),J$1,0)))^($A898-$A897)*(1-0.5*(E898/E897-1))</f>
        <v>15.044184950717121</v>
      </c>
      <c r="K898">
        <f>ROW()</f>
        <v>898</v>
      </c>
      <c r="L898">
        <f>B898/C898</f>
        <v>0.9010810810810812</v>
      </c>
      <c r="M898">
        <f t="shared" si="13"/>
        <v>11.266671472003864</v>
      </c>
      <c r="P898">
        <f>P897*(1-P$1+H897)^($A898-$A897)*(2-E898/E897)</f>
        <v>10.881063336418462</v>
      </c>
    </row>
    <row r="899" spans="1:16" x14ac:dyDescent="0.25">
      <c r="A899" s="1">
        <v>39366</v>
      </c>
      <c r="B899" s="10">
        <v>18.88</v>
      </c>
      <c r="C899" s="10">
        <v>19.91</v>
      </c>
      <c r="D899">
        <v>59824.35</v>
      </c>
      <c r="E899">
        <v>54858.93</v>
      </c>
      <c r="F899">
        <v>101166.29</v>
      </c>
      <c r="G899">
        <v>92781.85</v>
      </c>
      <c r="H899">
        <f>(1/(1-91/360*VLOOKUP($A899,Tbills!$B$4:$C$974,2,1)/100))^((1)/91)-1</f>
        <v>1.0957824637691793E-4</v>
      </c>
      <c r="I899">
        <f>I898*(1-IF($A899&lt;=I894,I$1,I$1+IF(AND(WEEKDAY($A899)&lt;&gt;1,WEEKDAY($A899)&lt;&gt;7),J$1,0)))^($A899-$A898)*(1-0.5*(E899/E898-1))</f>
        <v>14.557029288059596</v>
      </c>
      <c r="K899">
        <f>ROW()</f>
        <v>899</v>
      </c>
      <c r="L899">
        <f>B899/C899</f>
        <v>0.94826720241084872</v>
      </c>
      <c r="M899">
        <f t="shared" si="13"/>
        <v>10.537081167858712</v>
      </c>
      <c r="P899">
        <f>P898*(1-P$1+H898)^($A899-$A898)*(2-E899/E898)</f>
        <v>10.177656424359869</v>
      </c>
    </row>
    <row r="900" spans="1:16" x14ac:dyDescent="0.25">
      <c r="A900" s="1">
        <v>39367</v>
      </c>
      <c r="B900" s="10">
        <v>17.73</v>
      </c>
      <c r="C900" s="10">
        <v>19.239999999999998</v>
      </c>
      <c r="D900">
        <v>58657.88</v>
      </c>
      <c r="E900">
        <v>53783.26</v>
      </c>
      <c r="F900">
        <v>101103.33</v>
      </c>
      <c r="G900">
        <v>92713.94</v>
      </c>
      <c r="H900">
        <f>(1/(1-91/360*VLOOKUP($A900,Tbills!$B$4:$C$974,2,1)/100))^((1)/91)-1</f>
        <v>1.0957824637691793E-4</v>
      </c>
      <c r="I900">
        <f>I899*(1-IF($A900&lt;=I895,I$1,I$1+IF(AND(WEEKDAY($A900)&lt;&gt;1,WEEKDAY($A900)&lt;&gt;7),J$1,0)))^($A900-$A899)*(1-0.5*(E900/E899-1))</f>
        <v>14.699363289708193</v>
      </c>
      <c r="K900">
        <f>ROW()</f>
        <v>900</v>
      </c>
      <c r="L900">
        <f>B900/C900</f>
        <v>0.92151767151767161</v>
      </c>
      <c r="M900">
        <f t="shared" si="13"/>
        <v>10.743191115298181</v>
      </c>
      <c r="P900">
        <f>P899*(1-P$1+H899)^($A900-$A899)*(2-E900/E899)</f>
        <v>10.377972490613049</v>
      </c>
    </row>
    <row r="901" spans="1:16" x14ac:dyDescent="0.25">
      <c r="A901" s="1">
        <v>39370</v>
      </c>
      <c r="B901" s="10">
        <v>19.25</v>
      </c>
      <c r="C901" s="10">
        <v>20.61</v>
      </c>
      <c r="D901">
        <v>61673.88</v>
      </c>
      <c r="E901">
        <v>56530.94</v>
      </c>
      <c r="F901">
        <v>104923.19</v>
      </c>
      <c r="G901">
        <v>96186.35</v>
      </c>
      <c r="H901">
        <f>(1/(1-91/360*VLOOKUP($A901,Tbills!$B$4:$C$974,2,1)/100))^((1)/91)-1</f>
        <v>1.1687609053234738E-4</v>
      </c>
      <c r="I901">
        <f>I900*(1-IF($A901&lt;=I896,I$1,I$1+IF(AND(WEEKDAY($A901)&lt;&gt;1,WEEKDAY($A901)&lt;&gt;7),J$1,0)))^($A901-$A900)*(1-0.5*(E901/E900-1))</f>
        <v>14.322764231678304</v>
      </c>
      <c r="K901">
        <f>ROW()</f>
        <v>901</v>
      </c>
      <c r="L901">
        <f>B901/C901</f>
        <v>0.93401261523532264</v>
      </c>
      <c r="M901">
        <f t="shared" si="13"/>
        <v>10.19291845649883</v>
      </c>
      <c r="P901">
        <f>P900*(1-P$1+H900)^($A901-$A900)*(2-E901/E900)</f>
        <v>9.8499272398503965</v>
      </c>
    </row>
    <row r="902" spans="1:16" x14ac:dyDescent="0.25">
      <c r="A902" s="1">
        <v>39371</v>
      </c>
      <c r="B902" s="10">
        <v>20.02</v>
      </c>
      <c r="C902" s="10">
        <v>21.32</v>
      </c>
      <c r="D902">
        <v>64460.47</v>
      </c>
      <c r="E902">
        <v>59078.559999999998</v>
      </c>
      <c r="F902">
        <v>107880.92</v>
      </c>
      <c r="G902">
        <v>98886.55</v>
      </c>
      <c r="H902">
        <f>(1/(1-91/360*VLOOKUP($A902,Tbills!$B$4:$C$974,2,1)/100))^((1)/91)-1</f>
        <v>1.1687609053234738E-4</v>
      </c>
      <c r="I902">
        <f>I901*(1-IF($A902&lt;=I897,I$1,I$1+IF(AND(WEEKDAY($A902)&lt;&gt;1,WEEKDAY($A902)&lt;&gt;7),J$1,0)))^($A902-$A901)*(1-0.5*(E902/E901-1))</f>
        <v>13.999665424280561</v>
      </c>
      <c r="K902">
        <f>ROW()</f>
        <v>902</v>
      </c>
      <c r="L902">
        <f>B902/C902</f>
        <v>0.93902439024390238</v>
      </c>
      <c r="M902">
        <f t="shared" si="13"/>
        <v>9.7331116518080236</v>
      </c>
      <c r="P902">
        <f>P901*(1-P$1+H901)^($A902-$A901)*(2-E902/E901)</f>
        <v>9.4067824470084851</v>
      </c>
    </row>
    <row r="903" spans="1:16" x14ac:dyDescent="0.25">
      <c r="A903" s="1">
        <v>39372</v>
      </c>
      <c r="B903" s="10">
        <v>18.54</v>
      </c>
      <c r="C903" s="10">
        <v>20.56</v>
      </c>
      <c r="D903">
        <v>63682.27</v>
      </c>
      <c r="E903">
        <v>58358.43</v>
      </c>
      <c r="F903">
        <v>108167.94</v>
      </c>
      <c r="G903">
        <v>99138.09</v>
      </c>
      <c r="H903">
        <f>(1/(1-91/360*VLOOKUP($A903,Tbills!$B$4:$C$974,2,1)/100))^((1)/91)-1</f>
        <v>1.1687609053234738E-4</v>
      </c>
      <c r="I903">
        <f>I902*(1-IF($A903&lt;=I898,I$1,I$1+IF(AND(WEEKDAY($A903)&lt;&gt;1,WEEKDAY($A903)&lt;&gt;7),J$1,0)))^($A903-$A902)*(1-0.5*(E903/E902-1))</f>
        <v>14.084622328963349</v>
      </c>
      <c r="K903">
        <f>ROW()</f>
        <v>903</v>
      </c>
      <c r="L903">
        <f>B903/C903</f>
        <v>0.90175097276264593</v>
      </c>
      <c r="M903">
        <f t="shared" si="13"/>
        <v>9.8512932319238047</v>
      </c>
      <c r="P903">
        <f>P902*(1-P$1+H902)^($A903-$A902)*(2-E903/E902)</f>
        <v>9.5222057970343084</v>
      </c>
    </row>
    <row r="904" spans="1:16" x14ac:dyDescent="0.25">
      <c r="A904" s="1">
        <v>39373</v>
      </c>
      <c r="B904" s="10">
        <v>18.5</v>
      </c>
      <c r="C904" s="10">
        <v>20.36</v>
      </c>
      <c r="D904">
        <v>63744.13</v>
      </c>
      <c r="E904">
        <v>58408.3</v>
      </c>
      <c r="F904">
        <v>107654.23</v>
      </c>
      <c r="G904">
        <v>98655.67</v>
      </c>
      <c r="H904">
        <f>(1/(1-91/360*VLOOKUP($A904,Tbills!$B$4:$C$974,2,1)/100))^((1)/91)-1</f>
        <v>1.1687609053234738E-4</v>
      </c>
      <c r="I904">
        <f>I903*(1-IF($A904&lt;=I899,I$1,I$1+IF(AND(WEEKDAY($A904)&lt;&gt;1,WEEKDAY($A904)&lt;&gt;7),J$1,0)))^($A904-$A903)*(1-0.5*(E904/E903-1))</f>
        <v>14.078237916224573</v>
      </c>
      <c r="K904">
        <f>ROW()</f>
        <v>904</v>
      </c>
      <c r="L904">
        <f>B904/C904</f>
        <v>0.90864440078585462</v>
      </c>
      <c r="M904">
        <f t="shared" si="13"/>
        <v>9.8424164071721183</v>
      </c>
      <c r="P904">
        <f>P903*(1-P$1+H903)^($A904-$A903)*(2-E904/E903)</f>
        <v>9.5148287050462503</v>
      </c>
    </row>
    <row r="905" spans="1:16" x14ac:dyDescent="0.25">
      <c r="A905" s="1">
        <v>39374</v>
      </c>
      <c r="B905" s="10">
        <v>22.96</v>
      </c>
      <c r="C905" s="10">
        <v>23.35</v>
      </c>
      <c r="D905">
        <v>68120.070000000007</v>
      </c>
      <c r="E905">
        <v>62411.12</v>
      </c>
      <c r="F905">
        <v>111333.46</v>
      </c>
      <c r="G905">
        <v>102015.83</v>
      </c>
      <c r="H905">
        <f>(1/(1-91/360*VLOOKUP($A905,Tbills!$B$4:$C$974,2,1)/100))^((1)/91)-1</f>
        <v>1.1687609053234738E-4</v>
      </c>
      <c r="I905">
        <f>I904*(1-IF($A905&lt;=I900,I$1,I$1+IF(AND(WEEKDAY($A905)&lt;&gt;1,WEEKDAY($A905)&lt;&gt;7),J$1,0)))^($A905-$A904)*(1-0.5*(E905/E904-1))</f>
        <v>13.595481274541887</v>
      </c>
      <c r="K905">
        <f>ROW()</f>
        <v>905</v>
      </c>
      <c r="L905">
        <f>B905/C905</f>
        <v>0.98329764453961455</v>
      </c>
      <c r="M905">
        <f t="shared" ref="M905:M968" si="14">M904*(1-IF($A905&lt;=N$3,M$1,M$1+IF(AND(WEEKDAY($A905)&lt;&gt;1,WEEKDAY($A905)&lt;&gt;7),N$1,0)))^($A905-$A904)*(2-$E905/$E904)</f>
        <v>9.1674718963400448</v>
      </c>
      <c r="P905">
        <f>P904*(1-P$1+H904)^($A905-$A904)*(2-E905/E904)</f>
        <v>8.8634693779827955</v>
      </c>
    </row>
    <row r="906" spans="1:16" x14ac:dyDescent="0.25">
      <c r="A906" s="1">
        <v>39377</v>
      </c>
      <c r="B906" s="10">
        <v>21.64</v>
      </c>
      <c r="C906" s="10">
        <v>21.81</v>
      </c>
      <c r="D906">
        <v>67221.62</v>
      </c>
      <c r="E906">
        <v>61566.080000000002</v>
      </c>
      <c r="F906">
        <v>111135.17</v>
      </c>
      <c r="G906">
        <v>101798.37</v>
      </c>
      <c r="H906">
        <f>(1/(1-91/360*VLOOKUP($A906,Tbills!$B$4:$C$974,2,1)/100))^((1)/91)-1</f>
        <v>1.0887678871207562E-4</v>
      </c>
      <c r="I906">
        <f>I905*(1-IF($A906&lt;=I901,I$1,I$1+IF(AND(WEEKDAY($A906)&lt;&gt;1,WEEKDAY($A906)&lt;&gt;7),J$1,0)))^($A906-$A905)*(1-0.5*(E906/E905-1))</f>
        <v>13.686453243842076</v>
      </c>
      <c r="K906">
        <f>ROW()</f>
        <v>906</v>
      </c>
      <c r="L906">
        <f>B906/C906</f>
        <v>0.99220541036221921</v>
      </c>
      <c r="M906">
        <f t="shared" si="14"/>
        <v>9.2903002838432993</v>
      </c>
      <c r="P906">
        <f>P905*(1-P$1+H905)^($A906-$A905)*(2-E906/E905)</f>
        <v>8.9856330579834243</v>
      </c>
    </row>
    <row r="907" spans="1:16" x14ac:dyDescent="0.25">
      <c r="A907" s="1">
        <v>39378</v>
      </c>
      <c r="B907" s="10">
        <v>20.41</v>
      </c>
      <c r="C907" s="10">
        <v>21.01</v>
      </c>
      <c r="D907">
        <v>65174.58</v>
      </c>
      <c r="E907">
        <v>59684.56</v>
      </c>
      <c r="F907">
        <v>109621.78</v>
      </c>
      <c r="G907">
        <v>100401.04</v>
      </c>
      <c r="H907">
        <f>(1/(1-91/360*VLOOKUP($A907,Tbills!$B$4:$C$974,2,1)/100))^((1)/91)-1</f>
        <v>1.0887678871207562E-4</v>
      </c>
      <c r="I907">
        <f>I906*(1-IF($A907&lt;=I902,I$1,I$1+IF(AND(WEEKDAY($A907)&lt;&gt;1,WEEKDAY($A907)&lt;&gt;7),J$1,0)))^($A907-$A906)*(1-0.5*(E907/E906-1))</f>
        <v>13.89522731870415</v>
      </c>
      <c r="K907">
        <f>ROW()</f>
        <v>907</v>
      </c>
      <c r="L907">
        <f>B907/C907</f>
        <v>0.97144217039504988</v>
      </c>
      <c r="M907">
        <f t="shared" si="14"/>
        <v>9.5737750816902594</v>
      </c>
      <c r="P907">
        <f>P906*(1-P$1+H906)^($A907-$A906)*(2-E907/E906)</f>
        <v>9.2609085715387796</v>
      </c>
    </row>
    <row r="908" spans="1:16" x14ac:dyDescent="0.25">
      <c r="A908" s="1">
        <v>39379</v>
      </c>
      <c r="B908" s="10">
        <v>20.8</v>
      </c>
      <c r="C908" s="10">
        <v>21.46</v>
      </c>
      <c r="D908">
        <v>66479.47</v>
      </c>
      <c r="E908">
        <v>60873.03</v>
      </c>
      <c r="F908">
        <v>110520.68</v>
      </c>
      <c r="G908">
        <v>101213.4</v>
      </c>
      <c r="H908">
        <f>(1/(1-91/360*VLOOKUP($A908,Tbills!$B$4:$C$974,2,1)/100))^((1)/91)-1</f>
        <v>1.0887678871207562E-4</v>
      </c>
      <c r="I908">
        <f>I907*(1-IF($A908&lt;=I903,I$1,I$1+IF(AND(WEEKDAY($A908)&lt;&gt;1,WEEKDAY($A908)&lt;&gt;7),J$1,0)))^($A908-$A907)*(1-0.5*(E908/E907-1))</f>
        <v>13.756524766287779</v>
      </c>
      <c r="K908">
        <f>ROW()</f>
        <v>908</v>
      </c>
      <c r="L908">
        <f>B908/C908</f>
        <v>0.96924510717614165</v>
      </c>
      <c r="M908">
        <f t="shared" si="14"/>
        <v>9.3827000702255248</v>
      </c>
      <c r="P908">
        <f>P907*(1-P$1+H907)^($A908-$A907)*(2-E908/E907)</f>
        <v>9.0771530576135451</v>
      </c>
    </row>
    <row r="909" spans="1:16" x14ac:dyDescent="0.25">
      <c r="A909" s="1">
        <v>39380</v>
      </c>
      <c r="B909" s="10">
        <v>21.17</v>
      </c>
      <c r="C909" s="10">
        <v>21.59</v>
      </c>
      <c r="D909">
        <v>65874.86</v>
      </c>
      <c r="E909">
        <v>60312.78</v>
      </c>
      <c r="F909">
        <v>110731.97</v>
      </c>
      <c r="G909">
        <v>101395.87</v>
      </c>
      <c r="H909">
        <f>(1/(1-91/360*VLOOKUP($A909,Tbills!$B$4:$C$974,2,1)/100))^((1)/91)-1</f>
        <v>1.0887678871207562E-4</v>
      </c>
      <c r="I909">
        <f>I908*(1-IF($A909&lt;=I904,I$1,I$1+IF(AND(WEEKDAY($A909)&lt;&gt;1,WEEKDAY($A909)&lt;&gt;7),J$1,0)))^($A909-$A908)*(1-0.5*(E909/E908-1))</f>
        <v>13.819469732636643</v>
      </c>
      <c r="K909">
        <f>ROW()</f>
        <v>909</v>
      </c>
      <c r="L909">
        <f>B909/C909</f>
        <v>0.98054654932839291</v>
      </c>
      <c r="M909">
        <f t="shared" si="14"/>
        <v>9.468613507084239</v>
      </c>
      <c r="P909">
        <f>P908*(1-P$1+H908)^($A909-$A908)*(2-E909/E908)</f>
        <v>9.161353958415031</v>
      </c>
    </row>
    <row r="910" spans="1:16" x14ac:dyDescent="0.25">
      <c r="A910" s="1">
        <v>39381</v>
      </c>
      <c r="B910" s="10">
        <v>19.559999999999999</v>
      </c>
      <c r="C910" s="10">
        <v>20.61</v>
      </c>
      <c r="D910">
        <v>63196.24</v>
      </c>
      <c r="E910">
        <v>57853.760000000002</v>
      </c>
      <c r="F910">
        <v>108904.15</v>
      </c>
      <c r="G910">
        <v>99711.12</v>
      </c>
      <c r="H910">
        <f>(1/(1-91/360*VLOOKUP($A910,Tbills!$B$4:$C$974,2,1)/100))^((1)/91)-1</f>
        <v>1.0887678871207562E-4</v>
      </c>
      <c r="I910">
        <f>I909*(1-IF($A910&lt;=I905,I$1,I$1+IF(AND(WEEKDAY($A910)&lt;&gt;1,WEEKDAY($A910)&lt;&gt;7),J$1,0)))^($A910-$A909)*(1-0.5*(E910/E909-1))</f>
        <v>14.100820391699948</v>
      </c>
      <c r="K910">
        <f>ROW()</f>
        <v>910</v>
      </c>
      <c r="L910">
        <f>B910/C910</f>
        <v>0.9490538573508005</v>
      </c>
      <c r="M910">
        <f t="shared" si="14"/>
        <v>9.8542005646950432</v>
      </c>
      <c r="P910">
        <f>P909*(1-P$1+H909)^($A910-$A909)*(2-E910/E909)</f>
        <v>9.535558148799069</v>
      </c>
    </row>
    <row r="911" spans="1:16" x14ac:dyDescent="0.25">
      <c r="A911" s="1">
        <v>39384</v>
      </c>
      <c r="B911" s="10">
        <v>19.87</v>
      </c>
      <c r="C911" s="10">
        <v>20.62</v>
      </c>
      <c r="D911">
        <v>62141.63</v>
      </c>
      <c r="E911">
        <v>56869.4</v>
      </c>
      <c r="F911">
        <v>108609.38</v>
      </c>
      <c r="G911">
        <v>99408.66</v>
      </c>
      <c r="H911">
        <f>(1/(1-91/360*VLOOKUP($A911,Tbills!$B$4:$C$974,2,1)/100))^((1)/91)-1</f>
        <v>1.0943795122275723E-4</v>
      </c>
      <c r="I911">
        <f>I910*(1-IF($A911&lt;=I906,I$1,I$1+IF(AND(WEEKDAY($A911)&lt;&gt;1,WEEKDAY($A911)&lt;&gt;7),J$1,0)))^($A911-$A910)*(1-0.5*(E911/E910-1))</f>
        <v>14.219670112663511</v>
      </c>
      <c r="K911">
        <f>ROW()</f>
        <v>911</v>
      </c>
      <c r="L911">
        <f>B911/C911</f>
        <v>0.96362754607177503</v>
      </c>
      <c r="M911">
        <f t="shared" si="14"/>
        <v>10.020465836340792</v>
      </c>
      <c r="P911">
        <f>P910*(1-P$1+H910)^($A911-$A910)*(2-E911/E910)</f>
        <v>9.6998937792380566</v>
      </c>
    </row>
    <row r="912" spans="1:16" x14ac:dyDescent="0.25">
      <c r="A912" s="1">
        <v>39385</v>
      </c>
      <c r="B912" s="10">
        <v>21.07</v>
      </c>
      <c r="C912" s="10">
        <v>21.46</v>
      </c>
      <c r="D912">
        <v>64283.64</v>
      </c>
      <c r="E912">
        <v>58823.45</v>
      </c>
      <c r="F912">
        <v>111337.27</v>
      </c>
      <c r="G912">
        <v>101894.58</v>
      </c>
      <c r="H912">
        <f>(1/(1-91/360*VLOOKUP($A912,Tbills!$B$4:$C$974,2,1)/100))^((1)/91)-1</f>
        <v>1.0943795122275723E-4</v>
      </c>
      <c r="I912">
        <f>I911*(1-IF($A912&lt;=I907,I$1,I$1+IF(AND(WEEKDAY($A912)&lt;&gt;1,WEEKDAY($A912)&lt;&gt;7),J$1,0)))^($A912-$A911)*(1-0.5*(E912/E911-1))</f>
        <v>13.975010260161659</v>
      </c>
      <c r="K912">
        <f>ROW()</f>
        <v>912</v>
      </c>
      <c r="L912">
        <f>B912/C912</f>
        <v>0.98182665424044735</v>
      </c>
      <c r="M912">
        <f t="shared" si="14"/>
        <v>9.6757088910358409</v>
      </c>
      <c r="P912">
        <f>P911*(1-P$1+H911)^($A912-$A911)*(2-E912/E911)</f>
        <v>9.3672810842358789</v>
      </c>
    </row>
    <row r="913" spans="1:16" x14ac:dyDescent="0.25">
      <c r="A913" s="1">
        <v>39386</v>
      </c>
      <c r="B913" s="10">
        <v>18.53</v>
      </c>
      <c r="C913" s="10">
        <v>19.809999999999999</v>
      </c>
      <c r="D913">
        <v>59216.29</v>
      </c>
      <c r="E913">
        <v>54180.08</v>
      </c>
      <c r="F913">
        <v>107337.64</v>
      </c>
      <c r="G913">
        <v>98223.01</v>
      </c>
      <c r="H913">
        <f>(1/(1-91/360*VLOOKUP($A913,Tbills!$B$4:$C$974,2,1)/100))^((1)/91)-1</f>
        <v>1.0943795122275723E-4</v>
      </c>
      <c r="I913">
        <f>I912*(1-IF($A913&lt;=I908,I$1,I$1+IF(AND(WEEKDAY($A913)&lt;&gt;1,WEEKDAY($A913)&lt;&gt;7),J$1,0)))^($A913-$A912)*(1-0.5*(E913/E912-1))</f>
        <v>14.526207634400745</v>
      </c>
      <c r="K913">
        <f>ROW()</f>
        <v>913</v>
      </c>
      <c r="L913">
        <f>B913/C913</f>
        <v>0.93538616860171642</v>
      </c>
      <c r="M913">
        <f t="shared" si="14"/>
        <v>10.43899793826977</v>
      </c>
      <c r="P913">
        <f>P912*(1-P$1+H912)^($A913-$A912)*(2-E913/E912)</f>
        <v>10.107442113726945</v>
      </c>
    </row>
    <row r="914" spans="1:16" x14ac:dyDescent="0.25">
      <c r="A914" s="1">
        <v>39387</v>
      </c>
      <c r="B914" s="10">
        <v>23.21</v>
      </c>
      <c r="C914" s="10">
        <v>22.99</v>
      </c>
      <c r="D914">
        <v>67624.25</v>
      </c>
      <c r="E914">
        <v>61867.03</v>
      </c>
      <c r="F914">
        <v>113653.12</v>
      </c>
      <c r="G914">
        <v>103991.46</v>
      </c>
      <c r="H914">
        <f>(1/(1-91/360*VLOOKUP($A914,Tbills!$B$4:$C$974,2,1)/100))^((1)/91)-1</f>
        <v>1.0943795122275723E-4</v>
      </c>
      <c r="I914">
        <f>I913*(1-IF($A914&lt;=I909,I$1,I$1+IF(AND(WEEKDAY($A914)&lt;&gt;1,WEEKDAY($A914)&lt;&gt;7),J$1,0)))^($A914-$A913)*(1-0.5*(E914/E913-1))</f>
        <v>13.495383259097565</v>
      </c>
      <c r="K914">
        <f>ROW()</f>
        <v>914</v>
      </c>
      <c r="L914">
        <f>B914/C914</f>
        <v>1.0095693779904307</v>
      </c>
      <c r="M914">
        <f t="shared" si="14"/>
        <v>8.957518764430894</v>
      </c>
      <c r="P914">
        <f>P913*(1-P$1+H913)^($A914-$A913)*(2-E914/E913)</f>
        <v>8.6740489700259236</v>
      </c>
    </row>
    <row r="915" spans="1:16" x14ac:dyDescent="0.25">
      <c r="A915" s="1">
        <v>39388</v>
      </c>
      <c r="B915" s="10">
        <v>23.01</v>
      </c>
      <c r="C915" s="10">
        <v>23.22</v>
      </c>
      <c r="D915">
        <v>69536.639999999999</v>
      </c>
      <c r="E915">
        <v>63609.84</v>
      </c>
      <c r="F915">
        <v>118366.84</v>
      </c>
      <c r="G915">
        <v>108293.09</v>
      </c>
      <c r="H915">
        <f>(1/(1-91/360*VLOOKUP($A915,Tbills!$B$4:$C$974,2,1)/100))^((1)/91)-1</f>
        <v>1.0943795122275723E-4</v>
      </c>
      <c r="I915">
        <f>I914*(1-IF($A915&lt;=I910,I$1,I$1+IF(AND(WEEKDAY($A915)&lt;&gt;1,WEEKDAY($A915)&lt;&gt;7),J$1,0)))^($A915-$A914)*(1-0.5*(E915/E914-1))</f>
        <v>13.304952764148096</v>
      </c>
      <c r="K915">
        <f>ROW()</f>
        <v>915</v>
      </c>
      <c r="L915">
        <f>B915/C915</f>
        <v>0.99095607235142136</v>
      </c>
      <c r="M915">
        <f t="shared" si="14"/>
        <v>8.7047777314023804</v>
      </c>
      <c r="P915">
        <f>P914*(1-P$1+H914)^($A915-$A914)*(2-E915/E914)</f>
        <v>8.4303095458129071</v>
      </c>
    </row>
    <row r="916" spans="1:16" x14ac:dyDescent="0.25">
      <c r="A916" s="1">
        <v>39391</v>
      </c>
      <c r="B916" s="10">
        <v>24.31</v>
      </c>
      <c r="C916" s="10">
        <v>24.05</v>
      </c>
      <c r="D916">
        <v>72270.06</v>
      </c>
      <c r="E916">
        <v>66089.39</v>
      </c>
      <c r="F916">
        <v>121365.46</v>
      </c>
      <c r="G916">
        <v>111000.95</v>
      </c>
      <c r="H916">
        <f>(1/(1-91/360*VLOOKUP($A916,Tbills!$B$4:$C$974,2,1)/100))^((1)/91)-1</f>
        <v>9.9061131074718034E-5</v>
      </c>
      <c r="I916">
        <f>I915*(1-IF($A916&lt;=I911,I$1,I$1+IF(AND(WEEKDAY($A916)&lt;&gt;1,WEEKDAY($A916)&lt;&gt;7),J$1,0)))^($A916-$A915)*(1-0.5*(E916/E915-1))</f>
        <v>13.044616609679382</v>
      </c>
      <c r="K916">
        <f>ROW()</f>
        <v>916</v>
      </c>
      <c r="L916">
        <f>B916/C916</f>
        <v>1.0108108108108107</v>
      </c>
      <c r="M916">
        <f t="shared" si="14"/>
        <v>8.3642914174082712</v>
      </c>
      <c r="P916">
        <f>P915*(1-P$1+H915)^($A916-$A915)*(2-E916/E915)</f>
        <v>8.1034520558509335</v>
      </c>
    </row>
    <row r="917" spans="1:16" x14ac:dyDescent="0.25">
      <c r="A917" s="1">
        <v>39392</v>
      </c>
      <c r="B917" s="10">
        <v>21.39</v>
      </c>
      <c r="C917" s="10">
        <v>22.27</v>
      </c>
      <c r="D917">
        <v>68621.91</v>
      </c>
      <c r="E917">
        <v>62746.69</v>
      </c>
      <c r="F917">
        <v>118847.77</v>
      </c>
      <c r="G917">
        <v>108687.27</v>
      </c>
      <c r="H917">
        <f>(1/(1-91/360*VLOOKUP($A917,Tbills!$B$4:$C$974,2,1)/100))^((1)/91)-1</f>
        <v>9.9061131074718034E-5</v>
      </c>
      <c r="I917">
        <f>I916*(1-IF($A917&lt;=I912,I$1,I$1+IF(AND(WEEKDAY($A917)&lt;&gt;1,WEEKDAY($A917)&lt;&gt;7),J$1,0)))^($A917-$A916)*(1-0.5*(E917/E916-1))</f>
        <v>13.374156858410077</v>
      </c>
      <c r="K917">
        <f>ROW()</f>
        <v>917</v>
      </c>
      <c r="L917">
        <f>B917/C917</f>
        <v>0.96048495734171535</v>
      </c>
      <c r="M917">
        <f t="shared" si="14"/>
        <v>8.7869351773206059</v>
      </c>
      <c r="P917">
        <f>P916*(1-P$1+H916)^($A917-$A916)*(2-E917/E916)</f>
        <v>8.5138406968297815</v>
      </c>
    </row>
    <row r="918" spans="1:16" x14ac:dyDescent="0.25">
      <c r="A918" s="1">
        <v>39393</v>
      </c>
      <c r="B918" s="10">
        <v>26.49</v>
      </c>
      <c r="C918" s="10">
        <v>25.38</v>
      </c>
      <c r="D918">
        <v>76157.440000000002</v>
      </c>
      <c r="E918">
        <v>69630.83</v>
      </c>
      <c r="F918">
        <v>127332.8</v>
      </c>
      <c r="G918">
        <v>116436.13</v>
      </c>
      <c r="H918">
        <f>(1/(1-91/360*VLOOKUP($A918,Tbills!$B$4:$C$974,2,1)/100))^((1)/91)-1</f>
        <v>9.9061131074718034E-5</v>
      </c>
      <c r="I918">
        <f>I917*(1-IF($A918&lt;=I913,I$1,I$1+IF(AND(WEEKDAY($A918)&lt;&gt;1,WEEKDAY($A918)&lt;&gt;7),J$1,0)))^($A918-$A917)*(1-0.5*(E918/E917-1))</f>
        <v>12.640167101989567</v>
      </c>
      <c r="K918">
        <f>ROW()</f>
        <v>918</v>
      </c>
      <c r="L918">
        <f>B918/C918</f>
        <v>1.0437352245862883</v>
      </c>
      <c r="M918">
        <f t="shared" si="14"/>
        <v>7.8225280678394062</v>
      </c>
      <c r="P918">
        <f>P917*(1-P$1+H917)^($A918-$A917)*(2-E918/E917)</f>
        <v>7.5802305222611679</v>
      </c>
    </row>
    <row r="919" spans="1:16" x14ac:dyDescent="0.25">
      <c r="A919" s="1">
        <v>39394</v>
      </c>
      <c r="B919" s="10">
        <v>26.16</v>
      </c>
      <c r="C919" s="10">
        <v>25.56</v>
      </c>
      <c r="D919">
        <v>75838.94</v>
      </c>
      <c r="E919">
        <v>69332.72</v>
      </c>
      <c r="F919">
        <v>126011.98</v>
      </c>
      <c r="G919">
        <v>115216.81</v>
      </c>
      <c r="H919">
        <f>(1/(1-91/360*VLOOKUP($A919,Tbills!$B$4:$C$974,2,1)/100))^((1)/91)-1</f>
        <v>9.9061131074718034E-5</v>
      </c>
      <c r="I919">
        <f>I918*(1-IF($A919&lt;=I914,I$1,I$1+IF(AND(WEEKDAY($A919)&lt;&gt;1,WEEKDAY($A919)&lt;&gt;7),J$1,0)))^($A919-$A918)*(1-0.5*(E919/E918-1))</f>
        <v>12.666895537908283</v>
      </c>
      <c r="K919">
        <f>ROW()</f>
        <v>919</v>
      </c>
      <c r="L919">
        <f>B919/C919</f>
        <v>1.023474178403756</v>
      </c>
      <c r="M919">
        <f t="shared" si="14"/>
        <v>7.8556527074196865</v>
      </c>
      <c r="P919">
        <f>P918*(1-P$1+H918)^($A919-$A918)*(2-E919/E918)</f>
        <v>7.6131562678055831</v>
      </c>
    </row>
    <row r="920" spans="1:16" x14ac:dyDescent="0.25">
      <c r="A920" s="1">
        <v>39395</v>
      </c>
      <c r="B920" s="10">
        <v>28.5</v>
      </c>
      <c r="C920" s="10">
        <v>27.04</v>
      </c>
      <c r="D920">
        <v>80199.12</v>
      </c>
      <c r="E920">
        <v>73311.98</v>
      </c>
      <c r="F920">
        <v>129508.7</v>
      </c>
      <c r="G920">
        <v>118402.56</v>
      </c>
      <c r="H920">
        <f>(1/(1-91/360*VLOOKUP($A920,Tbills!$B$4:$C$974,2,1)/100))^((1)/91)-1</f>
        <v>9.9061131074718034E-5</v>
      </c>
      <c r="I920">
        <f>I919*(1-IF($A920&lt;=I915,I$1,I$1+IF(AND(WEEKDAY($A920)&lt;&gt;1,WEEKDAY($A920)&lt;&gt;7),J$1,0)))^($A920-$A919)*(1-0.5*(E920/E919-1))</f>
        <v>12.303075432988738</v>
      </c>
      <c r="K920">
        <f>ROW()</f>
        <v>920</v>
      </c>
      <c r="L920">
        <f>B920/C920</f>
        <v>1.0539940828402368</v>
      </c>
      <c r="M920">
        <f t="shared" si="14"/>
        <v>7.4044430029993915</v>
      </c>
      <c r="P920">
        <f>P919*(1-P$1+H919)^($A920-$A919)*(2-E920/E919)</f>
        <v>7.1766546691292961</v>
      </c>
    </row>
    <row r="921" spans="1:16" x14ac:dyDescent="0.25">
      <c r="A921" s="1">
        <v>39398</v>
      </c>
      <c r="B921" s="10">
        <v>31.09</v>
      </c>
      <c r="C921" s="10">
        <v>27.54</v>
      </c>
      <c r="D921">
        <v>81408.05</v>
      </c>
      <c r="E921">
        <v>74395.3</v>
      </c>
      <c r="F921">
        <v>129932.67</v>
      </c>
      <c r="G921">
        <v>118754.98</v>
      </c>
      <c r="H921">
        <f>(1/(1-91/360*VLOOKUP($A921,Tbills!$B$4:$C$974,2,1)/100))^((1)/91)-1</f>
        <v>9.9061131074718034E-5</v>
      </c>
      <c r="I921">
        <f>I920*(1-IF($A921&lt;=I916,I$1,I$1+IF(AND(WEEKDAY($A921)&lt;&gt;1,WEEKDAY($A921)&lt;&gt;7),J$1,0)))^($A921-$A920)*(1-0.5*(E921/E920-1))</f>
        <v>12.211221565351025</v>
      </c>
      <c r="K921">
        <f>ROW()</f>
        <v>921</v>
      </c>
      <c r="L921">
        <f>B921/C921</f>
        <v>1.1289034132171387</v>
      </c>
      <c r="M921">
        <f t="shared" si="14"/>
        <v>7.2940094148059353</v>
      </c>
      <c r="P921">
        <f>P920*(1-P$1+H920)^($A921-$A920)*(2-E921/E920)</f>
        <v>7.0719231342593822</v>
      </c>
    </row>
    <row r="922" spans="1:16" x14ac:dyDescent="0.25">
      <c r="A922" s="1">
        <v>39399</v>
      </c>
      <c r="B922" s="10">
        <v>24.1</v>
      </c>
      <c r="C922" s="10">
        <v>24.66</v>
      </c>
      <c r="D922">
        <v>75053.69</v>
      </c>
      <c r="E922">
        <v>68580.95</v>
      </c>
      <c r="F922">
        <v>125414.31</v>
      </c>
      <c r="G922">
        <v>114613.56</v>
      </c>
      <c r="H922">
        <f>(1/(1-91/360*VLOOKUP($A922,Tbills!$B$4:$C$974,2,1)/100))^((1)/91)-1</f>
        <v>9.5697802015015654E-5</v>
      </c>
      <c r="I922">
        <f>I921*(1-IF($A922&lt;=I917,I$1,I$1+IF(AND(WEEKDAY($A922)&lt;&gt;1,WEEKDAY($A922)&lt;&gt;7),J$1,0)))^($A922-$A921)*(1-0.5*(E922/E921-1))</f>
        <v>12.688074125842101</v>
      </c>
      <c r="K922">
        <f>ROW()</f>
        <v>922</v>
      </c>
      <c r="L922">
        <f>B922/C922</f>
        <v>0.9772911597729117</v>
      </c>
      <c r="M922">
        <f t="shared" si="14"/>
        <v>7.863705010355071</v>
      </c>
      <c r="P922">
        <f>P921*(1-P$1+H921)^($A922-$A921)*(2-E922/E921)</f>
        <v>7.6251011896411587</v>
      </c>
    </row>
    <row r="923" spans="1:16" x14ac:dyDescent="0.25">
      <c r="A923" s="1">
        <v>39400</v>
      </c>
      <c r="B923" s="10">
        <v>25.94</v>
      </c>
      <c r="C923" s="10">
        <v>25.65</v>
      </c>
      <c r="D923">
        <v>76253.929999999993</v>
      </c>
      <c r="E923">
        <v>69671.12</v>
      </c>
      <c r="F923">
        <v>124874.38</v>
      </c>
      <c r="G923">
        <v>114109.17</v>
      </c>
      <c r="H923">
        <f>(1/(1-91/360*VLOOKUP($A923,Tbills!$B$4:$C$974,2,1)/100))^((1)/91)-1</f>
        <v>9.5697802015015654E-5</v>
      </c>
      <c r="I923">
        <f>I922*(1-IF($A923&lt;=I918,I$1,I$1+IF(AND(WEEKDAY($A923)&lt;&gt;1,WEEKDAY($A923)&lt;&gt;7),J$1,0)))^($A923-$A922)*(1-0.5*(E923/E922-1))</f>
        <v>12.586901032119069</v>
      </c>
      <c r="K923">
        <f>ROW()</f>
        <v>923</v>
      </c>
      <c r="L923">
        <f>B923/C923</f>
        <v>1.0113060428849903</v>
      </c>
      <c r="M923">
        <f t="shared" si="14"/>
        <v>7.7383422950506207</v>
      </c>
      <c r="P923">
        <f>P922*(1-P$1+H922)^($A923-$A922)*(2-E923/E922)</f>
        <v>7.5043323432628908</v>
      </c>
    </row>
    <row r="924" spans="1:16" x14ac:dyDescent="0.25">
      <c r="A924" s="1">
        <v>39401</v>
      </c>
      <c r="B924" s="10">
        <v>28.06</v>
      </c>
      <c r="C924" s="10">
        <v>27.44</v>
      </c>
      <c r="D924">
        <v>81232.539999999994</v>
      </c>
      <c r="E924">
        <v>74213.279999999999</v>
      </c>
      <c r="F924">
        <v>128806.73</v>
      </c>
      <c r="G924">
        <v>117691.6</v>
      </c>
      <c r="H924">
        <f>(1/(1-91/360*VLOOKUP($A924,Tbills!$B$4:$C$974,2,1)/100))^((1)/91)-1</f>
        <v>9.5697802015015654E-5</v>
      </c>
      <c r="I924">
        <f>I923*(1-IF($A924&lt;=I919,I$1,I$1+IF(AND(WEEKDAY($A924)&lt;&gt;1,WEEKDAY($A924)&lt;&gt;7),J$1,0)))^($A924-$A923)*(1-0.5*(E924/E923-1))</f>
        <v>12.17628699667427</v>
      </c>
      <c r="K924">
        <f>ROW()</f>
        <v>924</v>
      </c>
      <c r="L924">
        <f>B924/C924</f>
        <v>1.0225947521865888</v>
      </c>
      <c r="M924">
        <f t="shared" si="14"/>
        <v>7.233509555826819</v>
      </c>
      <c r="P924">
        <f>P923*(1-P$1+H923)^($A924-$A923)*(2-E924/E923)</f>
        <v>7.0155045048723119</v>
      </c>
    </row>
    <row r="925" spans="1:16" x14ac:dyDescent="0.25">
      <c r="A925" s="1">
        <v>39402</v>
      </c>
      <c r="B925" s="10">
        <v>25.49</v>
      </c>
      <c r="C925" s="10">
        <v>26.44</v>
      </c>
      <c r="D925">
        <v>80070.94</v>
      </c>
      <c r="E925">
        <v>73144.95</v>
      </c>
      <c r="F925">
        <v>131077.81</v>
      </c>
      <c r="G925">
        <v>119755.44</v>
      </c>
      <c r="H925">
        <f>(1/(1-91/360*VLOOKUP($A925,Tbills!$B$4:$C$974,2,1)/100))^((1)/91)-1</f>
        <v>9.5697802015015654E-5</v>
      </c>
      <c r="I925">
        <f>I924*(1-IF($A925&lt;=I920,I$1,I$1+IF(AND(WEEKDAY($A925)&lt;&gt;1,WEEKDAY($A925)&lt;&gt;7),J$1,0)))^($A925-$A924)*(1-0.5*(E925/E924-1))</f>
        <v>12.26360907168773</v>
      </c>
      <c r="K925">
        <f>ROW()</f>
        <v>925</v>
      </c>
      <c r="L925">
        <f>B925/C925</f>
        <v>0.96406959152798777</v>
      </c>
      <c r="M925">
        <f t="shared" si="14"/>
        <v>7.3372970807766835</v>
      </c>
      <c r="P925">
        <f>P924*(1-P$1+H924)^($A925-$A924)*(2-E925/E924)</f>
        <v>7.1169133326461615</v>
      </c>
    </row>
    <row r="926" spans="1:16" x14ac:dyDescent="0.25">
      <c r="A926" s="1">
        <v>39405</v>
      </c>
      <c r="B926" s="10">
        <v>26.01</v>
      </c>
      <c r="C926" s="10">
        <v>25.66</v>
      </c>
      <c r="D926">
        <v>81300.27</v>
      </c>
      <c r="E926">
        <v>74246.95</v>
      </c>
      <c r="F926">
        <v>134415.56</v>
      </c>
      <c r="G926">
        <v>122770.49</v>
      </c>
      <c r="H926">
        <f>(1/(1-91/360*VLOOKUP($A926,Tbills!$B$4:$C$974,2,1)/100))^((1)/91)-1</f>
        <v>9.4576923533651325E-5</v>
      </c>
      <c r="I926">
        <f>I925*(1-IF($A926&lt;=I921,I$1,I$1+IF(AND(WEEKDAY($A926)&lt;&gt;1,WEEKDAY($A926)&lt;&gt;7),J$1,0)))^($A926-$A925)*(1-0.5*(E926/E925-1))</f>
        <v>12.170277125464828</v>
      </c>
      <c r="K926">
        <f>ROW()</f>
        <v>926</v>
      </c>
      <c r="L926">
        <f>B926/C926</f>
        <v>1.0136399064692128</v>
      </c>
      <c r="M926">
        <f t="shared" si="14"/>
        <v>7.2257438266596345</v>
      </c>
      <c r="P926">
        <f>P925*(1-P$1+H925)^($A926-$A925)*(2-E926/E925)</f>
        <v>7.01092481390193</v>
      </c>
    </row>
    <row r="927" spans="1:16" x14ac:dyDescent="0.25">
      <c r="A927" s="1">
        <v>39406</v>
      </c>
      <c r="B927" s="10">
        <v>24.88</v>
      </c>
      <c r="C927" s="10">
        <v>26.09</v>
      </c>
      <c r="D927">
        <v>79094.17</v>
      </c>
      <c r="E927">
        <v>72225.22</v>
      </c>
      <c r="F927">
        <v>133551.85</v>
      </c>
      <c r="G927">
        <v>121970</v>
      </c>
      <c r="H927">
        <f>(1/(1-91/360*VLOOKUP($A927,Tbills!$B$4:$C$974,2,1)/100))^((1)/91)-1</f>
        <v>9.4576923533651325E-5</v>
      </c>
      <c r="I927">
        <f>I926*(1-IF($A927&lt;=I922,I$1,I$1+IF(AND(WEEKDAY($A927)&lt;&gt;1,WEEKDAY($A927)&lt;&gt;7),J$1,0)))^($A927-$A926)*(1-0.5*(E927/E926-1))</f>
        <v>12.335653191053728</v>
      </c>
      <c r="K927">
        <f>ROW()</f>
        <v>927</v>
      </c>
      <c r="L927">
        <f>B927/C927</f>
        <v>0.9536220774243005</v>
      </c>
      <c r="M927">
        <f t="shared" si="14"/>
        <v>7.4221537194729228</v>
      </c>
      <c r="P927">
        <f>P926*(1-P$1+H926)^($A927-$A926)*(2-E927/E926)</f>
        <v>7.2022456901785068</v>
      </c>
    </row>
    <row r="928" spans="1:16" x14ac:dyDescent="0.25">
      <c r="A928" s="1">
        <v>39407</v>
      </c>
      <c r="B928" s="10">
        <v>26.84</v>
      </c>
      <c r="C928" s="10">
        <v>27.42</v>
      </c>
      <c r="D928">
        <v>81004.990000000005</v>
      </c>
      <c r="E928">
        <v>73963.259999999995</v>
      </c>
      <c r="F928">
        <v>135300.71</v>
      </c>
      <c r="G928">
        <v>123555.66</v>
      </c>
      <c r="H928">
        <f>(1/(1-91/360*VLOOKUP($A928,Tbills!$B$4:$C$974,2,1)/100))^((1)/91)-1</f>
        <v>9.4576923533651325E-5</v>
      </c>
      <c r="I928">
        <f>I927*(1-IF($A928&lt;=I923,I$1,I$1+IF(AND(WEEKDAY($A928)&lt;&gt;1,WEEKDAY($A928)&lt;&gt;7),J$1,0)))^($A928-$A927)*(1-0.5*(E928/E927-1))</f>
        <v>12.186912359103419</v>
      </c>
      <c r="K928">
        <f>ROW()</f>
        <v>928</v>
      </c>
      <c r="L928">
        <f>B928/C928</f>
        <v>0.97884755652808164</v>
      </c>
      <c r="M928">
        <f t="shared" si="14"/>
        <v>7.2432083771378899</v>
      </c>
      <c r="P928">
        <f>P927*(1-P$1+H927)^($A928-$A927)*(2-E928/E927)</f>
        <v>7.0293344231829025</v>
      </c>
    </row>
    <row r="929" spans="1:16" x14ac:dyDescent="0.25">
      <c r="A929" s="1">
        <v>39409</v>
      </c>
      <c r="B929" s="10">
        <v>25.96</v>
      </c>
      <c r="C929" s="10">
        <v>25.97</v>
      </c>
      <c r="D929">
        <v>78179.759999999995</v>
      </c>
      <c r="E929">
        <v>71369.64</v>
      </c>
      <c r="F929">
        <v>133229.37</v>
      </c>
      <c r="G929">
        <v>121640.75</v>
      </c>
      <c r="H929">
        <f>(1/(1-91/360*VLOOKUP($A929,Tbills!$B$4:$C$974,2,1)/100))^((1)/91)-1</f>
        <v>9.4576923533651325E-5</v>
      </c>
      <c r="I929">
        <f>I928*(1-IF($A929&lt;=I924,I$1,I$1+IF(AND(WEEKDAY($A929)&lt;&gt;1,WEEKDAY($A929)&lt;&gt;7),J$1,0)))^($A929-$A928)*(1-0.5*(E929/E928-1))</f>
        <v>12.39994199586158</v>
      </c>
      <c r="K929">
        <f>ROW()</f>
        <v>929</v>
      </c>
      <c r="L929">
        <f>B929/C929</f>
        <v>0.99961494031574905</v>
      </c>
      <c r="M929">
        <f t="shared" si="14"/>
        <v>7.4965027510631614</v>
      </c>
      <c r="P929">
        <f>P928*(1-P$1+H928)^($A929-$A928)*(2-E929/E928)</f>
        <v>7.2766654388372745</v>
      </c>
    </row>
    <row r="930" spans="1:16" x14ac:dyDescent="0.25">
      <c r="A930" s="1">
        <v>39412</v>
      </c>
      <c r="B930" s="10">
        <v>28.91</v>
      </c>
      <c r="C930" s="10">
        <v>28.44</v>
      </c>
      <c r="D930">
        <v>82464.149999999994</v>
      </c>
      <c r="E930">
        <v>75260.58</v>
      </c>
      <c r="F930">
        <v>134591.74</v>
      </c>
      <c r="G930">
        <v>122850.1</v>
      </c>
      <c r="H930">
        <f>(1/(1-91/360*VLOOKUP($A930,Tbills!$B$4:$C$974,2,1)/100))^((1)/91)-1</f>
        <v>8.8554181024269596E-5</v>
      </c>
      <c r="I930">
        <f>I929*(1-IF($A930&lt;=I925,I$1,I$1+IF(AND(WEEKDAY($A930)&lt;&gt;1,WEEKDAY($A930)&lt;&gt;7),J$1,0)))^($A930-$A929)*(1-0.5*(E930/E929-1))</f>
        <v>12.060989313690341</v>
      </c>
      <c r="K930">
        <f>ROW()</f>
        <v>930</v>
      </c>
      <c r="L930">
        <f>B930/C930</f>
        <v>1.0165260196905765</v>
      </c>
      <c r="M930">
        <f t="shared" si="14"/>
        <v>7.0868170621834246</v>
      </c>
      <c r="P930">
        <f>P929*(1-P$1+H929)^($A930-$A929)*(2-E930/E929)</f>
        <v>6.8811439074403298</v>
      </c>
    </row>
    <row r="931" spans="1:16" x14ac:dyDescent="0.25">
      <c r="A931" s="1">
        <v>39413</v>
      </c>
      <c r="B931" s="10">
        <v>26.28</v>
      </c>
      <c r="C931" s="10">
        <v>26.59</v>
      </c>
      <c r="D931">
        <v>80554.83</v>
      </c>
      <c r="E931">
        <v>73511.38</v>
      </c>
      <c r="F931">
        <v>132998.16</v>
      </c>
      <c r="G931">
        <v>121384.66</v>
      </c>
      <c r="H931">
        <f>(1/(1-91/360*VLOOKUP($A931,Tbills!$B$4:$C$974,2,1)/100))^((1)/91)-1</f>
        <v>8.8554181024269596E-5</v>
      </c>
      <c r="I931">
        <f>I930*(1-IF($A931&lt;=I926,I$1,I$1+IF(AND(WEEKDAY($A931)&lt;&gt;1,WEEKDAY($A931)&lt;&gt;7),J$1,0)))^($A931-$A930)*(1-0.5*(E931/E930-1))</f>
        <v>12.200831993488853</v>
      </c>
      <c r="K931">
        <f>ROW()</f>
        <v>931</v>
      </c>
      <c r="L931">
        <f>B931/C931</f>
        <v>0.9883414817600602</v>
      </c>
      <c r="M931">
        <f t="shared" si="14"/>
        <v>7.2511905192487225</v>
      </c>
      <c r="P931">
        <f>P930*(1-P$1+H930)^($A931-$A930)*(2-E931/E930)</f>
        <v>7.0414379622477483</v>
      </c>
    </row>
    <row r="932" spans="1:16" x14ac:dyDescent="0.25">
      <c r="A932" s="1">
        <v>39414</v>
      </c>
      <c r="B932" s="10">
        <v>24.11</v>
      </c>
      <c r="C932" s="10">
        <v>24.25</v>
      </c>
      <c r="D932">
        <v>74378.67</v>
      </c>
      <c r="E932">
        <v>67868.73</v>
      </c>
      <c r="F932">
        <v>125826.19</v>
      </c>
      <c r="G932">
        <v>114828.2</v>
      </c>
      <c r="H932">
        <f>(1/(1-91/360*VLOOKUP($A932,Tbills!$B$4:$C$974,2,1)/100))^((1)/91)-1</f>
        <v>8.8554181024269596E-5</v>
      </c>
      <c r="I932">
        <f>I931*(1-IF($A932&lt;=I927,I$1,I$1+IF(AND(WEEKDAY($A932)&lt;&gt;1,WEEKDAY($A932)&lt;&gt;7),J$1,0)))^($A932-$A931)*(1-0.5*(E932/E931-1))</f>
        <v>12.668763250160984</v>
      </c>
      <c r="K932">
        <f>ROW()</f>
        <v>932</v>
      </c>
      <c r="L932">
        <f>B932/C932</f>
        <v>0.99422680412371134</v>
      </c>
      <c r="M932">
        <f t="shared" si="14"/>
        <v>7.8074200139955545</v>
      </c>
      <c r="P932">
        <f>P931*(1-P$1+H931)^($A932-$A931)*(2-E932/E931)</f>
        <v>7.5823217233447613</v>
      </c>
    </row>
    <row r="933" spans="1:16" x14ac:dyDescent="0.25">
      <c r="A933" s="1">
        <v>39415</v>
      </c>
      <c r="B933" s="10">
        <v>23.97</v>
      </c>
      <c r="C933" s="10">
        <v>24.5</v>
      </c>
      <c r="D933">
        <v>75141.56</v>
      </c>
      <c r="E933">
        <v>68558.84</v>
      </c>
      <c r="F933">
        <v>126289.9</v>
      </c>
      <c r="G933">
        <v>115241.21</v>
      </c>
      <c r="H933">
        <f>(1/(1-91/360*VLOOKUP($A933,Tbills!$B$4:$C$974,2,1)/100))^((1)/91)-1</f>
        <v>8.8554181024269596E-5</v>
      </c>
      <c r="I933">
        <f>I932*(1-IF($A933&lt;=I928,I$1,I$1+IF(AND(WEEKDAY($A933)&lt;&gt;1,WEEKDAY($A933)&lt;&gt;7),J$1,0)))^($A933-$A932)*(1-0.5*(E933/E932-1))</f>
        <v>12.604025262315952</v>
      </c>
      <c r="K933">
        <f>ROW()</f>
        <v>933</v>
      </c>
      <c r="L933">
        <f>B933/C933</f>
        <v>0.97836734693877547</v>
      </c>
      <c r="M933">
        <f t="shared" si="14"/>
        <v>7.7276718441607333</v>
      </c>
      <c r="P933">
        <f>P932*(1-P$1+H932)^($A933-$A932)*(2-E933/E932)</f>
        <v>7.505609385891403</v>
      </c>
    </row>
    <row r="934" spans="1:16" x14ac:dyDescent="0.25">
      <c r="A934" s="1">
        <v>39416</v>
      </c>
      <c r="B934" s="10">
        <v>22.87</v>
      </c>
      <c r="C934" s="10">
        <v>23.93</v>
      </c>
      <c r="D934">
        <v>73378.77</v>
      </c>
      <c r="E934">
        <v>66944.41</v>
      </c>
      <c r="F934">
        <v>124471.74</v>
      </c>
      <c r="G934">
        <v>113571.91</v>
      </c>
      <c r="H934">
        <f>(1/(1-91/360*VLOOKUP($A934,Tbills!$B$4:$C$974,2,1)/100))^((1)/91)-1</f>
        <v>8.8554181024269596E-5</v>
      </c>
      <c r="I934">
        <f>I933*(1-IF($A934&lt;=I929,I$1,I$1+IF(AND(WEEKDAY($A934)&lt;&gt;1,WEEKDAY($A934)&lt;&gt;7),J$1,0)))^($A934-$A933)*(1-0.5*(E934/E933-1))</f>
        <v>12.752093734881701</v>
      </c>
      <c r="K934">
        <f>ROW()</f>
        <v>934</v>
      </c>
      <c r="L934">
        <f>B934/C934</f>
        <v>0.95570413706644386</v>
      </c>
      <c r="M934">
        <f t="shared" si="14"/>
        <v>7.9092753917824172</v>
      </c>
      <c r="P934">
        <f>P933*(1-P$1+H933)^($A934-$A933)*(2-E934/E933)</f>
        <v>7.6827483428813759</v>
      </c>
    </row>
    <row r="935" spans="1:16" x14ac:dyDescent="0.25">
      <c r="A935" s="1">
        <v>39419</v>
      </c>
      <c r="B935" s="10">
        <v>23.61</v>
      </c>
      <c r="C935" s="10">
        <v>24.3</v>
      </c>
      <c r="D935">
        <v>73801.09</v>
      </c>
      <c r="E935">
        <v>67311.91</v>
      </c>
      <c r="F935">
        <v>124379.53</v>
      </c>
      <c r="G935">
        <v>113457.60000000001</v>
      </c>
      <c r="H935">
        <f>(1/(1-91/360*VLOOKUP($A935,Tbills!$B$4:$C$974,2,1)/100))^((1)/91)-1</f>
        <v>8.4494214696473335E-5</v>
      </c>
      <c r="I935">
        <f>I934*(1-IF($A935&lt;=I930,I$1,I$1+IF(AND(WEEKDAY($A935)&lt;&gt;1,WEEKDAY($A935)&lt;&gt;7),J$1,0)))^($A935-$A934)*(1-0.5*(E935/E934-1))</f>
        <v>12.716098648125552</v>
      </c>
      <c r="K935">
        <f>ROW()</f>
        <v>935</v>
      </c>
      <c r="L935">
        <f>B935/C935</f>
        <v>0.97160493827160488</v>
      </c>
      <c r="M935">
        <f t="shared" si="14"/>
        <v>7.8647573875342873</v>
      </c>
      <c r="P935">
        <f>P934*(1-P$1+H934)^($A935-$A934)*(2-E935/E934)</f>
        <v>7.6417549872420967</v>
      </c>
    </row>
    <row r="936" spans="1:16" x14ac:dyDescent="0.25">
      <c r="A936" s="1">
        <v>39420</v>
      </c>
      <c r="B936" s="10">
        <v>23.79</v>
      </c>
      <c r="C936" s="10">
        <v>24.65</v>
      </c>
      <c r="D936">
        <v>74483.789999999994</v>
      </c>
      <c r="E936">
        <v>67928.89</v>
      </c>
      <c r="F936">
        <v>127298.85</v>
      </c>
      <c r="G936">
        <v>116110.99</v>
      </c>
      <c r="H936">
        <f>(1/(1-91/360*VLOOKUP($A936,Tbills!$B$4:$C$974,2,1)/100))^((1)/91)-1</f>
        <v>8.4494214696473335E-5</v>
      </c>
      <c r="I936">
        <f>I935*(1-IF($A936&lt;=I931,I$1,I$1+IF(AND(WEEKDAY($A936)&lt;&gt;1,WEEKDAY($A936)&lt;&gt;7),J$1,0)))^($A936-$A935)*(1-0.5*(E936/E935-1))</f>
        <v>12.657491409234366</v>
      </c>
      <c r="K936">
        <f>ROW()</f>
        <v>936</v>
      </c>
      <c r="L936">
        <f>B936/C936</f>
        <v>0.96511156186612579</v>
      </c>
      <c r="M936">
        <f t="shared" si="14"/>
        <v>7.792306188078272</v>
      </c>
      <c r="P936">
        <f>P935*(1-P$1+H935)^($A936-$A935)*(2-E936/E935)</f>
        <v>7.5720704869960054</v>
      </c>
    </row>
    <row r="937" spans="1:16" x14ac:dyDescent="0.25">
      <c r="A937" s="1">
        <v>39421</v>
      </c>
      <c r="B937" s="10">
        <v>22.53</v>
      </c>
      <c r="C937" s="10">
        <v>23.33</v>
      </c>
      <c r="D937">
        <v>70971.64</v>
      </c>
      <c r="E937">
        <v>64720.09</v>
      </c>
      <c r="F937">
        <v>123652.06</v>
      </c>
      <c r="G937">
        <v>112774.89</v>
      </c>
      <c r="H937">
        <f>(1/(1-91/360*VLOOKUP($A937,Tbills!$B$4:$C$974,2,1)/100))^((1)/91)-1</f>
        <v>8.4494214696473335E-5</v>
      </c>
      <c r="I937">
        <f>I936*(1-IF($A937&lt;=I932,I$1,I$1+IF(AND(WEEKDAY($A937)&lt;&gt;1,WEEKDAY($A937)&lt;&gt;7),J$1,0)))^($A937-$A936)*(1-0.5*(E937/E936-1))</f>
        <v>12.956109155846137</v>
      </c>
      <c r="K937">
        <f>ROW()</f>
        <v>937</v>
      </c>
      <c r="L937">
        <f>B937/C937</f>
        <v>0.96570938705529374</v>
      </c>
      <c r="M937">
        <f t="shared" si="14"/>
        <v>8.1600162175250261</v>
      </c>
      <c r="P937">
        <f>P936*(1-P$1+H936)^($A937-$A936)*(2-E937/E936)</f>
        <v>7.9301339026119946</v>
      </c>
    </row>
    <row r="938" spans="1:16" x14ac:dyDescent="0.25">
      <c r="A938" s="1">
        <v>39422</v>
      </c>
      <c r="B938" s="10">
        <v>20.96</v>
      </c>
      <c r="C938" s="10">
        <v>22.1</v>
      </c>
      <c r="D938">
        <v>67388.09</v>
      </c>
      <c r="E938">
        <v>61446.73</v>
      </c>
      <c r="F938">
        <v>119241.75</v>
      </c>
      <c r="G938">
        <v>108743.01</v>
      </c>
      <c r="H938">
        <f>(1/(1-91/360*VLOOKUP($A938,Tbills!$B$4:$C$974,2,1)/100))^((1)/91)-1</f>
        <v>8.4494214696473335E-5</v>
      </c>
      <c r="I938">
        <f>I937*(1-IF($A938&lt;=I933,I$1,I$1+IF(AND(WEEKDAY($A938)&lt;&gt;1,WEEKDAY($A938)&lt;&gt;7),J$1,0)))^($A938-$A937)*(1-0.5*(E938/E937-1))</f>
        <v>13.283405182700029</v>
      </c>
      <c r="K938">
        <f>ROW()</f>
        <v>938</v>
      </c>
      <c r="L938">
        <f>B938/C938</f>
        <v>0.94841628959276014</v>
      </c>
      <c r="M938">
        <f t="shared" si="14"/>
        <v>8.5723275940662376</v>
      </c>
      <c r="P938">
        <f>P937*(1-P$1+H937)^($A938-$A937)*(2-E938/E937)</f>
        <v>8.3316135551208159</v>
      </c>
    </row>
    <row r="939" spans="1:16" x14ac:dyDescent="0.25">
      <c r="A939" s="1">
        <v>39423</v>
      </c>
      <c r="B939" s="10">
        <v>20.85</v>
      </c>
      <c r="C939" s="10">
        <v>22.18</v>
      </c>
      <c r="D939">
        <v>68348.33</v>
      </c>
      <c r="E939">
        <v>62317.120000000003</v>
      </c>
      <c r="F939">
        <v>119952.07</v>
      </c>
      <c r="G939">
        <v>109381.6</v>
      </c>
      <c r="H939">
        <f>(1/(1-91/360*VLOOKUP($A939,Tbills!$B$4:$C$974,2,1)/100))^((1)/91)-1</f>
        <v>8.4494214696473335E-5</v>
      </c>
      <c r="I939">
        <f>I938*(1-IF($A939&lt;=I934,I$1,I$1+IF(AND(WEEKDAY($A939)&lt;&gt;1,WEEKDAY($A939)&lt;&gt;7),J$1,0)))^($A939-$A938)*(1-0.5*(E939/E938-1))</f>
        <v>13.188982498420616</v>
      </c>
      <c r="K939">
        <f>ROW()</f>
        <v>939</v>
      </c>
      <c r="L939">
        <f>B939/C939</f>
        <v>0.94003606853020749</v>
      </c>
      <c r="M939">
        <f t="shared" si="14"/>
        <v>8.4505073789109222</v>
      </c>
      <c r="P939">
        <f>P938*(1-P$1+H938)^($A939-$A938)*(2-E939/E938)</f>
        <v>8.2139868572922765</v>
      </c>
    </row>
    <row r="940" spans="1:16" x14ac:dyDescent="0.25">
      <c r="A940" s="1">
        <v>39426</v>
      </c>
      <c r="B940" s="10">
        <v>20.74</v>
      </c>
      <c r="C940" s="10">
        <v>21.93</v>
      </c>
      <c r="D940">
        <v>66940.38</v>
      </c>
      <c r="E940">
        <v>61017.62</v>
      </c>
      <c r="F940">
        <v>118662.63</v>
      </c>
      <c r="G940">
        <v>108178.06</v>
      </c>
      <c r="H940">
        <f>(1/(1-91/360*VLOOKUP($A940,Tbills!$B$4:$C$974,2,1)/100))^((1)/91)-1</f>
        <v>8.3654410946598645E-5</v>
      </c>
      <c r="I940">
        <f>I939*(1-IF($A940&lt;=I935,I$1,I$1+IF(AND(WEEKDAY($A940)&lt;&gt;1,WEEKDAY($A940)&lt;&gt;7),J$1,0)))^($A940-$A939)*(1-0.5*(E940/E939-1))</f>
        <v>13.325457005434655</v>
      </c>
      <c r="K940">
        <f>ROW()</f>
        <v>940</v>
      </c>
      <c r="L940">
        <f>B940/C940</f>
        <v>0.94573643410852704</v>
      </c>
      <c r="M940">
        <f t="shared" si="14"/>
        <v>8.6255206359855929</v>
      </c>
      <c r="P940">
        <f>P939*(1-P$1+H939)^($A940-$A939)*(2-E940/E939)</f>
        <v>8.3864684270597287</v>
      </c>
    </row>
    <row r="941" spans="1:16" x14ac:dyDescent="0.25">
      <c r="A941" s="1">
        <v>39427</v>
      </c>
      <c r="B941" s="10">
        <v>23.59</v>
      </c>
      <c r="C941" s="10">
        <v>24.12</v>
      </c>
      <c r="D941">
        <v>70517.58</v>
      </c>
      <c r="E941">
        <v>64273.21</v>
      </c>
      <c r="F941">
        <v>122250.14</v>
      </c>
      <c r="G941">
        <v>111439.54</v>
      </c>
      <c r="H941">
        <f>(1/(1-91/360*VLOOKUP($A941,Tbills!$B$4:$C$974,2,1)/100))^((1)/91)-1</f>
        <v>8.3654410946598645E-5</v>
      </c>
      <c r="I941">
        <f>I940*(1-IF($A941&lt;=I936,I$1,I$1+IF(AND(WEEKDAY($A941)&lt;&gt;1,WEEKDAY($A941)&lt;&gt;7),J$1,0)))^($A941-$A940)*(1-0.5*(E941/E940-1))</f>
        <v>12.969630110206545</v>
      </c>
      <c r="K941">
        <f>ROW()</f>
        <v>941</v>
      </c>
      <c r="L941">
        <f>B941/C941</f>
        <v>0.97802653399668316</v>
      </c>
      <c r="M941">
        <f t="shared" si="14"/>
        <v>8.1649264035728262</v>
      </c>
      <c r="P941">
        <f>P940*(1-P$1+H940)^($A941-$A940)*(2-E941/E940)</f>
        <v>7.9393796057175754</v>
      </c>
    </row>
    <row r="942" spans="1:16" x14ac:dyDescent="0.25">
      <c r="A942" s="1">
        <v>39428</v>
      </c>
      <c r="B942" s="10">
        <v>22.47</v>
      </c>
      <c r="C942" s="10">
        <v>23.29</v>
      </c>
      <c r="D942">
        <v>69621.100000000006</v>
      </c>
      <c r="E942">
        <v>63450.73</v>
      </c>
      <c r="F942">
        <v>120137.19</v>
      </c>
      <c r="G942">
        <v>109504.12</v>
      </c>
      <c r="H942">
        <f>(1/(1-91/360*VLOOKUP($A942,Tbills!$B$4:$C$974,2,1)/100))^((1)/91)-1</f>
        <v>8.3654410946598645E-5</v>
      </c>
      <c r="I942">
        <f>I941*(1-IF($A942&lt;=I937,I$1,I$1+IF(AND(WEEKDAY($A942)&lt;&gt;1,WEEKDAY($A942)&lt;&gt;7),J$1,0)))^($A942-$A941)*(1-0.5*(E942/E941-1))</f>
        <v>13.052274114355317</v>
      </c>
      <c r="K942">
        <f>ROW()</f>
        <v>942</v>
      </c>
      <c r="L942">
        <f>B942/C942</f>
        <v>0.96479175611850576</v>
      </c>
      <c r="M942">
        <f t="shared" si="14"/>
        <v>8.2690247332374991</v>
      </c>
      <c r="P942">
        <f>P941*(1-P$1+H941)^($A942-$A941)*(2-E942/E941)</f>
        <v>8.0413521059583868</v>
      </c>
    </row>
    <row r="943" spans="1:16" x14ac:dyDescent="0.25">
      <c r="A943" s="1">
        <v>39429</v>
      </c>
      <c r="B943" s="10">
        <v>22.56</v>
      </c>
      <c r="C943" s="10">
        <v>23.52</v>
      </c>
      <c r="D943">
        <v>69978.81</v>
      </c>
      <c r="E943">
        <v>63771.43</v>
      </c>
      <c r="F943">
        <v>122501.16</v>
      </c>
      <c r="G943">
        <v>111649.7</v>
      </c>
      <c r="H943">
        <f>(1/(1-91/360*VLOOKUP($A943,Tbills!$B$4:$C$974,2,1)/100))^((1)/91)-1</f>
        <v>8.3654410946598645E-5</v>
      </c>
      <c r="I943">
        <f>I942*(1-IF($A943&lt;=I938,I$1,I$1+IF(AND(WEEKDAY($A943)&lt;&gt;1,WEEKDAY($A943)&lt;&gt;7),J$1,0)))^($A943-$A942)*(1-0.5*(E943/E942-1))</f>
        <v>13.018950101302021</v>
      </c>
      <c r="K943">
        <f>ROW()</f>
        <v>943</v>
      </c>
      <c r="L943">
        <f>B943/C943</f>
        <v>0.95918367346938771</v>
      </c>
      <c r="M943">
        <f t="shared" si="14"/>
        <v>8.22684728834043</v>
      </c>
      <c r="P943">
        <f>P942*(1-P$1+H942)^($A943-$A942)*(2-E943/E942)</f>
        <v>8.0010819543425704</v>
      </c>
    </row>
    <row r="944" spans="1:16" x14ac:dyDescent="0.25">
      <c r="A944" s="1">
        <v>39430</v>
      </c>
      <c r="B944" s="10">
        <v>23.27</v>
      </c>
      <c r="C944" s="10">
        <v>24.21</v>
      </c>
      <c r="D944">
        <v>72034.25</v>
      </c>
      <c r="E944">
        <v>65639.210000000006</v>
      </c>
      <c r="F944">
        <v>124884.83</v>
      </c>
      <c r="G944">
        <v>113812.88</v>
      </c>
      <c r="H944">
        <f>(1/(1-91/360*VLOOKUP($A944,Tbills!$B$4:$C$974,2,1)/100))^((1)/91)-1</f>
        <v>8.3654410946598645E-5</v>
      </c>
      <c r="I944">
        <f>I943*(1-IF($A944&lt;=I939,I$1,I$1+IF(AND(WEEKDAY($A944)&lt;&gt;1,WEEKDAY($A944)&lt;&gt;7),J$1,0)))^($A944-$A943)*(1-0.5*(E944/E943-1))</f>
        <v>12.827962385141914</v>
      </c>
      <c r="K944">
        <f>ROW()</f>
        <v>944</v>
      </c>
      <c r="L944">
        <f>B944/C944</f>
        <v>0.9611730689797604</v>
      </c>
      <c r="M944">
        <f t="shared" si="14"/>
        <v>7.985521974791566</v>
      </c>
      <c r="P944">
        <f>P943*(1-P$1+H943)^($A944-$A943)*(2-E944/E943)</f>
        <v>7.7671034107153627</v>
      </c>
    </row>
    <row r="945" spans="1:16" x14ac:dyDescent="0.25">
      <c r="A945" s="1">
        <v>39433</v>
      </c>
      <c r="B945" s="10">
        <v>24.52</v>
      </c>
      <c r="C945" s="10">
        <v>25.53</v>
      </c>
      <c r="D945">
        <v>74479.320000000007</v>
      </c>
      <c r="E945">
        <v>67850.740000000005</v>
      </c>
      <c r="F945">
        <v>129040.7</v>
      </c>
      <c r="G945">
        <v>117571.74</v>
      </c>
      <c r="H945">
        <f>(1/(1-91/360*VLOOKUP($A945,Tbills!$B$4:$C$974,2,1)/100))^((1)/91)-1</f>
        <v>8.3654410946598645E-5</v>
      </c>
      <c r="I945">
        <f>I944*(1-IF($A945&lt;=I940,I$1,I$1+IF(AND(WEEKDAY($A945)&lt;&gt;1,WEEKDAY($A945)&lt;&gt;7),J$1,0)))^($A945-$A944)*(1-0.5*(E945/E944-1))</f>
        <v>12.610876452379072</v>
      </c>
      <c r="K945">
        <f>ROW()</f>
        <v>945</v>
      </c>
      <c r="L945">
        <f>B945/C945</f>
        <v>0.9604386995691343</v>
      </c>
      <c r="M945">
        <f t="shared" si="14"/>
        <v>7.7153939554673139</v>
      </c>
      <c r="P945">
        <f>P944*(1-P$1+H944)^($A945-$A944)*(2-E945/E944)</f>
        <v>7.506463376420176</v>
      </c>
    </row>
    <row r="946" spans="1:16" x14ac:dyDescent="0.25">
      <c r="A946" s="1">
        <v>39434</v>
      </c>
      <c r="B946" s="10">
        <v>22.64</v>
      </c>
      <c r="C946" s="10">
        <v>24.67</v>
      </c>
      <c r="D946">
        <v>71851.69</v>
      </c>
      <c r="E946">
        <v>65451.29</v>
      </c>
      <c r="F946">
        <v>126176.44</v>
      </c>
      <c r="G946">
        <v>114952.22</v>
      </c>
      <c r="H946">
        <f>(1/(1-91/360*VLOOKUP($A946,Tbills!$B$4:$C$974,2,1)/100))^((1)/91)-1</f>
        <v>8.3654410946598645E-5</v>
      </c>
      <c r="I946">
        <f>I945*(1-IF($A946&lt;=I941,I$1,I$1+IF(AND(WEEKDAY($A946)&lt;&gt;1,WEEKDAY($A946)&lt;&gt;7),J$1,0)))^($A946-$A945)*(1-0.5*(E946/E945-1))</f>
        <v>12.833525747518596</v>
      </c>
      <c r="K946">
        <f>ROW()</f>
        <v>946</v>
      </c>
      <c r="L946">
        <f>B946/C946</f>
        <v>0.91771382245642474</v>
      </c>
      <c r="M946">
        <f t="shared" si="14"/>
        <v>7.9878664122642444</v>
      </c>
      <c r="P946">
        <f>P945*(1-P$1+H945)^($A946-$A945)*(2-E946/E945)</f>
        <v>7.7722820405217243</v>
      </c>
    </row>
    <row r="947" spans="1:16" x14ac:dyDescent="0.25">
      <c r="A947" s="1">
        <v>39435</v>
      </c>
      <c r="B947" s="10">
        <v>21.68</v>
      </c>
      <c r="C947" s="10">
        <v>23.81</v>
      </c>
      <c r="D947">
        <v>71419.05</v>
      </c>
      <c r="E947">
        <v>65051.71</v>
      </c>
      <c r="F947">
        <v>125580.04</v>
      </c>
      <c r="G947">
        <v>114399.26</v>
      </c>
      <c r="H947">
        <f>(1/(1-91/360*VLOOKUP($A947,Tbills!$B$4:$C$974,2,1)/100))^((1)/91)-1</f>
        <v>8.3654410946598645E-5</v>
      </c>
      <c r="I947">
        <f>I946*(1-IF($A947&lt;=I942,I$1,I$1+IF(AND(WEEKDAY($A947)&lt;&gt;1,WEEKDAY($A947)&lt;&gt;7),J$1,0)))^($A947-$A946)*(1-0.5*(E947/E946-1))</f>
        <v>12.872365029685332</v>
      </c>
      <c r="K947">
        <f>ROW()</f>
        <v>947</v>
      </c>
      <c r="L947">
        <f>B947/C947</f>
        <v>0.9105417891642168</v>
      </c>
      <c r="M947">
        <f t="shared" si="14"/>
        <v>8.0362580124981928</v>
      </c>
      <c r="P947">
        <f>P946*(1-P$1+H946)^($A947-$A946)*(2-E947/E946)</f>
        <v>7.8200967395828869</v>
      </c>
    </row>
    <row r="948" spans="1:16" x14ac:dyDescent="0.25">
      <c r="A948" s="1">
        <v>39436</v>
      </c>
      <c r="B948" s="10">
        <v>20.58</v>
      </c>
      <c r="C948" s="10">
        <v>22.87</v>
      </c>
      <c r="D948">
        <v>70688.929999999993</v>
      </c>
      <c r="E948">
        <v>64381.24</v>
      </c>
      <c r="F948">
        <v>124032.39</v>
      </c>
      <c r="G948">
        <v>112979.83</v>
      </c>
      <c r="H948">
        <f>(1/(1-91/360*VLOOKUP($A948,Tbills!$B$4:$C$974,2,1)/100))^((1)/91)-1</f>
        <v>8.3654410946598645E-5</v>
      </c>
      <c r="I948">
        <f>I947*(1-IF($A948&lt;=I943,I$1,I$1+IF(AND(WEEKDAY($A948)&lt;&gt;1,WEEKDAY($A948)&lt;&gt;7),J$1,0)))^($A948-$A947)*(1-0.5*(E948/E947-1))</f>
        <v>12.938364223721035</v>
      </c>
      <c r="K948">
        <f>ROW()</f>
        <v>948</v>
      </c>
      <c r="L948">
        <f>B948/C948</f>
        <v>0.89986882378661992</v>
      </c>
      <c r="M948">
        <f t="shared" si="14"/>
        <v>8.118707354081014</v>
      </c>
      <c r="P948">
        <f>P947*(1-P$1+H947)^($A948-$A947)*(2-E948/E947)</f>
        <v>7.9010650264042832</v>
      </c>
    </row>
    <row r="949" spans="1:16" x14ac:dyDescent="0.25">
      <c r="A949" s="1">
        <v>39437</v>
      </c>
      <c r="B949" s="10">
        <v>18.47</v>
      </c>
      <c r="C949" s="10">
        <v>21.5</v>
      </c>
      <c r="D949">
        <v>67648.97</v>
      </c>
      <c r="E949">
        <v>61607.16</v>
      </c>
      <c r="F949">
        <v>120567.71</v>
      </c>
      <c r="G949">
        <v>109814.44</v>
      </c>
      <c r="H949">
        <f>(1/(1-91/360*VLOOKUP($A949,Tbills!$B$4:$C$974,2,1)/100))^((1)/91)-1</f>
        <v>8.3654410946598645E-5</v>
      </c>
      <c r="I949">
        <f>I948*(1-IF($A949&lt;=I944,I$1,I$1+IF(AND(WEEKDAY($A949)&lt;&gt;1,WEEKDAY($A949)&lt;&gt;7),J$1,0)))^($A949-$A948)*(1-0.5*(E949/E948-1))</f>
        <v>13.216766458853886</v>
      </c>
      <c r="K949">
        <f>ROW()</f>
        <v>949</v>
      </c>
      <c r="L949">
        <f>B949/C949</f>
        <v>0.85906976744186037</v>
      </c>
      <c r="M949">
        <f t="shared" si="14"/>
        <v>8.4681344566012715</v>
      </c>
      <c r="P949">
        <f>P948*(1-P$1+H948)^($A949-$A948)*(2-E949/E948)</f>
        <v>8.2418933251405146</v>
      </c>
    </row>
    <row r="950" spans="1:16" x14ac:dyDescent="0.25">
      <c r="A950" s="1">
        <v>39440</v>
      </c>
      <c r="B950" s="10">
        <v>18.600000000000001</v>
      </c>
      <c r="C950" s="10">
        <v>21.14</v>
      </c>
      <c r="D950">
        <v>65258.1</v>
      </c>
      <c r="E950">
        <v>59414.36</v>
      </c>
      <c r="F950">
        <v>119654.51</v>
      </c>
      <c r="G950">
        <v>108955.13</v>
      </c>
      <c r="H950">
        <f>(1/(1-91/360*VLOOKUP($A950,Tbills!$B$4:$C$974,2,1)/100))^((1)/91)-1</f>
        <v>9.1495103510474962E-5</v>
      </c>
      <c r="I950">
        <f>I949*(1-IF($A950&lt;=I945,I$1,I$1+IF(AND(WEEKDAY($A950)&lt;&gt;1,WEEKDAY($A950)&lt;&gt;7),J$1,0)))^($A950-$A949)*(1-0.5*(E950/E949-1))</f>
        <v>13.450930064612454</v>
      </c>
      <c r="K950">
        <f>ROW()</f>
        <v>950</v>
      </c>
      <c r="L950">
        <f>B950/C950</f>
        <v>0.87984862819299914</v>
      </c>
      <c r="M950">
        <f t="shared" si="14"/>
        <v>8.7683177379119801</v>
      </c>
      <c r="P950">
        <f>P949*(1-P$1+H949)^($A950-$A949)*(2-E950/E949)</f>
        <v>8.5364442497454682</v>
      </c>
    </row>
    <row r="951" spans="1:16" x14ac:dyDescent="0.25">
      <c r="A951" s="1">
        <v>39442</v>
      </c>
      <c r="B951" s="10">
        <v>18.66</v>
      </c>
      <c r="C951" s="10">
        <v>20.93</v>
      </c>
      <c r="D951">
        <v>64802.89</v>
      </c>
      <c r="E951">
        <v>58989.04</v>
      </c>
      <c r="F951">
        <v>119348.54</v>
      </c>
      <c r="G951">
        <v>108656.58</v>
      </c>
      <c r="H951">
        <f>(1/(1-91/360*VLOOKUP($A951,Tbills!$B$4:$C$974,2,1)/100))^((1)/91)-1</f>
        <v>9.1495103510474962E-5</v>
      </c>
      <c r="I951">
        <f>I950*(1-IF($A951&lt;=I946,I$1,I$1+IF(AND(WEEKDAY($A951)&lt;&gt;1,WEEKDAY($A951)&lt;&gt;7),J$1,0)))^($A951-$A950)*(1-0.5*(E951/E950-1))</f>
        <v>13.49837188443472</v>
      </c>
      <c r="K951">
        <f>ROW()</f>
        <v>951</v>
      </c>
      <c r="L951">
        <f>B951/C951</f>
        <v>0.89154323936932633</v>
      </c>
      <c r="M951">
        <f t="shared" si="14"/>
        <v>8.8302634778920748</v>
      </c>
      <c r="P951">
        <f>P950*(1-P$1+H950)^($A951-$A950)*(2-E951/E950)</f>
        <v>8.5984900270742006</v>
      </c>
    </row>
    <row r="952" spans="1:16" x14ac:dyDescent="0.25">
      <c r="A952" s="1">
        <v>39443</v>
      </c>
      <c r="B952" s="10">
        <v>20.260000000000002</v>
      </c>
      <c r="C952" s="10">
        <v>22.05</v>
      </c>
      <c r="D952">
        <v>66873.33</v>
      </c>
      <c r="E952">
        <v>60868.33</v>
      </c>
      <c r="F952">
        <v>121626.86</v>
      </c>
      <c r="G952">
        <v>110720.85</v>
      </c>
      <c r="H952">
        <f>(1/(1-91/360*VLOOKUP($A952,Tbills!$B$4:$C$974,2,1)/100))^((1)/91)-1</f>
        <v>9.1495103510474962E-5</v>
      </c>
      <c r="I952">
        <f>I951*(1-IF($A952&lt;=I947,I$1,I$1+IF(AND(WEEKDAY($A952)&lt;&gt;1,WEEKDAY($A952)&lt;&gt;7),J$1,0)))^($A952-$A951)*(1-0.5*(E952/E951-1))</f>
        <v>13.28300862377748</v>
      </c>
      <c r="K952">
        <f>ROW()</f>
        <v>952</v>
      </c>
      <c r="L952">
        <f>B952/C952</f>
        <v>0.91882086167800459</v>
      </c>
      <c r="M952">
        <f t="shared" si="14"/>
        <v>8.5485482046205359</v>
      </c>
      <c r="P952">
        <f>P951*(1-P$1+H951)^($A952-$A951)*(2-E952/E951)</f>
        <v>8.3250105915627959</v>
      </c>
    </row>
    <row r="953" spans="1:16" x14ac:dyDescent="0.25">
      <c r="A953" s="1">
        <v>39444</v>
      </c>
      <c r="B953" s="10">
        <v>20.74</v>
      </c>
      <c r="C953" s="10">
        <v>22.56</v>
      </c>
      <c r="D953">
        <v>67247.95</v>
      </c>
      <c r="E953">
        <v>61203.74</v>
      </c>
      <c r="F953">
        <v>121603.26</v>
      </c>
      <c r="G953">
        <v>110689.24</v>
      </c>
      <c r="H953">
        <f>(1/(1-91/360*VLOOKUP($A953,Tbills!$B$4:$C$974,2,1)/100))^((1)/91)-1</f>
        <v>9.1495103510474962E-5</v>
      </c>
      <c r="I953">
        <f>I952*(1-IF($A953&lt;=I948,I$1,I$1+IF(AND(WEEKDAY($A953)&lt;&gt;1,WEEKDAY($A953)&lt;&gt;7),J$1,0)))^($A953-$A952)*(1-0.5*(E953/E952-1))</f>
        <v>13.246066382855767</v>
      </c>
      <c r="K953">
        <f>ROW()</f>
        <v>953</v>
      </c>
      <c r="L953">
        <f>B953/C953</f>
        <v>0.91932624113475181</v>
      </c>
      <c r="M953">
        <f t="shared" si="14"/>
        <v>8.5010461648922551</v>
      </c>
      <c r="P953">
        <f>P952*(1-P$1+H952)^($A953-$A952)*(2-E953/E952)</f>
        <v>8.279587581117422</v>
      </c>
    </row>
    <row r="954" spans="1:16" x14ac:dyDescent="0.25">
      <c r="A954" s="1">
        <v>39447</v>
      </c>
      <c r="B954" s="10">
        <v>22.5</v>
      </c>
      <c r="C954" s="10">
        <v>23.31</v>
      </c>
      <c r="D954">
        <v>68347.02</v>
      </c>
      <c r="E954">
        <v>62187.23</v>
      </c>
      <c r="F954">
        <v>124424.12</v>
      </c>
      <c r="G954">
        <v>113226.54</v>
      </c>
      <c r="H954">
        <f>(1/(1-91/360*VLOOKUP($A954,Tbills!$B$4:$C$974,2,1)/100))^((1)/91)-1</f>
        <v>9.2335513236285749E-5</v>
      </c>
      <c r="I954">
        <f>I953*(1-IF($A954&lt;=I949,I$1,I$1+IF(AND(WEEKDAY($A954)&lt;&gt;1,WEEKDAY($A954)&lt;&gt;7),J$1,0)))^($A954-$A953)*(1-0.5*(E954/E953-1))</f>
        <v>13.138614148786701</v>
      </c>
      <c r="K954">
        <f>ROW()</f>
        <v>954</v>
      </c>
      <c r="L954">
        <f>B954/C954</f>
        <v>0.96525096525096532</v>
      </c>
      <c r="M954">
        <f t="shared" si="14"/>
        <v>8.3632731918265328</v>
      </c>
      <c r="P954">
        <f>P953*(1-P$1+H953)^($A954-$A953)*(2-E954/E953)</f>
        <v>8.1478741748750512</v>
      </c>
    </row>
    <row r="955" spans="1:16" x14ac:dyDescent="0.25">
      <c r="A955" s="1">
        <v>39449</v>
      </c>
      <c r="B955" s="10">
        <v>23.17</v>
      </c>
      <c r="C955" s="10">
        <v>23.6</v>
      </c>
      <c r="D955">
        <v>69936.679999999993</v>
      </c>
      <c r="E955">
        <v>63622.14</v>
      </c>
      <c r="F955">
        <v>125688.31</v>
      </c>
      <c r="G955">
        <v>114356.05</v>
      </c>
      <c r="H955">
        <f>(1/(1-91/360*VLOOKUP($A955,Tbills!$B$4:$C$974,2,1)/100))^((1)/91)-1</f>
        <v>9.2335513236285749E-5</v>
      </c>
      <c r="I955">
        <f>I954*(1-IF($A955&lt;=I950,I$1,I$1+IF(AND(WEEKDAY($A955)&lt;&gt;1,WEEKDAY($A955)&lt;&gt;7),J$1,0)))^($A955-$A954)*(1-0.5*(E955/E954-1))</f>
        <v>12.986357732820458</v>
      </c>
      <c r="K955">
        <f>ROW()</f>
        <v>955</v>
      </c>
      <c r="L955">
        <f>B955/C955</f>
        <v>0.98177966101694913</v>
      </c>
      <c r="M955">
        <f t="shared" si="14"/>
        <v>8.1695377255270163</v>
      </c>
      <c r="P955">
        <f>P954*(1-P$1+H954)^($A955-$A954)*(2-E955/E954)</f>
        <v>7.9607510525559455</v>
      </c>
    </row>
    <row r="956" spans="1:16" x14ac:dyDescent="0.25">
      <c r="A956" s="1">
        <v>39450</v>
      </c>
      <c r="B956" s="10">
        <v>22.49</v>
      </c>
      <c r="C956" s="10">
        <v>22.81</v>
      </c>
      <c r="D956">
        <v>69350.09</v>
      </c>
      <c r="E956">
        <v>63082.63</v>
      </c>
      <c r="F956">
        <v>125673.84</v>
      </c>
      <c r="G956">
        <v>114332.33</v>
      </c>
      <c r="H956">
        <f>(1/(1-91/360*VLOOKUP($A956,Tbills!$B$4:$C$974,2,1)/100))^((1)/91)-1</f>
        <v>9.2335513236285749E-5</v>
      </c>
      <c r="I956">
        <f>I955*(1-IF($A956&lt;=I951,I$1,I$1+IF(AND(WEEKDAY($A956)&lt;&gt;1,WEEKDAY($A956)&lt;&gt;7),J$1,0)))^($A956-$A955)*(1-0.5*(E956/E955-1))</f>
        <v>13.041079868856084</v>
      </c>
      <c r="K956">
        <f>ROW()</f>
        <v>956</v>
      </c>
      <c r="L956">
        <f>B956/C956</f>
        <v>0.98597106532222711</v>
      </c>
      <c r="M956">
        <f t="shared" si="14"/>
        <v>8.2384309418432586</v>
      </c>
      <c r="P956">
        <f>P955*(1-P$1+H955)^($A956-$A955)*(2-E956/E955)</f>
        <v>8.0287018600858548</v>
      </c>
    </row>
    <row r="957" spans="1:16" x14ac:dyDescent="0.25">
      <c r="A957" s="1">
        <v>39451</v>
      </c>
      <c r="B957" s="10">
        <v>23.94</v>
      </c>
      <c r="C957" s="10">
        <v>23.69</v>
      </c>
      <c r="D957">
        <v>72223.100000000006</v>
      </c>
      <c r="E957">
        <v>65690.17</v>
      </c>
      <c r="F957">
        <v>128488.97</v>
      </c>
      <c r="G957">
        <v>116882.85</v>
      </c>
      <c r="H957">
        <f>(1/(1-91/360*VLOOKUP($A957,Tbills!$B$4:$C$974,2,1)/100))^((1)/91)-1</f>
        <v>9.2335513236285749E-5</v>
      </c>
      <c r="I957">
        <f>I956*(1-IF($A957&lt;=I952,I$1,I$1+IF(AND(WEEKDAY($A957)&lt;&gt;1,WEEKDAY($A957)&lt;&gt;7),J$1,0)))^($A957-$A956)*(1-0.5*(E957/E956-1))</f>
        <v>12.771218925949727</v>
      </c>
      <c r="K957">
        <f>ROW()</f>
        <v>957</v>
      </c>
      <c r="L957">
        <f>B957/C957</f>
        <v>1.0105529759392149</v>
      </c>
      <c r="M957">
        <f t="shared" si="14"/>
        <v>7.8975250065904774</v>
      </c>
      <c r="P957">
        <f>P956*(1-P$1+H956)^($A957-$A956)*(2-E957/E956)</f>
        <v>7.6972590019260769</v>
      </c>
    </row>
    <row r="958" spans="1:16" x14ac:dyDescent="0.25">
      <c r="A958" s="1">
        <v>39454</v>
      </c>
      <c r="B958" s="10">
        <v>23.79</v>
      </c>
      <c r="C958" s="10">
        <v>23.22</v>
      </c>
      <c r="D958">
        <v>70752.399999999994</v>
      </c>
      <c r="E958">
        <v>64334.31</v>
      </c>
      <c r="F958">
        <v>126850.81</v>
      </c>
      <c r="G958">
        <v>115360.28</v>
      </c>
      <c r="H958">
        <f>(1/(1-91/360*VLOOKUP($A958,Tbills!$B$4:$C$974,2,1)/100))^((1)/91)-1</f>
        <v>8.8694206912043327E-5</v>
      </c>
      <c r="I958">
        <f>I957*(1-IF($A958&lt;=I953,I$1,I$1+IF(AND(WEEKDAY($A958)&lt;&gt;1,WEEKDAY($A958)&lt;&gt;7),J$1,0)))^($A958-$A957)*(1-0.5*(E958/E957-1))</f>
        <v>12.902011882999776</v>
      </c>
      <c r="K958">
        <f>ROW()</f>
        <v>958</v>
      </c>
      <c r="L958">
        <f>B958/C958</f>
        <v>1.024547803617571</v>
      </c>
      <c r="M958">
        <f t="shared" si="14"/>
        <v>8.0594054993843152</v>
      </c>
      <c r="P958">
        <f>P957*(1-P$1+H957)^($A958-$A957)*(2-E958/E957)</f>
        <v>7.8574367369813762</v>
      </c>
    </row>
    <row r="959" spans="1:16" x14ac:dyDescent="0.25">
      <c r="A959" s="1">
        <v>39455</v>
      </c>
      <c r="B959" s="10">
        <v>25.43</v>
      </c>
      <c r="C959" s="10">
        <v>25.49</v>
      </c>
      <c r="D959">
        <v>74212.820000000007</v>
      </c>
      <c r="E959">
        <v>67475.12</v>
      </c>
      <c r="F959">
        <v>130998.37</v>
      </c>
      <c r="G959">
        <v>119121.91</v>
      </c>
      <c r="H959">
        <f>(1/(1-91/360*VLOOKUP($A959,Tbills!$B$4:$C$974,2,1)/100))^((1)/91)-1</f>
        <v>8.8694206912043327E-5</v>
      </c>
      <c r="I959">
        <f>I958*(1-IF($A959&lt;=I954,I$1,I$1+IF(AND(WEEKDAY($A959)&lt;&gt;1,WEEKDAY($A959)&lt;&gt;7),J$1,0)))^($A959-$A958)*(1-0.5*(E959/E958-1))</f>
        <v>12.586745263155015</v>
      </c>
      <c r="K959">
        <f>ROW()</f>
        <v>959</v>
      </c>
      <c r="L959">
        <f>B959/C959</f>
        <v>0.99764613573950578</v>
      </c>
      <c r="M959">
        <f t="shared" si="14"/>
        <v>7.6655871532424706</v>
      </c>
      <c r="P959">
        <f>P958*(1-P$1+H958)^($A959-$A958)*(2-E959/E958)</f>
        <v>7.4742220343901469</v>
      </c>
    </row>
    <row r="960" spans="1:16" x14ac:dyDescent="0.25">
      <c r="A960" s="1">
        <v>39456</v>
      </c>
      <c r="B960" s="10">
        <v>24.12</v>
      </c>
      <c r="C960" s="10">
        <v>24.5</v>
      </c>
      <c r="D960">
        <v>73450.75</v>
      </c>
      <c r="E960">
        <v>66776.25</v>
      </c>
      <c r="F960">
        <v>128235.73</v>
      </c>
      <c r="G960">
        <v>116599.17</v>
      </c>
      <c r="H960">
        <f>(1/(1-91/360*VLOOKUP($A960,Tbills!$B$4:$C$974,2,1)/100))^((1)/91)-1</f>
        <v>8.8694206912043327E-5</v>
      </c>
      <c r="I960">
        <f>I959*(1-IF($A960&lt;=I955,I$1,I$1+IF(AND(WEEKDAY($A960)&lt;&gt;1,WEEKDAY($A960)&lt;&gt;7),J$1,0)))^($A960-$A959)*(1-0.5*(E960/E959-1))</f>
        <v>12.651599241805913</v>
      </c>
      <c r="K960">
        <f>ROW()</f>
        <v>960</v>
      </c>
      <c r="L960">
        <f>B960/C960</f>
        <v>0.98448979591836738</v>
      </c>
      <c r="M960">
        <f t="shared" si="14"/>
        <v>7.744622343028154</v>
      </c>
      <c r="P960">
        <f>P959*(1-P$1+H959)^($A960-$A959)*(2-E960/E959)</f>
        <v>7.5520263745550889</v>
      </c>
    </row>
    <row r="961" spans="1:16" x14ac:dyDescent="0.25">
      <c r="A961" s="1">
        <v>39457</v>
      </c>
      <c r="B961" s="10">
        <v>23.45</v>
      </c>
      <c r="C961" s="10">
        <v>23.95</v>
      </c>
      <c r="D961">
        <v>71080.58</v>
      </c>
      <c r="E961">
        <v>64615.53</v>
      </c>
      <c r="F961">
        <v>126129.84</v>
      </c>
      <c r="G961">
        <v>114674.03</v>
      </c>
      <c r="H961">
        <f>(1/(1-91/360*VLOOKUP($A961,Tbills!$B$4:$C$974,2,1)/100))^((1)/91)-1</f>
        <v>8.8694206912043327E-5</v>
      </c>
      <c r="I961">
        <f>I960*(1-IF($A961&lt;=I956,I$1,I$1+IF(AND(WEEKDAY($A961)&lt;&gt;1,WEEKDAY($A961)&lt;&gt;7),J$1,0)))^($A961-$A960)*(1-0.5*(E961/E960-1))</f>
        <v>12.855952396946401</v>
      </c>
      <c r="K961">
        <f>ROW()</f>
        <v>961</v>
      </c>
      <c r="L961">
        <f>B961/C961</f>
        <v>0.97912317327766174</v>
      </c>
      <c r="M961">
        <f t="shared" si="14"/>
        <v>7.9948474491439647</v>
      </c>
      <c r="P961">
        <f>P960*(1-P$1+H960)^($A961-$A960)*(2-E961/E960)</f>
        <v>7.7967950502149348</v>
      </c>
    </row>
    <row r="962" spans="1:16" x14ac:dyDescent="0.25">
      <c r="A962" s="1">
        <v>39458</v>
      </c>
      <c r="B962" s="10">
        <v>23.68</v>
      </c>
      <c r="C962" s="10">
        <v>24.5</v>
      </c>
      <c r="D962">
        <v>74377.740000000005</v>
      </c>
      <c r="E962">
        <v>67607.070000000007</v>
      </c>
      <c r="F962">
        <v>133079.5</v>
      </c>
      <c r="G962">
        <v>120982.32</v>
      </c>
      <c r="H962">
        <f>(1/(1-91/360*VLOOKUP($A962,Tbills!$B$4:$C$974,2,1)/100))^((1)/91)-1</f>
        <v>8.8694206912043327E-5</v>
      </c>
      <c r="I962">
        <f>I961*(1-IF($A962&lt;=I957,I$1,I$1+IF(AND(WEEKDAY($A962)&lt;&gt;1,WEEKDAY($A962)&lt;&gt;7),J$1,0)))^($A962-$A961)*(1-0.5*(E962/E961-1))</f>
        <v>12.558026058973708</v>
      </c>
      <c r="K962">
        <f>ROW()</f>
        <v>962</v>
      </c>
      <c r="L962">
        <f>B962/C962</f>
        <v>0.966530612244898</v>
      </c>
      <c r="M962">
        <f t="shared" si="14"/>
        <v>7.6243505667863998</v>
      </c>
      <c r="P962">
        <f>P961*(1-P$1+H961)^($A962-$A961)*(2-E962/E961)</f>
        <v>7.436207120551857</v>
      </c>
    </row>
    <row r="963" spans="1:16" x14ac:dyDescent="0.25">
      <c r="A963" s="1">
        <v>39461</v>
      </c>
      <c r="B963" s="10">
        <v>22.9</v>
      </c>
      <c r="C963" s="10">
        <v>23.67</v>
      </c>
      <c r="D963">
        <v>71221.17</v>
      </c>
      <c r="E963">
        <v>64719.85</v>
      </c>
      <c r="F963">
        <v>130096.54</v>
      </c>
      <c r="G963">
        <v>118238.33</v>
      </c>
      <c r="H963">
        <f>(1/(1-91/360*VLOOKUP($A963,Tbills!$B$4:$C$974,2,1)/100))^((1)/91)-1</f>
        <v>8.5894031805588966E-5</v>
      </c>
      <c r="I963">
        <f>I962*(1-IF($A963&lt;=I958,I$1,I$1+IF(AND(WEEKDAY($A963)&lt;&gt;1,WEEKDAY($A963)&lt;&gt;7),J$1,0)))^($A963-$A962)*(1-0.5*(E963/E962-1))</f>
        <v>12.825175419991998</v>
      </c>
      <c r="K963">
        <f>ROW()</f>
        <v>963</v>
      </c>
      <c r="L963">
        <f>B963/C963</f>
        <v>0.96746937051119553</v>
      </c>
      <c r="M963">
        <f t="shared" si="14"/>
        <v>7.9488444688129434</v>
      </c>
      <c r="P963">
        <f>P962*(1-P$1+H962)^($A963-$A962)*(2-E963/E962)</f>
        <v>7.7549798103434862</v>
      </c>
    </row>
    <row r="964" spans="1:16" x14ac:dyDescent="0.25">
      <c r="A964" s="1">
        <v>39462</v>
      </c>
      <c r="B964" s="10">
        <v>23.34</v>
      </c>
      <c r="C964" s="10">
        <v>24.39</v>
      </c>
      <c r="D964">
        <v>71711.53</v>
      </c>
      <c r="E964">
        <v>65159.89</v>
      </c>
      <c r="F964">
        <v>129348.87</v>
      </c>
      <c r="G964">
        <v>117548.65</v>
      </c>
      <c r="H964">
        <f>(1/(1-91/360*VLOOKUP($A964,Tbills!$B$4:$C$974,2,1)/100))^((1)/91)-1</f>
        <v>8.5894031805588966E-5</v>
      </c>
      <c r="I964">
        <f>I963*(1-IF($A964&lt;=I959,I$1,I$1+IF(AND(WEEKDAY($A964)&lt;&gt;1,WEEKDAY($A964)&lt;&gt;7),J$1,0)))^($A964-$A963)*(1-0.5*(E964/E963-1))</f>
        <v>12.781242599968387</v>
      </c>
      <c r="K964">
        <f>ROW()</f>
        <v>964</v>
      </c>
      <c r="L964">
        <f>B964/C964</f>
        <v>0.95694956949569487</v>
      </c>
      <c r="M964">
        <f t="shared" si="14"/>
        <v>7.8944313760574527</v>
      </c>
      <c r="P964">
        <f>P963*(1-P$1+H963)^($A964-$A963)*(2-E964/E963)</f>
        <v>7.7026292352376613</v>
      </c>
    </row>
    <row r="965" spans="1:16" x14ac:dyDescent="0.25">
      <c r="A965" s="1">
        <v>39463</v>
      </c>
      <c r="B965" s="10">
        <v>24.38</v>
      </c>
      <c r="C965" s="10">
        <v>24.36</v>
      </c>
      <c r="D965">
        <v>71007.39</v>
      </c>
      <c r="E965">
        <v>64514.49</v>
      </c>
      <c r="F965">
        <v>128906.25</v>
      </c>
      <c r="G965">
        <v>117136.31</v>
      </c>
      <c r="H965">
        <f>(1/(1-91/360*VLOOKUP($A965,Tbills!$B$4:$C$974,2,1)/100))^((1)/91)-1</f>
        <v>8.5894031805588966E-5</v>
      </c>
      <c r="I965">
        <f>I964*(1-IF($A965&lt;=I960,I$1,I$1+IF(AND(WEEKDAY($A965)&lt;&gt;1,WEEKDAY($A965)&lt;&gt;7),J$1,0)))^($A965-$A964)*(1-0.5*(E965/E964-1))</f>
        <v>12.844206539691326</v>
      </c>
      <c r="K965">
        <f>ROW()</f>
        <v>965</v>
      </c>
      <c r="L965">
        <f>B965/C965</f>
        <v>1.0008210180623973</v>
      </c>
      <c r="M965">
        <f t="shared" si="14"/>
        <v>7.9722533358006968</v>
      </c>
      <c r="P965">
        <f>P964*(1-P$1+H964)^($A965-$A964)*(2-E965/E964)</f>
        <v>7.7793031975967315</v>
      </c>
    </row>
    <row r="966" spans="1:16" x14ac:dyDescent="0.25">
      <c r="A966" s="1">
        <v>39464</v>
      </c>
      <c r="B966" s="10">
        <v>28.46</v>
      </c>
      <c r="C966" s="10">
        <v>26.44</v>
      </c>
      <c r="D966">
        <v>76588.75</v>
      </c>
      <c r="E966">
        <v>69579.95</v>
      </c>
      <c r="F966">
        <v>137572.81</v>
      </c>
      <c r="G966">
        <v>125001.5</v>
      </c>
      <c r="H966">
        <f>(1/(1-91/360*VLOOKUP($A966,Tbills!$B$4:$C$974,2,1)/100))^((1)/91)-1</f>
        <v>8.5894031805588966E-5</v>
      </c>
      <c r="I966">
        <f>I965*(1-IF($A966&lt;=I961,I$1,I$1+IF(AND(WEEKDAY($A966)&lt;&gt;1,WEEKDAY($A966)&lt;&gt;7),J$1,0)))^($A966-$A965)*(1-0.5*(E966/E965-1))</f>
        <v>12.339643490210262</v>
      </c>
      <c r="K966">
        <f>ROW()</f>
        <v>966</v>
      </c>
      <c r="L966">
        <f>B966/C966</f>
        <v>1.0763993948562784</v>
      </c>
      <c r="M966">
        <f t="shared" si="14"/>
        <v>7.3459567561142105</v>
      </c>
      <c r="P966">
        <f>P965*(1-P$1+H965)^($A966-$A965)*(2-E966/E965)</f>
        <v>7.1688491628835775</v>
      </c>
    </row>
    <row r="967" spans="1:16" x14ac:dyDescent="0.25">
      <c r="A967" s="1">
        <v>39465</v>
      </c>
      <c r="B967" s="10">
        <v>27.18</v>
      </c>
      <c r="C967" s="10">
        <v>25.99</v>
      </c>
      <c r="D967">
        <v>77316.45</v>
      </c>
      <c r="E967">
        <v>70235.08</v>
      </c>
      <c r="F967">
        <v>136276.44</v>
      </c>
      <c r="G967">
        <v>123812.85</v>
      </c>
      <c r="H967">
        <f>(1/(1-91/360*VLOOKUP($A967,Tbills!$B$4:$C$974,2,1)/100))^((1)/91)-1</f>
        <v>8.5894031805588966E-5</v>
      </c>
      <c r="I967">
        <f>I966*(1-IF($A967&lt;=I962,I$1,I$1+IF(AND(WEEKDAY($A967)&lt;&gt;1,WEEKDAY($A967)&lt;&gt;7),J$1,0)))^($A967-$A966)*(1-0.5*(E967/E966-1))</f>
        <v>12.28123187845317</v>
      </c>
      <c r="K967">
        <f>ROW()</f>
        <v>967</v>
      </c>
      <c r="L967">
        <f>B967/C967</f>
        <v>1.045786841092728</v>
      </c>
      <c r="M967">
        <f t="shared" si="14"/>
        <v>7.2764519832783838</v>
      </c>
      <c r="P967">
        <f>P966*(1-P$1+H966)^($A967-$A966)*(2-E967/E966)</f>
        <v>7.1016981765250682</v>
      </c>
    </row>
    <row r="968" spans="1:16" x14ac:dyDescent="0.25">
      <c r="A968" s="1">
        <v>39469</v>
      </c>
      <c r="B968" s="10">
        <v>31.01</v>
      </c>
      <c r="C968" s="10">
        <v>27.39</v>
      </c>
      <c r="D968">
        <v>78419.28</v>
      </c>
      <c r="E968">
        <v>71212.77</v>
      </c>
      <c r="F968">
        <v>134827.1</v>
      </c>
      <c r="G968">
        <v>122453.52</v>
      </c>
      <c r="H968">
        <f>(1/(1-91/360*VLOOKUP($A968,Tbills!$B$4:$C$974,2,1)/100))^((1)/91)-1</f>
        <v>6.6033502856832627E-5</v>
      </c>
      <c r="I968">
        <f>I967*(1-IF($A968&lt;=I963,I$1,I$1+IF(AND(WEEKDAY($A968)&lt;&gt;1,WEEKDAY($A968)&lt;&gt;7),J$1,0)))^($A968-$A967)*(1-0.5*(E968/E967-1))</f>
        <v>12.194483313007412</v>
      </c>
      <c r="K968">
        <f>ROW()</f>
        <v>968</v>
      </c>
      <c r="L968">
        <f>B968/C968</f>
        <v>1.1321650237312888</v>
      </c>
      <c r="M968">
        <f t="shared" si="14"/>
        <v>7.1738252902231805</v>
      </c>
      <c r="P968">
        <f>P967*(1-P$1+H967)^($A968-$A967)*(2-E968/E967)</f>
        <v>7.0042108222754935</v>
      </c>
    </row>
    <row r="969" spans="1:16" x14ac:dyDescent="0.25">
      <c r="A969" s="1">
        <v>39470</v>
      </c>
      <c r="B969" s="10">
        <v>29.02</v>
      </c>
      <c r="C969" s="10">
        <v>26.25</v>
      </c>
      <c r="D969">
        <v>74759.38</v>
      </c>
      <c r="E969">
        <v>67884.5</v>
      </c>
      <c r="F969">
        <v>130699.63</v>
      </c>
      <c r="G969">
        <v>118696.75</v>
      </c>
      <c r="H969">
        <f>(1/(1-91/360*VLOOKUP($A969,Tbills!$B$4:$C$974,2,1)/100))^((1)/91)-1</f>
        <v>6.6033502856832627E-5</v>
      </c>
      <c r="I969">
        <f>I968*(1-IF($A969&lt;=I964,I$1,I$1+IF(AND(WEEKDAY($A969)&lt;&gt;1,WEEKDAY($A969)&lt;&gt;7),J$1,0)))^($A969-$A968)*(1-0.5*(E969/E968-1))</f>
        <v>12.479125183264676</v>
      </c>
      <c r="K969">
        <f>ROW()</f>
        <v>969</v>
      </c>
      <c r="L969">
        <f>B969/C969</f>
        <v>1.1055238095238096</v>
      </c>
      <c r="M969">
        <f t="shared" ref="M969:M1032" si="15">M968*(1-IF($A969&lt;=N$3,M$1,M$1+IF(AND(WEEKDAY($A969)&lt;&gt;1,WEEKDAY($A969)&lt;&gt;7),N$1,0)))^($A969-$A968)*(2-$E969/$E968)</f>
        <v>7.5087584994667855</v>
      </c>
      <c r="P969">
        <f>P968*(1-P$1+H968)^($A969-$A968)*(2-E969/E968)</f>
        <v>7.3317794638410305</v>
      </c>
    </row>
    <row r="970" spans="1:16" x14ac:dyDescent="0.25">
      <c r="A970" s="1">
        <v>39471</v>
      </c>
      <c r="B970" s="10">
        <v>27.78</v>
      </c>
      <c r="C970" s="10">
        <v>26</v>
      </c>
      <c r="D970">
        <v>74856.58</v>
      </c>
      <c r="E970">
        <v>67968.28</v>
      </c>
      <c r="F970">
        <v>131264.59</v>
      </c>
      <c r="G970">
        <v>119201.99</v>
      </c>
      <c r="H970">
        <f>(1/(1-91/360*VLOOKUP($A970,Tbills!$B$4:$C$974,2,1)/100))^((1)/91)-1</f>
        <v>6.6033502856832627E-5</v>
      </c>
      <c r="I970">
        <f>I969*(1-IF($A970&lt;=I965,I$1,I$1+IF(AND(WEEKDAY($A970)&lt;&gt;1,WEEKDAY($A970)&lt;&gt;7),J$1,0)))^($A970-$A969)*(1-0.5*(E970/E969-1))</f>
        <v>12.471099996721444</v>
      </c>
      <c r="K970">
        <f>ROW()</f>
        <v>970</v>
      </c>
      <c r="L970">
        <f>B970/C970</f>
        <v>1.0684615384615386</v>
      </c>
      <c r="M970">
        <f t="shared" si="15"/>
        <v>7.499142235692414</v>
      </c>
      <c r="P970">
        <f>P969*(1-P$1+H969)^($A970-$A969)*(2-E970/E969)</f>
        <v>7.3229436158675538</v>
      </c>
    </row>
    <row r="971" spans="1:16" x14ac:dyDescent="0.25">
      <c r="A971" s="1">
        <v>39472</v>
      </c>
      <c r="B971" s="10">
        <v>29.08</v>
      </c>
      <c r="C971" s="10">
        <v>26.86</v>
      </c>
      <c r="D971">
        <v>75887.53</v>
      </c>
      <c r="E971">
        <v>68899.87</v>
      </c>
      <c r="F971">
        <v>132998.51999999999</v>
      </c>
      <c r="G971">
        <v>120768.71</v>
      </c>
      <c r="H971">
        <f>(1/(1-91/360*VLOOKUP($A971,Tbills!$B$4:$C$974,2,1)/100))^((1)/91)-1</f>
        <v>6.6033502856832627E-5</v>
      </c>
      <c r="I971">
        <f>I970*(1-IF($A971&lt;=I966,I$1,I$1+IF(AND(WEEKDAY($A971)&lt;&gt;1,WEEKDAY($A971)&lt;&gt;7),J$1,0)))^($A971-$A970)*(1-0.5*(E971/E970-1))</f>
        <v>12.385311645551353</v>
      </c>
      <c r="K971">
        <f>ROW()</f>
        <v>971</v>
      </c>
      <c r="L971">
        <f>B971/C971</f>
        <v>1.0826507818317199</v>
      </c>
      <c r="M971">
        <f t="shared" si="15"/>
        <v>7.3960126557891535</v>
      </c>
      <c r="P971">
        <f>P970*(1-P$1+H970)^($A971-$A970)*(2-E971/E970)</f>
        <v>7.22278334109693</v>
      </c>
    </row>
    <row r="972" spans="1:16" x14ac:dyDescent="0.25">
      <c r="A972" s="1">
        <v>39475</v>
      </c>
      <c r="B972" s="10">
        <v>27.78</v>
      </c>
      <c r="C972" s="10">
        <v>25.97</v>
      </c>
      <c r="D972">
        <v>74355.73</v>
      </c>
      <c r="E972">
        <v>67495.47</v>
      </c>
      <c r="F972">
        <v>131243.94</v>
      </c>
      <c r="G972">
        <v>119151.55</v>
      </c>
      <c r="H972">
        <f>(1/(1-91/360*VLOOKUP($A972,Tbills!$B$4:$C$974,2,1)/100))^((1)/91)-1</f>
        <v>6.5055400529479002E-5</v>
      </c>
      <c r="I972">
        <f>I971*(1-IF($A972&lt;=I967,I$1,I$1+IF(AND(WEEKDAY($A972)&lt;&gt;1,WEEKDAY($A972)&lt;&gt;7),J$1,0)))^($A972-$A971)*(1-0.5*(E972/E971-1))</f>
        <v>12.510560900113529</v>
      </c>
      <c r="K972">
        <f>ROW()</f>
        <v>972</v>
      </c>
      <c r="L972">
        <f>B972/C972</f>
        <v>1.0696958028494417</v>
      </c>
      <c r="M972">
        <f t="shared" si="15"/>
        <v>7.5457126485117518</v>
      </c>
      <c r="P972">
        <f>P971*(1-P$1+H971)^($A972-$A971)*(2-E972/E971)</f>
        <v>7.3706490491694181</v>
      </c>
    </row>
    <row r="973" spans="1:16" x14ac:dyDescent="0.25">
      <c r="A973" s="1">
        <v>39476</v>
      </c>
      <c r="B973" s="10">
        <v>27.32</v>
      </c>
      <c r="C973" s="10">
        <v>25.65</v>
      </c>
      <c r="D973">
        <v>74399.759999999995</v>
      </c>
      <c r="E973">
        <v>67531.039999999994</v>
      </c>
      <c r="F973">
        <v>130536.31</v>
      </c>
      <c r="G973">
        <v>118501.36</v>
      </c>
      <c r="H973">
        <f>(1/(1-91/360*VLOOKUP($A973,Tbills!$B$4:$C$974,2,1)/100))^((1)/91)-1</f>
        <v>6.5055400529479002E-5</v>
      </c>
      <c r="I973">
        <f>I972*(1-IF($A973&lt;=I968,I$1,I$1+IF(AND(WEEKDAY($A973)&lt;&gt;1,WEEKDAY($A973)&lt;&gt;7),J$1,0)))^($A973-$A972)*(1-0.5*(E973/E972-1))</f>
        <v>12.506938846221525</v>
      </c>
      <c r="K973">
        <f>ROW()</f>
        <v>973</v>
      </c>
      <c r="L973">
        <f>B973/C973</f>
        <v>1.0651072124756336</v>
      </c>
      <c r="M973">
        <f t="shared" si="15"/>
        <v>7.5413848116039874</v>
      </c>
      <c r="P973">
        <f>P972*(1-P$1+H972)^($A973-$A972)*(2-E973/E972)</f>
        <v>7.3669715078761708</v>
      </c>
    </row>
    <row r="974" spans="1:16" x14ac:dyDescent="0.25">
      <c r="A974" s="1">
        <v>39477</v>
      </c>
      <c r="B974" s="10">
        <v>27.62</v>
      </c>
      <c r="C974" s="10">
        <v>26.08</v>
      </c>
      <c r="D974">
        <v>74582.58</v>
      </c>
      <c r="E974">
        <v>67692.59</v>
      </c>
      <c r="F974">
        <v>131712.54999999999</v>
      </c>
      <c r="G974">
        <v>119561.45</v>
      </c>
      <c r="H974">
        <f>(1/(1-91/360*VLOOKUP($A974,Tbills!$B$4:$C$974,2,1)/100))^((1)/91)-1</f>
        <v>6.5055400529479002E-5</v>
      </c>
      <c r="I974">
        <f>I973*(1-IF($A974&lt;=I969,I$1,I$1+IF(AND(WEEKDAY($A974)&lt;&gt;1,WEEKDAY($A974)&lt;&gt;7),J$1,0)))^($A974-$A973)*(1-0.5*(E974/E973-1))</f>
        <v>12.491653954972115</v>
      </c>
      <c r="K974">
        <f>ROW()</f>
        <v>974</v>
      </c>
      <c r="L974">
        <f>B974/C974</f>
        <v>1.0590490797546013</v>
      </c>
      <c r="M974">
        <f t="shared" si="15"/>
        <v>7.5229936577018197</v>
      </c>
      <c r="P974">
        <f>P973*(1-P$1+H973)^($A974-$A973)*(2-E974/E973)</f>
        <v>7.3495542831839185</v>
      </c>
    </row>
    <row r="975" spans="1:16" x14ac:dyDescent="0.25">
      <c r="A975" s="1">
        <v>39478</v>
      </c>
      <c r="B975" s="10">
        <v>26.2</v>
      </c>
      <c r="C975" s="10">
        <v>25.21</v>
      </c>
      <c r="D975">
        <v>73473.83</v>
      </c>
      <c r="E975">
        <v>66681.86</v>
      </c>
      <c r="F975">
        <v>128873.42</v>
      </c>
      <c r="G975">
        <v>116976.46</v>
      </c>
      <c r="H975">
        <f>(1/(1-91/360*VLOOKUP($A975,Tbills!$B$4:$C$974,2,1)/100))^((1)/91)-1</f>
        <v>6.5055400529479002E-5</v>
      </c>
      <c r="I975">
        <f>I974*(1-IF($A975&lt;=I970,I$1,I$1+IF(AND(WEEKDAY($A975)&lt;&gt;1,WEEKDAY($A975)&lt;&gt;7),J$1,0)))^($A975-$A974)*(1-0.5*(E975/E974-1))</f>
        <v>12.584583946636974</v>
      </c>
      <c r="K975">
        <f>ROW()</f>
        <v>975</v>
      </c>
      <c r="L975">
        <f>B975/C975</f>
        <v>1.0392701309004362</v>
      </c>
      <c r="M975">
        <f t="shared" si="15"/>
        <v>7.634965185128336</v>
      </c>
      <c r="P975">
        <f>P974*(1-P$1+H974)^($A975-$A974)*(2-E975/E974)</f>
        <v>7.4595011500023034</v>
      </c>
    </row>
    <row r="976" spans="1:16" x14ac:dyDescent="0.25">
      <c r="A976" s="1">
        <v>39479</v>
      </c>
      <c r="B976" s="10">
        <v>24.02</v>
      </c>
      <c r="C976" s="10">
        <v>24.11</v>
      </c>
      <c r="D976">
        <v>71546.23</v>
      </c>
      <c r="E976">
        <v>64928.11</v>
      </c>
      <c r="F976">
        <v>123781.2</v>
      </c>
      <c r="G976">
        <v>112346.72</v>
      </c>
      <c r="H976">
        <f>(1/(1-91/360*VLOOKUP($A976,Tbills!$B$4:$C$974,2,1)/100))^((1)/91)-1</f>
        <v>6.5055400529479002E-5</v>
      </c>
      <c r="I976">
        <f>I975*(1-IF($A976&lt;=I971,I$1,I$1+IF(AND(WEEKDAY($A976)&lt;&gt;1,WEEKDAY($A976)&lt;&gt;7),J$1,0)))^($A976-$A975)*(1-0.5*(E976/E975-1))</f>
        <v>12.74974098623103</v>
      </c>
      <c r="K976">
        <f>ROW()</f>
        <v>976</v>
      </c>
      <c r="L976">
        <f>B976/C976</f>
        <v>0.99626710908336791</v>
      </c>
      <c r="M976">
        <f t="shared" si="15"/>
        <v>7.8354017718398845</v>
      </c>
      <c r="P976">
        <f>P975*(1-P$1+H975)^($A976-$A975)*(2-E976/E975)</f>
        <v>7.6559028294238036</v>
      </c>
    </row>
    <row r="977" spans="1:16" x14ac:dyDescent="0.25">
      <c r="A977" s="1">
        <v>39482</v>
      </c>
      <c r="B977" s="10">
        <v>25.99</v>
      </c>
      <c r="C977" s="10">
        <v>25.36</v>
      </c>
      <c r="D977">
        <v>74105.02</v>
      </c>
      <c r="E977">
        <v>67237.53</v>
      </c>
      <c r="F977">
        <v>126951.57</v>
      </c>
      <c r="G977">
        <v>115202.29</v>
      </c>
      <c r="H977">
        <f>(1/(1-91/360*VLOOKUP($A977,Tbills!$B$4:$C$974,2,1)/100))^((1)/91)-1</f>
        <v>6.2121621492661205E-5</v>
      </c>
      <c r="I977">
        <f>I976*(1-IF($A977&lt;=I972,I$1,I$1+IF(AND(WEEKDAY($A977)&lt;&gt;1,WEEKDAY($A977)&lt;&gt;7),J$1,0)))^($A977-$A976)*(1-0.5*(E977/E976-1))</f>
        <v>12.522016200320191</v>
      </c>
      <c r="K977">
        <f>ROW()</f>
        <v>977</v>
      </c>
      <c r="L977">
        <f>B977/C977</f>
        <v>1.0248422712933754</v>
      </c>
      <c r="M977">
        <f t="shared" si="15"/>
        <v>7.5556495057168398</v>
      </c>
      <c r="P977">
        <f>P976*(1-P$1+H976)^($A977-$A976)*(2-E977/E976)</f>
        <v>7.3842127281511933</v>
      </c>
    </row>
    <row r="978" spans="1:16" x14ac:dyDescent="0.25">
      <c r="A978" s="1">
        <v>39483</v>
      </c>
      <c r="B978" s="10">
        <v>28.24</v>
      </c>
      <c r="C978" s="10">
        <v>26.99</v>
      </c>
      <c r="D978">
        <v>78296.789999999994</v>
      </c>
      <c r="E978">
        <v>71036.66</v>
      </c>
      <c r="F978">
        <v>132964.03</v>
      </c>
      <c r="G978">
        <v>120651.14</v>
      </c>
      <c r="H978">
        <f>(1/(1-91/360*VLOOKUP($A978,Tbills!$B$4:$C$974,2,1)/100))^((1)/91)-1</f>
        <v>6.2121621492661205E-5</v>
      </c>
      <c r="I978">
        <f>I977*(1-IF($A978&lt;=I973,I$1,I$1+IF(AND(WEEKDAY($A978)&lt;&gt;1,WEEKDAY($A978)&lt;&gt;7),J$1,0)))^($A978-$A977)*(1-0.5*(E978/E977-1))</f>
        <v>12.167933021499532</v>
      </c>
      <c r="K978">
        <f>ROW()</f>
        <v>978</v>
      </c>
      <c r="L978">
        <f>B978/C978</f>
        <v>1.0463134494257131</v>
      </c>
      <c r="M978">
        <f t="shared" si="15"/>
        <v>7.1283997373009953</v>
      </c>
      <c r="P978">
        <f>P977*(1-P$1+H977)^($A978-$A977)*(2-E978/E977)</f>
        <v>6.9671568124123633</v>
      </c>
    </row>
    <row r="979" spans="1:16"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I978*(1-IF($A979&lt;=I974,I$1,I$1+IF(AND(WEEKDAY($A979)&lt;&gt;1,WEEKDAY($A979)&lt;&gt;7),J$1,0)))^($A979-$A978)*(1-0.5*(E979/E978-1))</f>
        <v>12.005109172081623</v>
      </c>
      <c r="K979">
        <f>ROW()</f>
        <v>979</v>
      </c>
      <c r="L979">
        <f>B979/C979</f>
        <v>1.0492575153929735</v>
      </c>
      <c r="M979">
        <f t="shared" si="15"/>
        <v>6.9376669248136409</v>
      </c>
      <c r="P979">
        <f>P978*(1-P$1+H978)^($A979-$A978)*(2-E979/E978)</f>
        <v>6.781224610506559</v>
      </c>
    </row>
    <row r="980" spans="1:16" x14ac:dyDescent="0.25">
      <c r="A980" s="1">
        <v>39485</v>
      </c>
      <c r="B980" s="10">
        <v>27.66</v>
      </c>
      <c r="C980" s="10">
        <v>26.74</v>
      </c>
      <c r="D980">
        <v>79182.960000000006</v>
      </c>
      <c r="E980">
        <v>71831.78</v>
      </c>
      <c r="F980">
        <v>134608.93</v>
      </c>
      <c r="G980">
        <v>122128.63</v>
      </c>
      <c r="H980">
        <f>(1/(1-91/360*VLOOKUP($A980,Tbills!$B$4:$C$974,2,1)/100))^((1)/91)-1</f>
        <v>6.2121621492661205E-5</v>
      </c>
      <c r="I980">
        <f>I979*(1-IF($A980&lt;=I975,I$1,I$1+IF(AND(WEEKDAY($A980)&lt;&gt;1,WEEKDAY($A980)&lt;&gt;7),J$1,0)))^($A980-$A979)*(1-0.5*(E980/E979-1))</f>
        <v>12.095520519070179</v>
      </c>
      <c r="K980">
        <f>ROW()</f>
        <v>980</v>
      </c>
      <c r="L980">
        <f>B980/C980</f>
        <v>1.0344053851907256</v>
      </c>
      <c r="M980">
        <f t="shared" si="15"/>
        <v>7.0421989293088352</v>
      </c>
      <c r="P980">
        <f>P979*(1-P$1+H979)^($A980-$A979)*(2-E980/E979)</f>
        <v>6.8838930856894267</v>
      </c>
    </row>
    <row r="981" spans="1:16" x14ac:dyDescent="0.25">
      <c r="A981" s="1">
        <v>39486</v>
      </c>
      <c r="B981" s="10">
        <v>28.01</v>
      </c>
      <c r="C981" s="10">
        <v>27.06</v>
      </c>
      <c r="D981">
        <v>80595.94</v>
      </c>
      <c r="E981">
        <v>73109.119999999995</v>
      </c>
      <c r="F981">
        <v>137366.85999999999</v>
      </c>
      <c r="G981">
        <v>124623.27</v>
      </c>
      <c r="H981">
        <f>(1/(1-91/360*VLOOKUP($A981,Tbills!$B$4:$C$974,2,1)/100))^((1)/91)-1</f>
        <v>6.2121621492661205E-5</v>
      </c>
      <c r="I981">
        <f>I980*(1-IF($A981&lt;=I976,I$1,I$1+IF(AND(WEEKDAY($A981)&lt;&gt;1,WEEKDAY($A981)&lt;&gt;7),J$1,0)))^($A981-$A980)*(1-0.5*(E981/E980-1))</f>
        <v>11.987664932824449</v>
      </c>
      <c r="K981">
        <f>ROW()</f>
        <v>981</v>
      </c>
      <c r="L981">
        <f>B981/C981</f>
        <v>1.0351071692535108</v>
      </c>
      <c r="M981">
        <f t="shared" si="15"/>
        <v>6.9166497123663442</v>
      </c>
      <c r="P981">
        <f>P980*(1-P$1+H980)^($A981-$A980)*(2-E981/E980)</f>
        <v>6.7616510357220259</v>
      </c>
    </row>
    <row r="982" spans="1:16" x14ac:dyDescent="0.25">
      <c r="A982" s="1">
        <v>39489</v>
      </c>
      <c r="B982" s="10">
        <v>27.6</v>
      </c>
      <c r="C982" s="10">
        <v>26.67</v>
      </c>
      <c r="D982">
        <v>78796.539999999994</v>
      </c>
      <c r="E982">
        <v>71463.25</v>
      </c>
      <c r="F982">
        <v>136246.01999999999</v>
      </c>
      <c r="G982">
        <v>123583.18</v>
      </c>
      <c r="H982">
        <f>(1/(1-91/360*VLOOKUP($A982,Tbills!$B$4:$C$974,2,1)/100))^((1)/91)-1</f>
        <v>6.2680375505053121E-5</v>
      </c>
      <c r="I982">
        <f>I981*(1-IF($A982&lt;=I977,I$1,I$1+IF(AND(WEEKDAY($A982)&lt;&gt;1,WEEKDAY($A982)&lt;&gt;7),J$1,0)))^($A982-$A981)*(1-0.5*(E982/E981-1))</f>
        <v>12.121654628329644</v>
      </c>
      <c r="K982">
        <f>ROW()</f>
        <v>982</v>
      </c>
      <c r="L982">
        <f>B982/C982</f>
        <v>1.0348706411698538</v>
      </c>
      <c r="M982">
        <f t="shared" si="15"/>
        <v>7.0713727307033025</v>
      </c>
      <c r="P982">
        <f>P981*(1-P$1+H981)^($A982-$A981)*(2-E982/E981)</f>
        <v>6.9143941515536778</v>
      </c>
    </row>
    <row r="983" spans="1:16" x14ac:dyDescent="0.25">
      <c r="A983" s="1">
        <v>39490</v>
      </c>
      <c r="B983" s="10">
        <v>26.33</v>
      </c>
      <c r="C983" s="10">
        <v>26.11</v>
      </c>
      <c r="D983">
        <v>77774.58</v>
      </c>
      <c r="E983">
        <v>70531.92</v>
      </c>
      <c r="F983">
        <v>134476.84</v>
      </c>
      <c r="G983">
        <v>121970.68</v>
      </c>
      <c r="H983">
        <f>(1/(1-91/360*VLOOKUP($A983,Tbills!$B$4:$C$974,2,1)/100))^((1)/91)-1</f>
        <v>6.2680375505053121E-5</v>
      </c>
      <c r="I983">
        <f>I982*(1-IF($A983&lt;=I978,I$1,I$1+IF(AND(WEEKDAY($A983)&lt;&gt;1,WEEKDAY($A983)&lt;&gt;7),J$1,0)))^($A983-$A982)*(1-0.5*(E983/E982-1))</f>
        <v>12.200323553697555</v>
      </c>
      <c r="K983">
        <f>ROW()</f>
        <v>983</v>
      </c>
      <c r="L983">
        <f>B983/C983</f>
        <v>1.008425890463424</v>
      </c>
      <c r="M983">
        <f t="shared" si="15"/>
        <v>7.1631952869689526</v>
      </c>
      <c r="P983">
        <f>P982*(1-P$1+H982)^($A983-$A982)*(2-E983/E982)</f>
        <v>7.0046845350817764</v>
      </c>
    </row>
    <row r="984" spans="1:16" x14ac:dyDescent="0.25">
      <c r="A984" s="1">
        <v>39491</v>
      </c>
      <c r="B984" s="10">
        <v>24.88</v>
      </c>
      <c r="C984" s="10">
        <v>25.29</v>
      </c>
      <c r="D984">
        <v>75075.850000000006</v>
      </c>
      <c r="E984">
        <v>68080.08</v>
      </c>
      <c r="F984">
        <v>132354.5</v>
      </c>
      <c r="G984">
        <v>120038.07</v>
      </c>
      <c r="H984">
        <f>(1/(1-91/360*VLOOKUP($A984,Tbills!$B$4:$C$974,2,1)/100))^((1)/91)-1</f>
        <v>6.2680375505053121E-5</v>
      </c>
      <c r="I984">
        <f>I983*(1-IF($A984&lt;=I979,I$1,I$1+IF(AND(WEEKDAY($A984)&lt;&gt;1,WEEKDAY($A984)&lt;&gt;7),J$1,0)))^($A984-$A983)*(1-0.5*(E984/E983-1))</f>
        <v>12.412055128210159</v>
      </c>
      <c r="K984">
        <f>ROW()</f>
        <v>984</v>
      </c>
      <c r="L984">
        <f>B984/C984</f>
        <v>0.98378805852115458</v>
      </c>
      <c r="M984">
        <f t="shared" si="15"/>
        <v>7.411858009982156</v>
      </c>
      <c r="P984">
        <f>P983*(1-P$1+H983)^($A984-$A983)*(2-E984/E983)</f>
        <v>7.2483685474573178</v>
      </c>
    </row>
    <row r="985" spans="1:16" x14ac:dyDescent="0.25">
      <c r="A985" s="1">
        <v>39492</v>
      </c>
      <c r="B985" s="10">
        <v>25.54</v>
      </c>
      <c r="C985" s="10">
        <v>25.47</v>
      </c>
      <c r="D985">
        <v>76132.3</v>
      </c>
      <c r="E985">
        <v>69033.820000000007</v>
      </c>
      <c r="F985">
        <v>133360.5</v>
      </c>
      <c r="G985">
        <v>120942.93</v>
      </c>
      <c r="H985">
        <f>(1/(1-91/360*VLOOKUP($A985,Tbills!$B$4:$C$974,2,1)/100))^((1)/91)-1</f>
        <v>6.2680375505053121E-5</v>
      </c>
      <c r="I985">
        <f>I984*(1-IF($A985&lt;=I980,I$1,I$1+IF(AND(WEEKDAY($A985)&lt;&gt;1,WEEKDAY($A985)&lt;&gt;7),J$1,0)))^($A985-$A984)*(1-0.5*(E985/E984-1))</f>
        <v>12.324793535951589</v>
      </c>
      <c r="K985">
        <f>ROW()</f>
        <v>985</v>
      </c>
      <c r="L985">
        <f>B985/C985</f>
        <v>1.0027483313702394</v>
      </c>
      <c r="M985">
        <f t="shared" si="15"/>
        <v>7.3076842468118874</v>
      </c>
      <c r="P985">
        <f>P984*(1-P$1+H984)^($A985-$A984)*(2-E985/E984)</f>
        <v>7.1470091277722263</v>
      </c>
    </row>
    <row r="986" spans="1:16" x14ac:dyDescent="0.25">
      <c r="A986" s="1">
        <v>39493</v>
      </c>
      <c r="B986" s="10">
        <v>25.02</v>
      </c>
      <c r="C986" s="10">
        <v>25.44</v>
      </c>
      <c r="D986">
        <v>75415.48</v>
      </c>
      <c r="E986">
        <v>68379.509999999995</v>
      </c>
      <c r="F986">
        <v>132632.60999999999</v>
      </c>
      <c r="G986">
        <v>120275.23</v>
      </c>
      <c r="H986">
        <f>(1/(1-91/360*VLOOKUP($A986,Tbills!$B$4:$C$974,2,1)/100))^((1)/91)-1</f>
        <v>6.2680375505053121E-5</v>
      </c>
      <c r="I986">
        <f>I985*(1-IF($A986&lt;=I981,I$1,I$1+IF(AND(WEEKDAY($A986)&lt;&gt;1,WEEKDAY($A986)&lt;&gt;7),J$1,0)))^($A986-$A985)*(1-0.5*(E986/E985-1))</f>
        <v>12.382879095411228</v>
      </c>
      <c r="K986">
        <f>ROW()</f>
        <v>986</v>
      </c>
      <c r="L986">
        <f>B986/C986</f>
        <v>0.98349056603773577</v>
      </c>
      <c r="M986">
        <f t="shared" si="15"/>
        <v>7.3766036833170494</v>
      </c>
      <c r="P986">
        <f>P985*(1-P$1+H985)^($A986-$A985)*(2-E986/E985)</f>
        <v>7.2149346282974385</v>
      </c>
    </row>
    <row r="987" spans="1:16" x14ac:dyDescent="0.25">
      <c r="A987" s="1">
        <v>39497</v>
      </c>
      <c r="B987" s="10">
        <v>25.59</v>
      </c>
      <c r="C987" s="10">
        <v>25.47</v>
      </c>
      <c r="D987">
        <v>74503.69</v>
      </c>
      <c r="E987">
        <v>67535.64</v>
      </c>
      <c r="F987">
        <v>131078.72</v>
      </c>
      <c r="G987">
        <v>118835.96</v>
      </c>
      <c r="H987">
        <f>(1/(1-91/360*VLOOKUP($A987,Tbills!$B$4:$C$974,2,1)/100))^((1)/91)-1</f>
        <v>6.1283544322776606E-5</v>
      </c>
      <c r="I987">
        <f>I986*(1-IF($A987&lt;=I982,I$1,I$1+IF(AND(WEEKDAY($A987)&lt;&gt;1,WEEKDAY($A987)&lt;&gt;7),J$1,0)))^($A987-$A986)*(1-0.5*(E987/E986-1))</f>
        <v>12.457990431409671</v>
      </c>
      <c r="K987">
        <f>ROW()</f>
        <v>987</v>
      </c>
      <c r="L987">
        <f>B987/C987</f>
        <v>1.0047114252061249</v>
      </c>
      <c r="M987">
        <f t="shared" si="15"/>
        <v>7.4662470499757871</v>
      </c>
      <c r="P987">
        <f>P986*(1-P$1+H986)^($A987-$A986)*(2-E987/E986)</f>
        <v>7.304724679130679</v>
      </c>
    </row>
    <row r="988" spans="1:16" x14ac:dyDescent="0.25">
      <c r="A988" s="1">
        <v>39498</v>
      </c>
      <c r="B988" s="10">
        <v>24.4</v>
      </c>
      <c r="C988" s="10">
        <v>24.67</v>
      </c>
      <c r="D988">
        <v>74024.86</v>
      </c>
      <c r="E988">
        <v>67097.460000000006</v>
      </c>
      <c r="F988">
        <v>131300.26</v>
      </c>
      <c r="G988">
        <v>119029.52</v>
      </c>
      <c r="H988">
        <f>(1/(1-91/360*VLOOKUP($A988,Tbills!$B$4:$C$974,2,1)/100))^((1)/91)-1</f>
        <v>6.1283544322776606E-5</v>
      </c>
      <c r="I988">
        <f>I987*(1-IF($A988&lt;=I983,I$1,I$1+IF(AND(WEEKDAY($A988)&lt;&gt;1,WEEKDAY($A988)&lt;&gt;7),J$1,0)))^($A988-$A987)*(1-0.5*(E988/E987-1))</f>
        <v>12.498079660085024</v>
      </c>
      <c r="K988">
        <f>ROW()</f>
        <v>988</v>
      </c>
      <c r="L988">
        <f>B988/C988</f>
        <v>0.98905553303607607</v>
      </c>
      <c r="M988">
        <f t="shared" si="15"/>
        <v>7.5143390309115849</v>
      </c>
      <c r="P988">
        <f>P987*(1-P$1+H987)^($A988-$A987)*(2-E988/E987)</f>
        <v>7.3522973173840311</v>
      </c>
    </row>
    <row r="989" spans="1:16" x14ac:dyDescent="0.25">
      <c r="A989" s="1">
        <v>39499</v>
      </c>
      <c r="B989" s="10">
        <v>25.12</v>
      </c>
      <c r="C989" s="10">
        <v>25.09</v>
      </c>
      <c r="D989">
        <v>73961.52</v>
      </c>
      <c r="E989">
        <v>67035.929999999993</v>
      </c>
      <c r="F989">
        <v>131040.04</v>
      </c>
      <c r="G989">
        <v>118786.33</v>
      </c>
      <c r="H989">
        <f>(1/(1-91/360*VLOOKUP($A989,Tbills!$B$4:$C$974,2,1)/100))^((1)/91)-1</f>
        <v>6.1283544322776606E-5</v>
      </c>
      <c r="I989">
        <f>I988*(1-IF($A989&lt;=I984,I$1,I$1+IF(AND(WEEKDAY($A989)&lt;&gt;1,WEEKDAY($A989)&lt;&gt;7),J$1,0)))^($A989-$A988)*(1-0.5*(E989/E988-1))</f>
        <v>12.503484739706002</v>
      </c>
      <c r="K989">
        <f>ROW()</f>
        <v>989</v>
      </c>
      <c r="L989">
        <f>B989/C989</f>
        <v>1.0011956954962136</v>
      </c>
      <c r="M989">
        <f t="shared" si="15"/>
        <v>7.5208795584004964</v>
      </c>
      <c r="P989">
        <f>P988*(1-P$1+H988)^($A989-$A988)*(2-E989/E988)</f>
        <v>7.3592183569156422</v>
      </c>
    </row>
    <row r="990" spans="1:16" x14ac:dyDescent="0.25">
      <c r="A990" s="1">
        <v>39500</v>
      </c>
      <c r="B990" s="10">
        <v>24.06</v>
      </c>
      <c r="C990" s="10">
        <v>24.4</v>
      </c>
      <c r="D990">
        <v>72336.960000000006</v>
      </c>
      <c r="E990">
        <v>65559.38</v>
      </c>
      <c r="F990">
        <v>130791.6</v>
      </c>
      <c r="G990">
        <v>118553.84</v>
      </c>
      <c r="H990">
        <f>(1/(1-91/360*VLOOKUP($A990,Tbills!$B$4:$C$974,2,1)/100))^((1)/91)-1</f>
        <v>6.1283544322776606E-5</v>
      </c>
      <c r="I990">
        <f>I989*(1-IF($A990&lt;=I985,I$1,I$1+IF(AND(WEEKDAY($A990)&lt;&gt;1,WEEKDAY($A990)&lt;&gt;7),J$1,0)))^($A990-$A989)*(1-0.5*(E990/E989-1))</f>
        <v>12.640858148595898</v>
      </c>
      <c r="K990">
        <f>ROW()</f>
        <v>990</v>
      </c>
      <c r="L990">
        <f>B990/C990</f>
        <v>0.98606557377049175</v>
      </c>
      <c r="M990">
        <f t="shared" si="15"/>
        <v>7.6861783115289137</v>
      </c>
      <c r="P990">
        <f>P989*(1-P$1+H989)^($A990-$A989)*(2-E990/E989)</f>
        <v>7.521497070636884</v>
      </c>
    </row>
    <row r="991" spans="1:16" x14ac:dyDescent="0.25">
      <c r="A991" s="1">
        <v>39503</v>
      </c>
      <c r="B991" s="10">
        <v>23.03</v>
      </c>
      <c r="C991" s="10">
        <v>23.93</v>
      </c>
      <c r="D991">
        <v>70429.990000000005</v>
      </c>
      <c r="E991">
        <v>63819.03</v>
      </c>
      <c r="F991">
        <v>127652.15</v>
      </c>
      <c r="G991">
        <v>115686.34</v>
      </c>
      <c r="H991">
        <f>(1/(1-91/360*VLOOKUP($A991,Tbills!$B$4:$C$974,2,1)/100))^((1)/91)-1</f>
        <v>6.0166208597944859E-5</v>
      </c>
      <c r="I991">
        <f>I990*(1-IF($A991&lt;=I986,I$1,I$1+IF(AND(WEEKDAY($A991)&lt;&gt;1,WEEKDAY($A991)&lt;&gt;7),J$1,0)))^($A991-$A990)*(1-0.5*(E991/E990-1))</f>
        <v>12.807641189466718</v>
      </c>
      <c r="K991">
        <f>ROW()</f>
        <v>991</v>
      </c>
      <c r="L991">
        <f>B991/C991</f>
        <v>0.96239030505641465</v>
      </c>
      <c r="M991">
        <f t="shared" si="15"/>
        <v>7.8891144379712586</v>
      </c>
      <c r="P991">
        <f>P990*(1-P$1+H990)^($A991-$A990)*(2-E991/E990)</f>
        <v>7.7217267819585125</v>
      </c>
    </row>
    <row r="992" spans="1:16" x14ac:dyDescent="0.25">
      <c r="A992" s="1">
        <v>39504</v>
      </c>
      <c r="B992" s="10">
        <v>21.9</v>
      </c>
      <c r="C992" s="10">
        <v>23.11</v>
      </c>
      <c r="D992">
        <v>69303.850000000006</v>
      </c>
      <c r="E992">
        <v>62794.75</v>
      </c>
      <c r="F992">
        <v>126871.46</v>
      </c>
      <c r="G992">
        <v>114971.87</v>
      </c>
      <c r="H992">
        <f>(1/(1-91/360*VLOOKUP($A992,Tbills!$B$4:$C$974,2,1)/100))^((1)/91)-1</f>
        <v>6.0166208597944859E-5</v>
      </c>
      <c r="I992">
        <f>I991*(1-IF($A992&lt;=I987,I$1,I$1+IF(AND(WEEKDAY($A992)&lt;&gt;1,WEEKDAY($A992)&lt;&gt;7),J$1,0)))^($A992-$A991)*(1-0.5*(E992/E991-1))</f>
        <v>12.91008493690733</v>
      </c>
      <c r="K992">
        <f>ROW()</f>
        <v>992</v>
      </c>
      <c r="L992">
        <f>B992/C992</f>
        <v>0.94764171354392035</v>
      </c>
      <c r="M992">
        <f t="shared" si="15"/>
        <v>8.0153594816045182</v>
      </c>
      <c r="P992">
        <f>P991*(1-P$1+H991)^($A992-$A991)*(2-E992/E991)</f>
        <v>7.8458404913275066</v>
      </c>
    </row>
    <row r="993" spans="1:16" x14ac:dyDescent="0.25">
      <c r="A993" s="1">
        <v>39505</v>
      </c>
      <c r="B993" s="10">
        <v>22.69</v>
      </c>
      <c r="C993" s="10">
        <v>23.69</v>
      </c>
      <c r="D993">
        <v>69885.17</v>
      </c>
      <c r="E993">
        <v>63317.69</v>
      </c>
      <c r="F993">
        <v>126714.07</v>
      </c>
      <c r="G993">
        <v>114822.32</v>
      </c>
      <c r="H993">
        <f>(1/(1-91/360*VLOOKUP($A993,Tbills!$B$4:$C$974,2,1)/100))^((1)/91)-1</f>
        <v>6.0166208597944859E-5</v>
      </c>
      <c r="I993">
        <f>I992*(1-IF($A993&lt;=I988,I$1,I$1+IF(AND(WEEKDAY($A993)&lt;&gt;1,WEEKDAY($A993)&lt;&gt;7),J$1,0)))^($A993-$A992)*(1-0.5*(E993/E992-1))</f>
        <v>12.855994235289838</v>
      </c>
      <c r="K993">
        <f>ROW()</f>
        <v>993</v>
      </c>
      <c r="L993">
        <f>B993/C993</f>
        <v>0.95778809624314054</v>
      </c>
      <c r="M993">
        <f t="shared" si="15"/>
        <v>7.9482392321903106</v>
      </c>
      <c r="P993">
        <f>P992*(1-P$1+H992)^($A993-$A992)*(2-E993/E992)</f>
        <v>7.7806825169652463</v>
      </c>
    </row>
    <row r="994" spans="1:16" x14ac:dyDescent="0.25">
      <c r="A994" s="1">
        <v>39506</v>
      </c>
      <c r="B994" s="10">
        <v>23.53</v>
      </c>
      <c r="C994" s="10">
        <v>24.29</v>
      </c>
      <c r="D994">
        <v>71873.37</v>
      </c>
      <c r="E994">
        <v>65115.24</v>
      </c>
      <c r="F994">
        <v>130314.45</v>
      </c>
      <c r="G994">
        <v>118077.9</v>
      </c>
      <c r="H994">
        <f>(1/(1-91/360*VLOOKUP($A994,Tbills!$B$4:$C$974,2,1)/100))^((1)/91)-1</f>
        <v>6.0166208597944859E-5</v>
      </c>
      <c r="I994">
        <f>I993*(1-IF($A994&lt;=I989,I$1,I$1+IF(AND(WEEKDAY($A994)&lt;&gt;1,WEEKDAY($A994)&lt;&gt;7),J$1,0)))^($A994-$A993)*(1-0.5*(E994/E993-1))</f>
        <v>12.673177520222557</v>
      </c>
      <c r="K994">
        <f>ROW()</f>
        <v>994</v>
      </c>
      <c r="L994">
        <f>B994/C994</f>
        <v>0.9687114038699054</v>
      </c>
      <c r="M994">
        <f t="shared" si="15"/>
        <v>7.7222339610995538</v>
      </c>
      <c r="P994">
        <f>P993*(1-P$1+H993)^($A994-$A993)*(2-E994/E993)</f>
        <v>7.5599689949964608</v>
      </c>
    </row>
    <row r="995" spans="1:16" x14ac:dyDescent="0.25">
      <c r="A995" s="1">
        <v>39507</v>
      </c>
      <c r="B995" s="10">
        <v>26.54</v>
      </c>
      <c r="C995" s="10">
        <v>26.39</v>
      </c>
      <c r="D995">
        <v>75999.429999999993</v>
      </c>
      <c r="E995">
        <v>68849.41</v>
      </c>
      <c r="F995">
        <v>135432.24</v>
      </c>
      <c r="G995">
        <v>122708.03</v>
      </c>
      <c r="H995">
        <f>(1/(1-91/360*VLOOKUP($A995,Tbills!$B$4:$C$974,2,1)/100))^((1)/91)-1</f>
        <v>6.0166208597944859E-5</v>
      </c>
      <c r="I995">
        <f>I994*(1-IF($A995&lt;=I990,I$1,I$1+IF(AND(WEEKDAY($A995)&lt;&gt;1,WEEKDAY($A995)&lt;&gt;7),J$1,0)))^($A995-$A994)*(1-0.5*(E995/E994-1))</f>
        <v>12.309472156574078</v>
      </c>
      <c r="K995">
        <f>ROW()</f>
        <v>995</v>
      </c>
      <c r="L995">
        <f>B995/C995</f>
        <v>1.0056839712012124</v>
      </c>
      <c r="M995">
        <f t="shared" si="15"/>
        <v>7.2790472193245748</v>
      </c>
      <c r="P995">
        <f>P994*(1-P$1+H994)^($A995-$A994)*(2-E995/E994)</f>
        <v>7.1265919078291802</v>
      </c>
    </row>
    <row r="996" spans="1:16" x14ac:dyDescent="0.25">
      <c r="A996" s="1">
        <v>39510</v>
      </c>
      <c r="B996" s="10">
        <v>26.28</v>
      </c>
      <c r="C996" s="10">
        <v>26.08</v>
      </c>
      <c r="D996">
        <v>75975.87</v>
      </c>
      <c r="E996">
        <v>68815.64</v>
      </c>
      <c r="F996">
        <v>135421.32</v>
      </c>
      <c r="G996">
        <v>122675.99</v>
      </c>
      <c r="H996">
        <f>(1/(1-91/360*VLOOKUP($A996,Tbills!$B$4:$C$974,2,1)/100))^((1)/91)-1</f>
        <v>4.9836294109484314E-5</v>
      </c>
      <c r="I996">
        <f>I995*(1-IF($A996&lt;=I991,I$1,I$1+IF(AND(WEEKDAY($A996)&lt;&gt;1,WEEKDAY($A996)&lt;&gt;7),J$1,0)))^($A996-$A995)*(1-0.5*(E996/E995-1))</f>
        <v>12.31152963653987</v>
      </c>
      <c r="K996">
        <f>ROW()</f>
        <v>996</v>
      </c>
      <c r="L996">
        <f>B996/C996</f>
        <v>1.0076687116564418</v>
      </c>
      <c r="M996">
        <f t="shared" si="15"/>
        <v>7.2816000009640387</v>
      </c>
      <c r="P996">
        <f>P995*(1-P$1+H995)^($A996-$A995)*(2-E996/E995)</f>
        <v>7.1305832711576853</v>
      </c>
    </row>
    <row r="997" spans="1:16" x14ac:dyDescent="0.25">
      <c r="A997" s="1">
        <v>39511</v>
      </c>
      <c r="B997" s="10">
        <v>25.52</v>
      </c>
      <c r="C997" s="10">
        <v>25.76</v>
      </c>
      <c r="D997">
        <v>74676.25</v>
      </c>
      <c r="E997">
        <v>67635.070000000007</v>
      </c>
      <c r="F997">
        <v>135380.9</v>
      </c>
      <c r="G997">
        <v>122633.26</v>
      </c>
      <c r="H997">
        <f>(1/(1-91/360*VLOOKUP($A997,Tbills!$B$4:$C$974,2,1)/100))^((1)/91)-1</f>
        <v>4.9836294109484314E-5</v>
      </c>
      <c r="I997">
        <f>I996*(1-IF($A997&lt;=I992,I$1,I$1+IF(AND(WEEKDAY($A997)&lt;&gt;1,WEEKDAY($A997)&lt;&gt;7),J$1,0)))^($A997-$A996)*(1-0.5*(E997/E996-1))</f>
        <v>12.416811968289855</v>
      </c>
      <c r="K997">
        <f>ROW()</f>
        <v>997</v>
      </c>
      <c r="L997">
        <f>B997/C997</f>
        <v>0.99068322981366452</v>
      </c>
      <c r="M997">
        <f t="shared" si="15"/>
        <v>7.4061748764941946</v>
      </c>
      <c r="P997">
        <f>P996*(1-P$1+H996)^($A997-$A996)*(2-E997/E996)</f>
        <v>7.25300553303288</v>
      </c>
    </row>
    <row r="998" spans="1:16" x14ac:dyDescent="0.25">
      <c r="A998" s="1">
        <v>39512</v>
      </c>
      <c r="B998" s="10">
        <v>24.6</v>
      </c>
      <c r="C998" s="10">
        <v>24.91</v>
      </c>
      <c r="D998">
        <v>72828.56</v>
      </c>
      <c r="E998">
        <v>65958.23</v>
      </c>
      <c r="F998">
        <v>131513.96</v>
      </c>
      <c r="G998">
        <v>119124.32</v>
      </c>
      <c r="H998">
        <f>(1/(1-91/360*VLOOKUP($A998,Tbills!$B$4:$C$974,2,1)/100))^((1)/91)-1</f>
        <v>4.9836294109484314E-5</v>
      </c>
      <c r="I998">
        <f>I997*(1-IF($A998&lt;=I993,I$1,I$1+IF(AND(WEEKDAY($A998)&lt;&gt;1,WEEKDAY($A998)&lt;&gt;7),J$1,0)))^($A998-$A997)*(1-0.5*(E998/E997-1))</f>
        <v>12.570406463172233</v>
      </c>
      <c r="K998">
        <f>ROW()</f>
        <v>998</v>
      </c>
      <c r="L998">
        <f>B998/C998</f>
        <v>0.98755519871537545</v>
      </c>
      <c r="M998">
        <f t="shared" si="15"/>
        <v>7.5894386991532024</v>
      </c>
      <c r="P998">
        <f>P997*(1-P$1+H997)^($A998-$A997)*(2-E998/E997)</f>
        <v>7.4329209192678398</v>
      </c>
    </row>
    <row r="999" spans="1:16" x14ac:dyDescent="0.25">
      <c r="A999" s="1">
        <v>39513</v>
      </c>
      <c r="B999" s="10">
        <v>27.55</v>
      </c>
      <c r="C999" s="10">
        <v>27</v>
      </c>
      <c r="D999">
        <v>77892.66</v>
      </c>
      <c r="E999">
        <v>70541.320000000007</v>
      </c>
      <c r="F999">
        <v>136549.4</v>
      </c>
      <c r="G999">
        <v>123679.44</v>
      </c>
      <c r="H999">
        <f>(1/(1-91/360*VLOOKUP($A999,Tbills!$B$4:$C$974,2,1)/100))^((1)/91)-1</f>
        <v>4.9836294109484314E-5</v>
      </c>
      <c r="I999">
        <f>I998*(1-IF($A999&lt;=I994,I$1,I$1+IF(AND(WEEKDAY($A999)&lt;&gt;1,WEEKDAY($A999)&lt;&gt;7),J$1,0)))^($A999-$A998)*(1-0.5*(E999/E998-1))</f>
        <v>12.133364986711406</v>
      </c>
      <c r="K999">
        <f>ROW()</f>
        <v>999</v>
      </c>
      <c r="L999">
        <f>B999/C999</f>
        <v>1.0203703703703704</v>
      </c>
      <c r="M999">
        <f t="shared" si="15"/>
        <v>7.0617596584094899</v>
      </c>
      <c r="P999">
        <f>P998*(1-P$1+H998)^($A999-$A998)*(2-E999/E998)</f>
        <v>6.9165352701475182</v>
      </c>
    </row>
    <row r="1000" spans="1:16" x14ac:dyDescent="0.25">
      <c r="A1000" s="1">
        <v>39514</v>
      </c>
      <c r="B1000" s="10">
        <v>27.49</v>
      </c>
      <c r="C1000" s="10">
        <v>27.11</v>
      </c>
      <c r="D1000">
        <v>77846.91</v>
      </c>
      <c r="E1000">
        <v>70496.37</v>
      </c>
      <c r="F1000">
        <v>136107.89000000001</v>
      </c>
      <c r="G1000">
        <v>123273.38</v>
      </c>
      <c r="H1000">
        <f>(1/(1-91/360*VLOOKUP($A1000,Tbills!$B$4:$C$974,2,1)/100))^((1)/91)-1</f>
        <v>4.9836294109484314E-5</v>
      </c>
      <c r="I1000">
        <f>I999*(1-IF($A1000&lt;=I995,I$1,I$1+IF(AND(WEEKDAY($A1000)&lt;&gt;1,WEEKDAY($A1000)&lt;&gt;7),J$1,0)))^($A1000-$A999)*(1-0.5*(E1000/E999-1))</f>
        <v>12.136914868368326</v>
      </c>
      <c r="K1000">
        <f>ROW()</f>
        <v>1000</v>
      </c>
      <c r="L1000">
        <f>B1000/C1000</f>
        <v>1.0140169679085207</v>
      </c>
      <c r="M1000">
        <f t="shared" si="15"/>
        <v>7.0659304054121828</v>
      </c>
      <c r="P1000">
        <f>P999*(1-P$1+H999)^($A1000-$A999)*(2-E1000/E999)</f>
        <v>6.9210315254844366</v>
      </c>
    </row>
    <row r="1001" spans="1:16" x14ac:dyDescent="0.25">
      <c r="A1001" s="1">
        <v>39517</v>
      </c>
      <c r="B1001" s="10">
        <v>29.38</v>
      </c>
      <c r="C1001" s="10">
        <v>28.33</v>
      </c>
      <c r="D1001">
        <v>80078.61</v>
      </c>
      <c r="E1001">
        <v>72506.81</v>
      </c>
      <c r="F1001">
        <v>138812.51</v>
      </c>
      <c r="G1001">
        <v>125704.54</v>
      </c>
      <c r="H1001">
        <f>(1/(1-91/360*VLOOKUP($A1001,Tbills!$B$4:$C$974,2,1)/100))^((1)/91)-1</f>
        <v>3.951618686892644E-5</v>
      </c>
      <c r="I1001">
        <f>I1000*(1-IF($A1001&lt;=I996,I$1,I$1+IF(AND(WEEKDAY($A1001)&lt;&gt;1,WEEKDAY($A1001)&lt;&gt;7),J$1,0)))^($A1001-$A1000)*(1-0.5*(E1001/E1000-1))</f>
        <v>11.962918348993405</v>
      </c>
      <c r="K1001">
        <f>ROW()</f>
        <v>1001</v>
      </c>
      <c r="L1001">
        <f>B1001/C1001</f>
        <v>1.0370631839039888</v>
      </c>
      <c r="M1001">
        <f t="shared" si="15"/>
        <v>6.8634626507001775</v>
      </c>
      <c r="P1001">
        <f>P1000*(1-P$1+H1000)^($A1001-$A1000)*(2-E1001/E1000)</f>
        <v>6.7239143412286948</v>
      </c>
    </row>
    <row r="1002" spans="1:16" x14ac:dyDescent="0.25">
      <c r="A1002" s="1">
        <v>39518</v>
      </c>
      <c r="B1002" s="10">
        <v>26.36</v>
      </c>
      <c r="C1002" s="10">
        <v>26.09</v>
      </c>
      <c r="D1002">
        <v>75599.86</v>
      </c>
      <c r="E1002">
        <v>68448.679999999993</v>
      </c>
      <c r="F1002">
        <v>133567.53</v>
      </c>
      <c r="G1002">
        <v>120949.87</v>
      </c>
      <c r="H1002">
        <f>(1/(1-91/360*VLOOKUP($A1002,Tbills!$B$4:$C$974,2,1)/100))^((1)/91)-1</f>
        <v>3.951618686892644E-5</v>
      </c>
      <c r="I1002">
        <f>I1001*(1-IF($A1002&lt;=I997,I$1,I$1+IF(AND(WEEKDAY($A1002)&lt;&gt;1,WEEKDAY($A1002)&lt;&gt;7),J$1,0)))^($A1002-$A1001)*(1-0.5*(E1002/E1001-1))</f>
        <v>12.297374259539252</v>
      </c>
      <c r="K1002">
        <f>ROW()</f>
        <v>1002</v>
      </c>
      <c r="L1002">
        <f>B1002/C1002</f>
        <v>1.0103487926408585</v>
      </c>
      <c r="M1002">
        <f t="shared" si="15"/>
        <v>7.2472658867823281</v>
      </c>
      <c r="P1002">
        <f>P1001*(1-P$1+H1001)^($A1002-$A1001)*(2-E1002/E1001)</f>
        <v>7.1002627274196168</v>
      </c>
    </row>
    <row r="1003" spans="1:16"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I1002*(1-IF($A1003&lt;=I998,I$1,I$1+IF(AND(WEEKDAY($A1003)&lt;&gt;1,WEEKDAY($A1003)&lt;&gt;7),J$1,0)))^($A1003-$A1002)*(1-0.5*(E1003/E1002-1))</f>
        <v>12.116072915267424</v>
      </c>
      <c r="K1003">
        <f>ROW()</f>
        <v>1003</v>
      </c>
      <c r="L1003">
        <f>B1003/C1003</f>
        <v>0.99451954694921441</v>
      </c>
      <c r="M1003">
        <f t="shared" si="15"/>
        <v>7.0336157372038954</v>
      </c>
      <c r="P1003">
        <f>P1002*(1-P$1+H1002)^($A1003-$A1002)*(2-E1003/E1002)</f>
        <v>6.8912846434645116</v>
      </c>
    </row>
    <row r="1004" spans="1:16" x14ac:dyDescent="0.25">
      <c r="A1004" s="1">
        <v>39520</v>
      </c>
      <c r="B1004" s="10">
        <v>27.29</v>
      </c>
      <c r="C1004" s="10">
        <v>27.18</v>
      </c>
      <c r="D1004">
        <v>78104.25</v>
      </c>
      <c r="E1004">
        <v>70710.67</v>
      </c>
      <c r="F1004">
        <v>137549.76000000001</v>
      </c>
      <c r="G1004">
        <v>124546.22</v>
      </c>
      <c r="H1004">
        <f>(1/(1-91/360*VLOOKUP($A1004,Tbills!$B$4:$C$974,2,1)/100))^((1)/91)-1</f>
        <v>3.951618686892644E-5</v>
      </c>
      <c r="I1004">
        <f>I1003*(1-IF($A1004&lt;=I999,I$1,I$1+IF(AND(WEEKDAY($A1004)&lt;&gt;1,WEEKDAY($A1004)&lt;&gt;7),J$1,0)))^($A1004-$A1003)*(1-0.5*(E1004/E1003-1))</f>
        <v>12.094504447654243</v>
      </c>
      <c r="K1004">
        <f>ROW()</f>
        <v>1004</v>
      </c>
      <c r="L1004">
        <f>B1004/C1004</f>
        <v>1.004047093451067</v>
      </c>
      <c r="M1004">
        <f t="shared" si="15"/>
        <v>7.0086129555818317</v>
      </c>
      <c r="P1004">
        <f>P1003*(1-P$1+H1003)^($A1004-$A1003)*(2-E1004/E1003)</f>
        <v>6.8671250249147384</v>
      </c>
    </row>
    <row r="1005" spans="1:16" x14ac:dyDescent="0.25">
      <c r="A1005" s="1">
        <v>39521</v>
      </c>
      <c r="B1005" s="10">
        <v>31.16</v>
      </c>
      <c r="C1005" s="10">
        <v>29.36</v>
      </c>
      <c r="D1005">
        <v>82772</v>
      </c>
      <c r="E1005">
        <v>74933.77</v>
      </c>
      <c r="F1005">
        <v>141895.46</v>
      </c>
      <c r="G1005">
        <v>128476.17</v>
      </c>
      <c r="H1005">
        <f>(1/(1-91/360*VLOOKUP($A1005,Tbills!$B$4:$C$974,2,1)/100))^((1)/91)-1</f>
        <v>3.951618686892644E-5</v>
      </c>
      <c r="I1005">
        <f>I1004*(1-IF($A1005&lt;=I1000,I$1,I$1+IF(AND(WEEKDAY($A1005)&lt;&gt;1,WEEKDAY($A1005)&lt;&gt;7),J$1,0)))^($A1005-$A1004)*(1-0.5*(E1005/E1004-1))</f>
        <v>11.733035024742474</v>
      </c>
      <c r="K1005">
        <f>ROW()</f>
        <v>1005</v>
      </c>
      <c r="L1005">
        <f>B1005/C1005</f>
        <v>1.061307901907357</v>
      </c>
      <c r="M1005">
        <f t="shared" si="15"/>
        <v>6.589726006643378</v>
      </c>
      <c r="P1005">
        <f>P1004*(1-P$1+H1004)^($A1005-$A1004)*(2-E1005/E1004)</f>
        <v>6.4570115215141488</v>
      </c>
    </row>
    <row r="1006" spans="1:16"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I1005*(1-IF($A1006&lt;=I1001,I$1,I$1+IF(AND(WEEKDAY($A1006)&lt;&gt;1,WEEKDAY($A1006)&lt;&gt;7),J$1,0)))^($A1006-$A1005)*(1-0.5*(E1006/E1005-1))</f>
        <v>11.698288015849588</v>
      </c>
      <c r="K1006">
        <f>ROW()</f>
        <v>1006</v>
      </c>
      <c r="L1006">
        <f>B1006/C1006</f>
        <v>1.0899256254225829</v>
      </c>
      <c r="M1006">
        <f t="shared" si="15"/>
        <v>6.550806162917997</v>
      </c>
      <c r="P1006">
        <f>P1005*(1-P$1+H1005)^($A1006-$A1005)*(2-E1006/E1005)</f>
        <v>6.4198211996233443</v>
      </c>
    </row>
    <row r="1007" spans="1:16" x14ac:dyDescent="0.25">
      <c r="A1007" s="1">
        <v>39525</v>
      </c>
      <c r="B1007" s="10">
        <v>25.79</v>
      </c>
      <c r="C1007" s="10">
        <v>26.01</v>
      </c>
      <c r="D1007">
        <v>76142.67</v>
      </c>
      <c r="E1007">
        <v>68921.78</v>
      </c>
      <c r="F1007">
        <v>134166.99</v>
      </c>
      <c r="G1007">
        <v>121460.27</v>
      </c>
      <c r="H1007">
        <f>(1/(1-91/360*VLOOKUP($A1007,Tbills!$B$4:$C$974,2,1)/100))^((1)/91)-1</f>
        <v>3.0598583303786953E-5</v>
      </c>
      <c r="I1007">
        <f>I1006*(1-IF($A1007&lt;=I1002,I$1,I$1+IF(AND(WEEKDAY($A1007)&lt;&gt;1,WEEKDAY($A1007)&lt;&gt;7),J$1,0)))^($A1007-$A1006)*(1-0.5*(E1007/E1006-1))</f>
        <v>12.198100506693754</v>
      </c>
      <c r="K1007">
        <f>ROW()</f>
        <v>1007</v>
      </c>
      <c r="L1007">
        <f>B1007/C1007</f>
        <v>0.99154171472510566</v>
      </c>
      <c r="M1007">
        <f t="shared" si="15"/>
        <v>7.1106004464250026</v>
      </c>
      <c r="P1007">
        <f>P1006*(1-P$1+H1006)^($A1007-$A1006)*(2-E1007/E1006)</f>
        <v>6.9687023175920242</v>
      </c>
    </row>
    <row r="1008" spans="1:16" x14ac:dyDescent="0.25">
      <c r="A1008" s="1">
        <v>39526</v>
      </c>
      <c r="B1008" s="10">
        <v>29.84</v>
      </c>
      <c r="C1008" s="10">
        <v>28.78</v>
      </c>
      <c r="D1008">
        <v>79661.509999999995</v>
      </c>
      <c r="E1008">
        <v>72104.81</v>
      </c>
      <c r="F1008">
        <v>137665.25</v>
      </c>
      <c r="G1008">
        <v>124623.5</v>
      </c>
      <c r="H1008">
        <f>(1/(1-91/360*VLOOKUP($A1008,Tbills!$B$4:$C$974,2,1)/100))^((1)/91)-1</f>
        <v>3.0598583303786953E-5</v>
      </c>
      <c r="I1008">
        <f>I1007*(1-IF($A1008&lt;=I1003,I$1,I$1+IF(AND(WEEKDAY($A1008)&lt;&gt;1,WEEKDAY($A1008)&lt;&gt;7),J$1,0)))^($A1008-$A1007)*(1-0.5*(E1008/E1007-1))</f>
        <v>11.916116549457779</v>
      </c>
      <c r="K1008">
        <f>ROW()</f>
        <v>1008</v>
      </c>
      <c r="L1008">
        <f>B1008/C1008</f>
        <v>1.0368311327310631</v>
      </c>
      <c r="M1008">
        <f t="shared" si="15"/>
        <v>6.7818941099153678</v>
      </c>
      <c r="P1008">
        <f>P1007*(1-P$1+H1007)^($A1008-$A1007)*(2-E1008/E1007)</f>
        <v>6.6468227195951286</v>
      </c>
    </row>
    <row r="1009" spans="1:16" x14ac:dyDescent="0.25">
      <c r="A1009" s="1">
        <v>39527</v>
      </c>
      <c r="B1009" s="10">
        <v>26.62</v>
      </c>
      <c r="C1009" s="10">
        <v>27.29</v>
      </c>
      <c r="D1009">
        <v>78464.22</v>
      </c>
      <c r="E1009">
        <v>71018.89</v>
      </c>
      <c r="F1009">
        <v>136394.32999999999</v>
      </c>
      <c r="G1009">
        <v>123469.17</v>
      </c>
      <c r="H1009">
        <f>(1/(1-91/360*VLOOKUP($A1009,Tbills!$B$4:$C$974,2,1)/100))^((1)/91)-1</f>
        <v>3.0598583303786953E-5</v>
      </c>
      <c r="I1009">
        <f>I1008*(1-IF($A1009&lt;=I1004,I$1,I$1+IF(AND(WEEKDAY($A1009)&lt;&gt;1,WEEKDAY($A1009)&lt;&gt;7),J$1,0)))^($A1009-$A1008)*(1-0.5*(E1009/E1008-1))</f>
        <v>12.005534207763777</v>
      </c>
      <c r="K1009">
        <f>ROW()</f>
        <v>1009</v>
      </c>
      <c r="L1009">
        <f>B1009/C1009</f>
        <v>0.97544888237449623</v>
      </c>
      <c r="M1009">
        <f t="shared" si="15"/>
        <v>6.8837108370680147</v>
      </c>
      <c r="P1009">
        <f>P1008*(1-P$1+H1008)^($A1009-$A1008)*(2-E1009/E1008)</f>
        <v>6.7468827598820988</v>
      </c>
    </row>
    <row r="1010" spans="1:16" x14ac:dyDescent="0.25">
      <c r="A1010" s="1">
        <v>39531</v>
      </c>
      <c r="B1010" s="10">
        <v>25.73</v>
      </c>
      <c r="C1010" s="10">
        <v>25.96</v>
      </c>
      <c r="D1010">
        <v>76664.03</v>
      </c>
      <c r="E1010">
        <v>69380.83</v>
      </c>
      <c r="F1010">
        <v>134319.70000000001</v>
      </c>
      <c r="G1010">
        <v>121576.03</v>
      </c>
      <c r="H1010">
        <f>(1/(1-91/360*VLOOKUP($A1010,Tbills!$B$4:$C$974,2,1)/100))^((1)/91)-1</f>
        <v>3.3384548608239584E-5</v>
      </c>
      <c r="I1010">
        <f>I1009*(1-IF($A1010&lt;=I1005,I$1,I$1+IF(AND(WEEKDAY($A1010)&lt;&gt;1,WEEKDAY($A1010)&lt;&gt;7),J$1,0)))^($A1010-$A1009)*(1-0.5*(E1010/E1009-1))</f>
        <v>12.14272456093928</v>
      </c>
      <c r="K1010">
        <f>ROW()</f>
        <v>1010</v>
      </c>
      <c r="L1010">
        <f>B1010/C1010</f>
        <v>0.99114021571648692</v>
      </c>
      <c r="M1010">
        <f t="shared" si="15"/>
        <v>7.0411725963068372</v>
      </c>
      <c r="P1010">
        <f>P1009*(1-P$1+H1009)^($A1010-$A1009)*(2-E1010/E1009)</f>
        <v>6.9023241312359929</v>
      </c>
    </row>
    <row r="1011" spans="1:16" x14ac:dyDescent="0.25">
      <c r="A1011" s="1">
        <v>39532</v>
      </c>
      <c r="B1011" s="10">
        <v>25.72</v>
      </c>
      <c r="C1011" s="10">
        <v>26.18</v>
      </c>
      <c r="D1011">
        <v>76666.59</v>
      </c>
      <c r="E1011">
        <v>69380.83</v>
      </c>
      <c r="F1011">
        <v>134829.48000000001</v>
      </c>
      <c r="G1011">
        <v>122033.38</v>
      </c>
      <c r="H1011">
        <f>(1/(1-91/360*VLOOKUP($A1011,Tbills!$B$4:$C$974,2,1)/100))^((1)/91)-1</f>
        <v>3.3384548608239584E-5</v>
      </c>
      <c r="I1011">
        <f>I1010*(1-IF($A1011&lt;=I1006,I$1,I$1+IF(AND(WEEKDAY($A1011)&lt;&gt;1,WEEKDAY($A1011)&lt;&gt;7),J$1,0)))^($A1011-$A1010)*(1-0.5*(E1011/E1010-1))</f>
        <v>12.142408517423309</v>
      </c>
      <c r="K1011">
        <f>ROW()</f>
        <v>1011</v>
      </c>
      <c r="L1011">
        <f>B1011/C1011</f>
        <v>0.9824293353705118</v>
      </c>
      <c r="M1011">
        <f t="shared" si="15"/>
        <v>7.0408446512818035</v>
      </c>
      <c r="P1011">
        <f>P1010*(1-P$1+H1010)^($A1011-$A1010)*(2-E1011/E1010)</f>
        <v>6.9022992707709916</v>
      </c>
    </row>
    <row r="1012" spans="1:16"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I1011*(1-IF($A1012&lt;=I1007,I$1,I$1+IF(AND(WEEKDAY($A1012)&lt;&gt;1,WEEKDAY($A1012)&lt;&gt;7),J$1,0)))^($A1012-$A1011)*(1-0.5*(E1012/E1011-1))</f>
        <v>12.005022183395264</v>
      </c>
      <c r="K1012">
        <f>ROW()</f>
        <v>1012</v>
      </c>
      <c r="L1012">
        <f>B1012/C1012</f>
        <v>0.98008267568583241</v>
      </c>
      <c r="M1012">
        <f t="shared" si="15"/>
        <v>6.8815580030548054</v>
      </c>
      <c r="P1012">
        <f>P1011*(1-P$1+H1011)^($A1012-$A1011)*(2-E1012/E1011)</f>
        <v>6.7464368862133028</v>
      </c>
    </row>
    <row r="1013" spans="1:16" x14ac:dyDescent="0.25">
      <c r="A1013" s="1">
        <v>39534</v>
      </c>
      <c r="B1013" s="10">
        <v>25.88</v>
      </c>
      <c r="C1013" s="10">
        <v>26.28</v>
      </c>
      <c r="D1013">
        <v>77841.95</v>
      </c>
      <c r="E1013">
        <v>70439.83</v>
      </c>
      <c r="F1013">
        <v>137114.64000000001</v>
      </c>
      <c r="G1013">
        <v>124093.45</v>
      </c>
      <c r="H1013">
        <f>(1/(1-91/360*VLOOKUP($A1013,Tbills!$B$4:$C$974,2,1)/100))^((1)/91)-1</f>
        <v>3.3384548608239584E-5</v>
      </c>
      <c r="I1013">
        <f>I1012*(1-IF($A1013&lt;=I1008,I$1,I$1+IF(AND(WEEKDAY($A1013)&lt;&gt;1,WEEKDAY($A1013)&lt;&gt;7),J$1,0)))^($A1013-$A1012)*(1-0.5*(E1013/E1012-1))</f>
        <v>12.047642371492685</v>
      </c>
      <c r="K1013">
        <f>ROW()</f>
        <v>1013</v>
      </c>
      <c r="L1013">
        <f>B1013/C1013</f>
        <v>0.98477929984779289</v>
      </c>
      <c r="M1013">
        <f t="shared" si="15"/>
        <v>6.9304564655122158</v>
      </c>
      <c r="P1013">
        <f>P1012*(1-P$1+H1012)^($A1013-$A1012)*(2-E1013/E1012)</f>
        <v>6.7946672073922079</v>
      </c>
    </row>
    <row r="1014" spans="1:16" x14ac:dyDescent="0.25">
      <c r="A1014" s="1">
        <v>39535</v>
      </c>
      <c r="B1014" s="10">
        <v>25.71</v>
      </c>
      <c r="C1014" s="10">
        <v>26.24</v>
      </c>
      <c r="D1014">
        <v>77884.62</v>
      </c>
      <c r="E1014">
        <v>70476.09</v>
      </c>
      <c r="F1014">
        <v>137711.32</v>
      </c>
      <c r="G1014">
        <v>124629.32</v>
      </c>
      <c r="H1014">
        <f>(1/(1-91/360*VLOOKUP($A1014,Tbills!$B$4:$C$974,2,1)/100))^((1)/91)-1</f>
        <v>3.3384548608239584E-5</v>
      </c>
      <c r="I1014">
        <f>I1013*(1-IF($A1014&lt;=I1009,I$1,I$1+IF(AND(WEEKDAY($A1014)&lt;&gt;1,WEEKDAY($A1014)&lt;&gt;7),J$1,0)))^($A1014-$A1013)*(1-0.5*(E1014/E1013-1))</f>
        <v>12.044228027614642</v>
      </c>
      <c r="K1014">
        <f>ROW()</f>
        <v>1014</v>
      </c>
      <c r="L1014">
        <f>B1014/C1014</f>
        <v>0.97980182926829273</v>
      </c>
      <c r="M1014">
        <f t="shared" si="15"/>
        <v>6.9265662828416996</v>
      </c>
      <c r="P1014">
        <f>P1013*(1-P$1+H1013)^($A1014-$A1013)*(2-E1014/E1013)</f>
        <v>6.7911450864673188</v>
      </c>
    </row>
    <row r="1015" spans="1:16" x14ac:dyDescent="0.25">
      <c r="A1015" s="1">
        <v>39538</v>
      </c>
      <c r="B1015" s="10">
        <v>25.61</v>
      </c>
      <c r="C1015" s="10">
        <v>25.64</v>
      </c>
      <c r="D1015">
        <v>76488.33</v>
      </c>
      <c r="E1015">
        <v>69205.56</v>
      </c>
      <c r="F1015">
        <v>136918.20000000001</v>
      </c>
      <c r="G1015">
        <v>123899.06</v>
      </c>
      <c r="H1015">
        <f>(1/(1-91/360*VLOOKUP($A1015,Tbills!$B$4:$C$974,2,1)/100))^((1)/91)-1</f>
        <v>4.0073780077420906E-5</v>
      </c>
      <c r="I1015">
        <f>I1014*(1-IF($A1015&lt;=I1010,I$1,I$1+IF(AND(WEEKDAY($A1015)&lt;&gt;1,WEEKDAY($A1015)&lt;&gt;7),J$1,0)))^($A1015-$A1014)*(1-0.5*(E1015/E1014-1))</f>
        <v>12.151844700383757</v>
      </c>
      <c r="K1015">
        <f>ROW()</f>
        <v>1015</v>
      </c>
      <c r="L1015">
        <f>B1015/C1015</f>
        <v>0.99882995319812784</v>
      </c>
      <c r="M1015">
        <f t="shared" si="15"/>
        <v>7.050451923567846</v>
      </c>
      <c r="P1015">
        <f>P1014*(1-P$1+H1014)^($A1015-$A1014)*(2-E1015/E1014)</f>
        <v>6.9134998994711676</v>
      </c>
    </row>
    <row r="1016" spans="1:16" x14ac:dyDescent="0.25">
      <c r="A1016" s="1">
        <v>39539</v>
      </c>
      <c r="B1016" s="10">
        <v>22.68</v>
      </c>
      <c r="C1016" s="10">
        <v>23.61</v>
      </c>
      <c r="D1016">
        <v>71298.3</v>
      </c>
      <c r="E1016">
        <v>64506.92</v>
      </c>
      <c r="F1016">
        <v>131194.82</v>
      </c>
      <c r="G1016">
        <v>118714.93</v>
      </c>
      <c r="H1016">
        <f>(1/(1-91/360*VLOOKUP($A1016,Tbills!$B$4:$C$974,2,1)/100))^((1)/91)-1</f>
        <v>4.0073780077420906E-5</v>
      </c>
      <c r="I1016">
        <f>I1015*(1-IF($A1016&lt;=I1011,I$1,I$1+IF(AND(WEEKDAY($A1016)&lt;&gt;1,WEEKDAY($A1016)&lt;&gt;7),J$1,0)))^($A1016-$A1015)*(1-0.5*(E1016/E1015-1))</f>
        <v>12.564036153648694</v>
      </c>
      <c r="K1016">
        <f>ROW()</f>
        <v>1016</v>
      </c>
      <c r="L1016">
        <f>B1016/C1016</f>
        <v>0.96060991105463789</v>
      </c>
      <c r="M1016">
        <f t="shared" si="15"/>
        <v>7.5287844010586262</v>
      </c>
      <c r="P1016">
        <f>P1015*(1-P$1+H1015)^($A1016-$A1015)*(2-E1016/E1015)</f>
        <v>7.3829076273151353</v>
      </c>
    </row>
    <row r="1017" spans="1:16" x14ac:dyDescent="0.25">
      <c r="A1017" s="1">
        <v>39540</v>
      </c>
      <c r="B1017" s="10">
        <v>23.43</v>
      </c>
      <c r="C1017" s="10">
        <v>24.3</v>
      </c>
      <c r="D1017">
        <v>72534.44</v>
      </c>
      <c r="E1017">
        <v>65622.73</v>
      </c>
      <c r="F1017">
        <v>131126.29</v>
      </c>
      <c r="G1017">
        <v>118648.16</v>
      </c>
      <c r="H1017">
        <f>(1/(1-91/360*VLOOKUP($A1017,Tbills!$B$4:$C$974,2,1)/100))^((1)/91)-1</f>
        <v>4.0073780077420906E-5</v>
      </c>
      <c r="I1017">
        <f>I1016*(1-IF($A1017&lt;=I1012,I$1,I$1+IF(AND(WEEKDAY($A1017)&lt;&gt;1,WEEKDAY($A1017)&lt;&gt;7),J$1,0)))^($A1017-$A1016)*(1-0.5*(E1017/E1016-1))</f>
        <v>12.455048613955435</v>
      </c>
      <c r="K1017">
        <f>ROW()</f>
        <v>1017</v>
      </c>
      <c r="L1017">
        <f>B1017/C1017</f>
        <v>0.96419753086419746</v>
      </c>
      <c r="M1017">
        <f t="shared" si="15"/>
        <v>7.3982104815884986</v>
      </c>
      <c r="P1017">
        <f>P1016*(1-P$1+H1016)^($A1017-$A1016)*(2-E1017/E1016)</f>
        <v>7.2552240053636616</v>
      </c>
    </row>
    <row r="1018" spans="1:16" x14ac:dyDescent="0.25">
      <c r="A1018" s="1">
        <v>39541</v>
      </c>
      <c r="B1018" s="10">
        <v>23.21</v>
      </c>
      <c r="C1018" s="10">
        <v>24.12</v>
      </c>
      <c r="D1018">
        <v>71887.39</v>
      </c>
      <c r="E1018">
        <v>65034.7</v>
      </c>
      <c r="F1018">
        <v>131051.72</v>
      </c>
      <c r="G1018">
        <v>118575.93</v>
      </c>
      <c r="H1018">
        <f>(1/(1-91/360*VLOOKUP($A1018,Tbills!$B$4:$C$974,2,1)/100))^((1)/91)-1</f>
        <v>4.0073780077420906E-5</v>
      </c>
      <c r="I1018">
        <f>I1017*(1-IF($A1018&lt;=I1013,I$1,I$1+IF(AND(WEEKDAY($A1018)&lt;&gt;1,WEEKDAY($A1018)&lt;&gt;7),J$1,0)))^($A1018-$A1017)*(1-0.5*(E1018/E1017-1))</f>
        <v>12.510526383964915</v>
      </c>
      <c r="K1018">
        <f>ROW()</f>
        <v>1018</v>
      </c>
      <c r="L1018">
        <f>B1018/C1018</f>
        <v>0.96227197346600335</v>
      </c>
      <c r="M1018">
        <f t="shared" si="15"/>
        <v>7.4641564608353725</v>
      </c>
      <c r="P1018">
        <f>P1017*(1-P$1+H1017)^($A1018-$A1017)*(2-E1018/E1017)</f>
        <v>7.3202589790084289</v>
      </c>
    </row>
    <row r="1019" spans="1:16" x14ac:dyDescent="0.25">
      <c r="A1019" s="1">
        <v>39542</v>
      </c>
      <c r="B1019" s="10">
        <v>22.45</v>
      </c>
      <c r="C1019" s="10">
        <v>23.52</v>
      </c>
      <c r="D1019">
        <v>71526.61</v>
      </c>
      <c r="E1019">
        <v>64705.71</v>
      </c>
      <c r="F1019">
        <v>130453.06</v>
      </c>
      <c r="G1019">
        <v>118029.51</v>
      </c>
      <c r="H1019">
        <f>(1/(1-91/360*VLOOKUP($A1019,Tbills!$B$4:$C$974,2,1)/100))^((1)/91)-1</f>
        <v>4.0073780077420906E-5</v>
      </c>
      <c r="I1019">
        <f>I1018*(1-IF($A1019&lt;=I1014,I$1,I$1+IF(AND(WEEKDAY($A1019)&lt;&gt;1,WEEKDAY($A1019)&lt;&gt;7),J$1,0)))^($A1019-$A1018)*(1-0.5*(E1019/E1018-1))</f>
        <v>12.541843344107038</v>
      </c>
      <c r="K1019">
        <f>ROW()</f>
        <v>1019</v>
      </c>
      <c r="L1019">
        <f>B1019/C1019</f>
        <v>0.95450680272108845</v>
      </c>
      <c r="M1019">
        <f t="shared" si="15"/>
        <v>7.5015658658451043</v>
      </c>
      <c r="P1019">
        <f>P1018*(1-P$1+H1018)^($A1019-$A1018)*(2-E1019/E1018)</f>
        <v>7.3573125718697243</v>
      </c>
    </row>
    <row r="1020" spans="1:16" x14ac:dyDescent="0.25">
      <c r="A1020" s="1">
        <v>39545</v>
      </c>
      <c r="B1020" s="10">
        <v>22.42</v>
      </c>
      <c r="C1020" s="10">
        <v>23.2</v>
      </c>
      <c r="D1020">
        <v>69249.09</v>
      </c>
      <c r="E1020">
        <v>62637.599999999999</v>
      </c>
      <c r="F1020">
        <v>128879.5</v>
      </c>
      <c r="G1020">
        <v>116591.62</v>
      </c>
      <c r="H1020">
        <f>(1/(1-91/360*VLOOKUP($A1020,Tbills!$B$4:$C$974,2,1)/100))^((1)/91)-1</f>
        <v>4.0352587408198914E-5</v>
      </c>
      <c r="I1020">
        <f>I1019*(1-IF($A1020&lt;=I1015,I$1,I$1+IF(AND(WEEKDAY($A1020)&lt;&gt;1,WEEKDAY($A1020)&lt;&gt;7),J$1,0)))^($A1020-$A1019)*(1-0.5*(E1020/E1019-1))</f>
        <v>12.741278276461193</v>
      </c>
      <c r="K1020">
        <f>ROW()</f>
        <v>1020</v>
      </c>
      <c r="L1020">
        <f>B1020/C1020</f>
        <v>0.96637931034482771</v>
      </c>
      <c r="M1020">
        <f t="shared" si="15"/>
        <v>7.7402476874100659</v>
      </c>
      <c r="P1020">
        <f>P1019*(1-P$1+H1019)^($A1020-$A1019)*(2-E1020/E1019)</f>
        <v>7.59253574040277</v>
      </c>
    </row>
    <row r="1021" spans="1:16" x14ac:dyDescent="0.25">
      <c r="A1021" s="1">
        <v>39546</v>
      </c>
      <c r="B1021" s="10">
        <v>22.36</v>
      </c>
      <c r="C1021" s="10">
        <v>23.07</v>
      </c>
      <c r="D1021">
        <v>68883.83</v>
      </c>
      <c r="E1021">
        <v>62304.69</v>
      </c>
      <c r="F1021">
        <v>129340.3</v>
      </c>
      <c r="G1021">
        <v>117003.78</v>
      </c>
      <c r="H1021">
        <f>(1/(1-91/360*VLOOKUP($A1021,Tbills!$B$4:$C$974,2,1)/100))^((1)/91)-1</f>
        <v>4.0352587408198914E-5</v>
      </c>
      <c r="I1021">
        <f>I1020*(1-IF($A1021&lt;=I1016,I$1,I$1+IF(AND(WEEKDAY($A1021)&lt;&gt;1,WEEKDAY($A1021)&lt;&gt;7),J$1,0)))^($A1021-$A1020)*(1-0.5*(E1021/E1020-1))</f>
        <v>12.774804820416099</v>
      </c>
      <c r="K1021">
        <f>ROW()</f>
        <v>1021</v>
      </c>
      <c r="L1021">
        <f>B1021/C1021</f>
        <v>0.96922410056350239</v>
      </c>
      <c r="M1021">
        <f t="shared" si="15"/>
        <v>7.781023590280383</v>
      </c>
      <c r="P1021">
        <f>P1020*(1-P$1+H1020)^($A1021-$A1020)*(2-E1021/E1020)</f>
        <v>7.6329146903366381</v>
      </c>
    </row>
    <row r="1022" spans="1:16" x14ac:dyDescent="0.25">
      <c r="A1022" s="1">
        <v>39547</v>
      </c>
      <c r="B1022" s="10">
        <v>22.81</v>
      </c>
      <c r="C1022" s="10">
        <v>23.55</v>
      </c>
      <c r="D1022">
        <v>70609.919999999998</v>
      </c>
      <c r="E1022">
        <v>63863.41</v>
      </c>
      <c r="F1022">
        <v>131681.01</v>
      </c>
      <c r="G1022">
        <v>119116.51</v>
      </c>
      <c r="H1022">
        <f>(1/(1-91/360*VLOOKUP($A1022,Tbills!$B$4:$C$974,2,1)/100))^((1)/91)-1</f>
        <v>4.0352587408198914E-5</v>
      </c>
      <c r="I1022">
        <f>I1021*(1-IF($A1022&lt;=I1017,I$1,I$1+IF(AND(WEEKDAY($A1022)&lt;&gt;1,WEEKDAY($A1022)&lt;&gt;7),J$1,0)))^($A1022-$A1021)*(1-0.5*(E1022/E1021-1))</f>
        <v>12.61467837175686</v>
      </c>
      <c r="K1022">
        <f>ROW()</f>
        <v>1022</v>
      </c>
      <c r="L1022">
        <f>B1022/C1022</f>
        <v>0.96857749469214427</v>
      </c>
      <c r="M1022">
        <f t="shared" si="15"/>
        <v>7.5860069444493812</v>
      </c>
      <c r="P1022">
        <f>P1021*(1-P$1+H1021)^($A1022-$A1021)*(2-E1022/E1021)</f>
        <v>7.4419817775127264</v>
      </c>
    </row>
    <row r="1023" spans="1:16" x14ac:dyDescent="0.25">
      <c r="A1023" s="1">
        <v>39548</v>
      </c>
      <c r="B1023" s="10">
        <v>21.98</v>
      </c>
      <c r="C1023" s="10">
        <v>23.06</v>
      </c>
      <c r="D1023">
        <v>69385.820000000007</v>
      </c>
      <c r="E1023">
        <v>62753.69</v>
      </c>
      <c r="F1023">
        <v>129375.36</v>
      </c>
      <c r="G1023">
        <v>117026.05</v>
      </c>
      <c r="H1023">
        <f>(1/(1-91/360*VLOOKUP($A1023,Tbills!$B$4:$C$974,2,1)/100))^((1)/91)-1</f>
        <v>4.0352587408198914E-5</v>
      </c>
      <c r="I1023">
        <f>I1022*(1-IF($A1023&lt;=I1018,I$1,I$1+IF(AND(WEEKDAY($A1023)&lt;&gt;1,WEEKDAY($A1023)&lt;&gt;7),J$1,0)))^($A1023-$A1022)*(1-0.5*(E1023/E1022-1))</f>
        <v>12.723946420052705</v>
      </c>
      <c r="K1023">
        <f>ROW()</f>
        <v>1023</v>
      </c>
      <c r="L1023">
        <f>B1023/C1023</f>
        <v>0.95316565481352999</v>
      </c>
      <c r="M1023">
        <f t="shared" si="15"/>
        <v>7.7174654316094973</v>
      </c>
      <c r="P1023">
        <f>P1022*(1-P$1+H1022)^($A1023-$A1022)*(2-E1023/E1022)</f>
        <v>7.5713225645855848</v>
      </c>
    </row>
    <row r="1024" spans="1:16" x14ac:dyDescent="0.25">
      <c r="A1024" s="1">
        <v>39549</v>
      </c>
      <c r="B1024" s="10">
        <v>23.46</v>
      </c>
      <c r="C1024" s="10">
        <v>24.19</v>
      </c>
      <c r="D1024">
        <v>71446.720000000001</v>
      </c>
      <c r="E1024">
        <v>64615.07</v>
      </c>
      <c r="F1024">
        <v>133420.24</v>
      </c>
      <c r="G1024">
        <v>120680.11</v>
      </c>
      <c r="H1024">
        <f>(1/(1-91/360*VLOOKUP($A1024,Tbills!$B$4:$C$974,2,1)/100))^((1)/91)-1</f>
        <v>4.0352587408198914E-5</v>
      </c>
      <c r="I1024">
        <f>I1023*(1-IF($A1024&lt;=I1019,I$1,I$1+IF(AND(WEEKDAY($A1024)&lt;&gt;1,WEEKDAY($A1024)&lt;&gt;7),J$1,0)))^($A1024-$A1023)*(1-0.5*(E1024/E1023-1))</f>
        <v>12.534913333850396</v>
      </c>
      <c r="K1024">
        <f>ROW()</f>
        <v>1024</v>
      </c>
      <c r="L1024">
        <f>B1024/C1024</f>
        <v>0.96982224059528732</v>
      </c>
      <c r="M1024">
        <f t="shared" si="15"/>
        <v>7.4882036438814668</v>
      </c>
      <c r="P1024">
        <f>P1023*(1-P$1+H1023)^($A1024-$A1023)*(2-E1024/E1023)</f>
        <v>7.3467691332494356</v>
      </c>
    </row>
    <row r="1025" spans="1:16" x14ac:dyDescent="0.25">
      <c r="A1025" s="1">
        <v>39552</v>
      </c>
      <c r="B1025" s="10">
        <v>23.82</v>
      </c>
      <c r="C1025" s="10">
        <v>24.41</v>
      </c>
      <c r="D1025">
        <v>71177.13</v>
      </c>
      <c r="E1025">
        <v>64363.44</v>
      </c>
      <c r="F1025">
        <v>132610.21</v>
      </c>
      <c r="G1025">
        <v>119932.82</v>
      </c>
      <c r="H1025">
        <f>(1/(1-91/360*VLOOKUP($A1025,Tbills!$B$4:$C$974,2,1)/100))^((1)/91)-1</f>
        <v>2.9484397083834324E-5</v>
      </c>
      <c r="I1025">
        <f>I1024*(1-IF($A1025&lt;=I1020,I$1,I$1+IF(AND(WEEKDAY($A1025)&lt;&gt;1,WEEKDAY($A1025)&lt;&gt;7),J$1,0)))^($A1025-$A1024)*(1-0.5*(E1025/E1024-1))</f>
        <v>12.558340011281629</v>
      </c>
      <c r="K1025">
        <f>ROW()</f>
        <v>1025</v>
      </c>
      <c r="L1025">
        <f>B1025/C1025</f>
        <v>0.97582957804178616</v>
      </c>
      <c r="M1025">
        <f t="shared" si="15"/>
        <v>7.5163145785862788</v>
      </c>
      <c r="P1025">
        <f>P1024*(1-P$1+H1024)^($A1025-$A1024)*(2-E1025/E1024)</f>
        <v>7.3754540863382951</v>
      </c>
    </row>
    <row r="1026" spans="1:16" x14ac:dyDescent="0.25">
      <c r="A1026" s="1">
        <v>39553</v>
      </c>
      <c r="B1026" s="10">
        <v>22.78</v>
      </c>
      <c r="C1026" s="10">
        <v>23.7</v>
      </c>
      <c r="D1026">
        <v>69756.23</v>
      </c>
      <c r="E1026">
        <v>63076.66</v>
      </c>
      <c r="F1026">
        <v>131398.32999999999</v>
      </c>
      <c r="G1026">
        <v>118833.26</v>
      </c>
      <c r="H1026">
        <f>(1/(1-91/360*VLOOKUP($A1026,Tbills!$B$4:$C$974,2,1)/100))^((1)/91)-1</f>
        <v>2.9484397083834324E-5</v>
      </c>
      <c r="I1026">
        <f>I1025*(1-IF($A1026&lt;=I1021,I$1,I$1+IF(AND(WEEKDAY($A1026)&lt;&gt;1,WEEKDAY($A1026)&lt;&gt;7),J$1,0)))^($A1026-$A1025)*(1-0.5*(E1026/E1025-1))</f>
        <v>12.68354559676016</v>
      </c>
      <c r="K1026">
        <f>ROW()</f>
        <v>1026</v>
      </c>
      <c r="L1026">
        <f>B1026/C1026</f>
        <v>0.96118143459915617</v>
      </c>
      <c r="M1026">
        <f t="shared" si="15"/>
        <v>7.6662267146926233</v>
      </c>
      <c r="P1026">
        <f>P1025*(1-P$1+H1025)^($A1026-$A1025)*(2-E1026/E1025)</f>
        <v>7.5228507199829151</v>
      </c>
    </row>
    <row r="1027" spans="1:16" x14ac:dyDescent="0.25">
      <c r="A1027" s="1">
        <v>39554</v>
      </c>
      <c r="B1027" s="10">
        <v>20.53</v>
      </c>
      <c r="C1027" s="10">
        <v>21.82</v>
      </c>
      <c r="D1027">
        <v>65614.64</v>
      </c>
      <c r="E1027">
        <v>59329.79</v>
      </c>
      <c r="F1027">
        <v>126461.85</v>
      </c>
      <c r="G1027">
        <v>114365.33</v>
      </c>
      <c r="H1027">
        <f>(1/(1-91/360*VLOOKUP($A1027,Tbills!$B$4:$C$974,2,1)/100))^((1)/91)-1</f>
        <v>2.9484397083834324E-5</v>
      </c>
      <c r="I1027">
        <f>I1026*(1-IF($A1027&lt;=I1022,I$1,I$1+IF(AND(WEEKDAY($A1027)&lt;&gt;1,WEEKDAY($A1027)&lt;&gt;7),J$1,0)))^($A1027-$A1026)*(1-0.5*(E1027/E1026-1))</f>
        <v>13.059918678982562</v>
      </c>
      <c r="K1027">
        <f>ROW()</f>
        <v>1027</v>
      </c>
      <c r="L1027">
        <f>B1027/C1027</f>
        <v>0.94087992667277731</v>
      </c>
      <c r="M1027">
        <f t="shared" si="15"/>
        <v>8.1212364611238854</v>
      </c>
      <c r="P1027">
        <f>P1026*(1-P$1+H1026)^($A1027-$A1026)*(2-E1027/E1026)</f>
        <v>7.9696621466514408</v>
      </c>
    </row>
    <row r="1028" spans="1:16" x14ac:dyDescent="0.25">
      <c r="A1028" s="1">
        <v>39555</v>
      </c>
      <c r="B1028" s="10">
        <v>20.37</v>
      </c>
      <c r="C1028" s="10">
        <v>21.75</v>
      </c>
      <c r="D1028">
        <v>65845.09</v>
      </c>
      <c r="E1028">
        <v>59536.42</v>
      </c>
      <c r="F1028">
        <v>126647.9</v>
      </c>
      <c r="G1028">
        <v>114530.21</v>
      </c>
      <c r="H1028">
        <f>(1/(1-91/360*VLOOKUP($A1028,Tbills!$B$4:$C$974,2,1)/100))^((1)/91)-1</f>
        <v>2.9484397083834324E-5</v>
      </c>
      <c r="I1028">
        <f>I1027*(1-IF($A1028&lt;=I1023,I$1,I$1+IF(AND(WEEKDAY($A1028)&lt;&gt;1,WEEKDAY($A1028)&lt;&gt;7),J$1,0)))^($A1028-$A1027)*(1-0.5*(E1028/E1027-1))</f>
        <v>13.036837230244375</v>
      </c>
      <c r="K1028">
        <f>ROW()</f>
        <v>1028</v>
      </c>
      <c r="L1028">
        <f>B1028/C1028</f>
        <v>0.93655172413793109</v>
      </c>
      <c r="M1028">
        <f t="shared" si="15"/>
        <v>8.0925754058942907</v>
      </c>
      <c r="P1028">
        <f>P1027*(1-P$1+H1027)^($A1028-$A1027)*(2-E1028/E1027)</f>
        <v>7.9418463373636792</v>
      </c>
    </row>
    <row r="1029" spans="1:16" x14ac:dyDescent="0.25">
      <c r="A1029" s="1">
        <v>39556</v>
      </c>
      <c r="B1029" s="10">
        <v>20.13</v>
      </c>
      <c r="C1029" s="10">
        <v>21.37</v>
      </c>
      <c r="D1029">
        <v>63505.65</v>
      </c>
      <c r="E1029">
        <v>57419.37</v>
      </c>
      <c r="F1029">
        <v>124807.07</v>
      </c>
      <c r="G1029">
        <v>112862.13</v>
      </c>
      <c r="H1029">
        <f>(1/(1-91/360*VLOOKUP($A1029,Tbills!$B$4:$C$974,2,1)/100))^((1)/91)-1</f>
        <v>2.9484397083834324E-5</v>
      </c>
      <c r="I1029">
        <f>I1028*(1-IF($A1029&lt;=I1024,I$1,I$1+IF(AND(WEEKDAY($A1029)&lt;&gt;1,WEEKDAY($A1029)&lt;&gt;7),J$1,0)))^($A1029-$A1028)*(1-0.5*(E1029/E1028-1))</f>
        <v>13.268279721393824</v>
      </c>
      <c r="K1029">
        <f>ROW()</f>
        <v>1029</v>
      </c>
      <c r="L1029">
        <f>B1029/C1029</f>
        <v>0.94197473093121187</v>
      </c>
      <c r="M1029">
        <f t="shared" si="15"/>
        <v>8.3799482220297001</v>
      </c>
      <c r="P1029">
        <f>P1028*(1-P$1+H1028)^($A1029-$A1028)*(2-E1029/E1028)</f>
        <v>8.2241880122277333</v>
      </c>
    </row>
    <row r="1030" spans="1:16" x14ac:dyDescent="0.25">
      <c r="A1030" s="1">
        <v>39559</v>
      </c>
      <c r="B1030" s="10">
        <v>20.5</v>
      </c>
      <c r="C1030" s="10">
        <v>21.46</v>
      </c>
      <c r="D1030">
        <v>62668.58</v>
      </c>
      <c r="E1030">
        <v>56657.45</v>
      </c>
      <c r="F1030">
        <v>125910.56</v>
      </c>
      <c r="G1030">
        <v>113850.02</v>
      </c>
      <c r="H1030">
        <f>(1/(1-91/360*VLOOKUP($A1030,Tbills!$B$4:$C$974,2,1)/100))^((1)/91)-1</f>
        <v>3.6728649784878442E-5</v>
      </c>
      <c r="I1030">
        <f>I1029*(1-IF($A1030&lt;=I1025,I$1,I$1+IF(AND(WEEKDAY($A1030)&lt;&gt;1,WEEKDAY($A1030)&lt;&gt;7),J$1,0)))^($A1030-$A1029)*(1-0.5*(E1030/E1029-1))</f>
        <v>13.355267846021901</v>
      </c>
      <c r="K1030">
        <f>ROW()</f>
        <v>1030</v>
      </c>
      <c r="L1030">
        <f>B1030/C1030</f>
        <v>0.95526561043802416</v>
      </c>
      <c r="M1030">
        <f t="shared" si="15"/>
        <v>8.4899586424079736</v>
      </c>
      <c r="P1030">
        <f>P1029*(1-P$1+H1029)^($A1030-$A1029)*(2-E1030/E1029)</f>
        <v>8.3331304225236202</v>
      </c>
    </row>
    <row r="1031" spans="1:16" x14ac:dyDescent="0.25">
      <c r="A1031" s="1">
        <v>39560</v>
      </c>
      <c r="B1031" s="10">
        <v>20.87</v>
      </c>
      <c r="C1031" s="10">
        <v>21.8</v>
      </c>
      <c r="D1031">
        <v>63188.14</v>
      </c>
      <c r="E1031">
        <v>57125.1</v>
      </c>
      <c r="F1031">
        <v>125704.99</v>
      </c>
      <c r="G1031">
        <v>113659.96</v>
      </c>
      <c r="H1031">
        <f>(1/(1-91/360*VLOOKUP($A1031,Tbills!$B$4:$C$974,2,1)/100))^((1)/91)-1</f>
        <v>3.6728649784878442E-5</v>
      </c>
      <c r="I1031">
        <f>I1030*(1-IF($A1031&lt;=I1026,I$1,I$1+IF(AND(WEEKDAY($A1031)&lt;&gt;1,WEEKDAY($A1031)&lt;&gt;7),J$1,0)))^($A1031-$A1030)*(1-0.5*(E1031/E1030-1))</f>
        <v>13.299804557123156</v>
      </c>
      <c r="K1031">
        <f>ROW()</f>
        <v>1031</v>
      </c>
      <c r="L1031">
        <f>B1031/C1031</f>
        <v>0.95733944954128447</v>
      </c>
      <c r="M1031">
        <f t="shared" si="15"/>
        <v>8.4194904536118162</v>
      </c>
      <c r="P1031">
        <f>P1030*(1-P$1+H1030)^($A1031-$A1030)*(2-E1031/E1030)</f>
        <v>8.2643467218085185</v>
      </c>
    </row>
    <row r="1032" spans="1:16" x14ac:dyDescent="0.25">
      <c r="A1032" s="1">
        <v>39561</v>
      </c>
      <c r="B1032" s="10">
        <v>20.260000000000002</v>
      </c>
      <c r="C1032" s="10">
        <v>21.58</v>
      </c>
      <c r="D1032">
        <v>62524.54</v>
      </c>
      <c r="E1032">
        <v>56523.08</v>
      </c>
      <c r="F1032">
        <v>126038.44</v>
      </c>
      <c r="G1032">
        <v>113957.29</v>
      </c>
      <c r="H1032">
        <f>(1/(1-91/360*VLOOKUP($A1032,Tbills!$B$4:$C$974,2,1)/100))^((1)/91)-1</f>
        <v>3.6728649784878442E-5</v>
      </c>
      <c r="I1032">
        <f>I1031*(1-IF($A1032&lt;=I1027,I$1,I$1+IF(AND(WEEKDAY($A1032)&lt;&gt;1,WEEKDAY($A1032)&lt;&gt;7),J$1,0)))^($A1032-$A1031)*(1-0.5*(E1032/E1031-1))</f>
        <v>13.36953739939197</v>
      </c>
      <c r="K1032">
        <f>ROW()</f>
        <v>1032</v>
      </c>
      <c r="L1032">
        <f>B1032/C1032</f>
        <v>0.93883225208526433</v>
      </c>
      <c r="M1032">
        <f t="shared" si="15"/>
        <v>8.5078240318891574</v>
      </c>
      <c r="P1032">
        <f>P1031*(1-P$1+H1031)^($A1032-$A1031)*(2-E1032/E1031)</f>
        <v>8.3514394200065922</v>
      </c>
    </row>
    <row r="1033" spans="1:16" x14ac:dyDescent="0.25">
      <c r="A1033" s="1">
        <v>39562</v>
      </c>
      <c r="B1033" s="10">
        <v>20.059999999999999</v>
      </c>
      <c r="C1033" s="10">
        <v>21.18</v>
      </c>
      <c r="D1033">
        <v>60919.94</v>
      </c>
      <c r="E1033">
        <v>55070.42</v>
      </c>
      <c r="F1033">
        <v>124295.52</v>
      </c>
      <c r="G1033">
        <v>112377.25</v>
      </c>
      <c r="H1033">
        <f>(1/(1-91/360*VLOOKUP($A1033,Tbills!$B$4:$C$974,2,1)/100))^((1)/91)-1</f>
        <v>3.6728649784878442E-5</v>
      </c>
      <c r="I1033">
        <f>I1032*(1-IF($A1033&lt;=I1028,I$1,I$1+IF(AND(WEEKDAY($A1033)&lt;&gt;1,WEEKDAY($A1033)&lt;&gt;7),J$1,0)))^($A1033-$A1032)*(1-0.5*(E1033/E1032-1))</f>
        <v>13.540985501267492</v>
      </c>
      <c r="K1033">
        <f>ROW()</f>
        <v>1033</v>
      </c>
      <c r="L1033">
        <f>B1033/C1033</f>
        <v>0.94711992445703486</v>
      </c>
      <c r="M1033">
        <f t="shared" ref="M1033:M1096" si="16">M1032*(1-IF($A1033&lt;=N$3,M$1,M$1+IF(AND(WEEKDAY($A1033)&lt;&gt;1,WEEKDAY($A1033)&lt;&gt;7),N$1,0)))^($A1033-$A1032)*(2-$E1033/$E1032)</f>
        <v>8.7260712061738293</v>
      </c>
      <c r="P1033">
        <f>P1032*(1-P$1+H1032)^($A1033-$A1032)*(2-E1033/E1032)</f>
        <v>8.5660716947852418</v>
      </c>
    </row>
    <row r="1034" spans="1:16" x14ac:dyDescent="0.25">
      <c r="A1034" s="1">
        <v>39563</v>
      </c>
      <c r="B1034" s="10">
        <v>19.59</v>
      </c>
      <c r="C1034" s="10">
        <v>20.58</v>
      </c>
      <c r="D1034">
        <v>59397.16</v>
      </c>
      <c r="E1034">
        <v>53691.839999999997</v>
      </c>
      <c r="F1034">
        <v>120784.25</v>
      </c>
      <c r="G1034">
        <v>109198.54</v>
      </c>
      <c r="H1034">
        <f>(1/(1-91/360*VLOOKUP($A1034,Tbills!$B$4:$C$974,2,1)/100))^((1)/91)-1</f>
        <v>3.6728649784878442E-5</v>
      </c>
      <c r="I1034">
        <f>I1033*(1-IF($A1034&lt;=I1029,I$1,I$1+IF(AND(WEEKDAY($A1034)&lt;&gt;1,WEEKDAY($A1034)&lt;&gt;7),J$1,0)))^($A1034-$A1033)*(1-0.5*(E1034/E1033-1))</f>
        <v>13.710114665945392</v>
      </c>
      <c r="K1034">
        <f>ROW()</f>
        <v>1034</v>
      </c>
      <c r="L1034">
        <f>B1034/C1034</f>
        <v>0.95189504373177847</v>
      </c>
      <c r="M1034">
        <f t="shared" si="16"/>
        <v>8.9440946978172189</v>
      </c>
      <c r="P1034">
        <f>P1033*(1-P$1+H1033)^($A1034-$A1033)*(2-E1034/E1033)</f>
        <v>8.7805042437027403</v>
      </c>
    </row>
    <row r="1035" spans="1:16" x14ac:dyDescent="0.25">
      <c r="A1035" s="1">
        <v>39566</v>
      </c>
      <c r="B1035" s="10">
        <v>19.64</v>
      </c>
      <c r="C1035" s="10">
        <v>20.41</v>
      </c>
      <c r="D1035">
        <v>58942.26</v>
      </c>
      <c r="E1035">
        <v>53274.720000000001</v>
      </c>
      <c r="F1035">
        <v>120456.03</v>
      </c>
      <c r="G1035">
        <v>108889.77</v>
      </c>
      <c r="H1035">
        <f>(1/(1-91/360*VLOOKUP($A1035,Tbills!$B$4:$C$974,2,1)/100))^((1)/91)-1</f>
        <v>3.951618686892644E-5</v>
      </c>
      <c r="I1035">
        <f>I1034*(1-IF($A1035&lt;=I1030,I$1,I$1+IF(AND(WEEKDAY($A1035)&lt;&gt;1,WEEKDAY($A1035)&lt;&gt;7),J$1,0)))^($A1035-$A1034)*(1-0.5*(E1035/E1034-1))</f>
        <v>13.762295440278294</v>
      </c>
      <c r="K1035">
        <f>ROW()</f>
        <v>1035</v>
      </c>
      <c r="L1035">
        <f>B1035/C1035</f>
        <v>0.96227339539441448</v>
      </c>
      <c r="M1035">
        <f t="shared" si="16"/>
        <v>9.0123200133896404</v>
      </c>
      <c r="P1035">
        <f>P1034*(1-P$1+H1034)^($A1035-$A1034)*(2-E1035/E1034)</f>
        <v>8.8487111946354791</v>
      </c>
    </row>
    <row r="1036" spans="1:16" x14ac:dyDescent="0.25">
      <c r="A1036" s="1">
        <v>39567</v>
      </c>
      <c r="B1036" s="10">
        <v>20.239999999999998</v>
      </c>
      <c r="C1036" s="10">
        <v>20.82</v>
      </c>
      <c r="D1036">
        <v>59698.62</v>
      </c>
      <c r="E1036">
        <v>53956.25</v>
      </c>
      <c r="F1036">
        <v>121532.4</v>
      </c>
      <c r="G1036">
        <v>109858.48</v>
      </c>
      <c r="H1036">
        <f>(1/(1-91/360*VLOOKUP($A1036,Tbills!$B$4:$C$974,2,1)/100))^((1)/91)-1</f>
        <v>3.951618686892644E-5</v>
      </c>
      <c r="I1036">
        <f>I1035*(1-IF($A1036&lt;=I1031,I$1,I$1+IF(AND(WEEKDAY($A1036)&lt;&gt;1,WEEKDAY($A1036)&lt;&gt;7),J$1,0)))^($A1036-$A1035)*(1-0.5*(E1036/E1035-1))</f>
        <v>13.673910754721483</v>
      </c>
      <c r="K1036">
        <f>ROW()</f>
        <v>1036</v>
      </c>
      <c r="L1036">
        <f>B1036/C1036</f>
        <v>0.97214217098943312</v>
      </c>
      <c r="M1036">
        <f t="shared" si="16"/>
        <v>8.8966133039093549</v>
      </c>
      <c r="P1036">
        <f>P1035*(1-P$1+H1035)^($A1036-$A1035)*(2-E1036/E1035)</f>
        <v>8.735533973292311</v>
      </c>
    </row>
    <row r="1037" spans="1:16" x14ac:dyDescent="0.25">
      <c r="A1037" s="1">
        <v>39568</v>
      </c>
      <c r="B1037" s="10">
        <v>20.79</v>
      </c>
      <c r="C1037" s="10">
        <v>21.25</v>
      </c>
      <c r="D1037">
        <v>61051.98</v>
      </c>
      <c r="E1037">
        <v>55177.3</v>
      </c>
      <c r="F1037">
        <v>121637.2</v>
      </c>
      <c r="G1037">
        <v>109948.87</v>
      </c>
      <c r="H1037">
        <f>(1/(1-91/360*VLOOKUP($A1037,Tbills!$B$4:$C$974,2,1)/100))^((1)/91)-1</f>
        <v>3.951618686892644E-5</v>
      </c>
      <c r="I1037">
        <f>I1036*(1-IF($A1037&lt;=I1032,I$1,I$1+IF(AND(WEEKDAY($A1037)&lt;&gt;1,WEEKDAY($A1037)&lt;&gt;7),J$1,0)))^($A1037-$A1036)*(1-0.5*(E1037/E1036-1))</f>
        <v>13.518836043078904</v>
      </c>
      <c r="K1037">
        <f>ROW()</f>
        <v>1037</v>
      </c>
      <c r="L1037">
        <f>B1037/C1037</f>
        <v>0.97835294117647054</v>
      </c>
      <c r="M1037">
        <f t="shared" si="16"/>
        <v>8.694874651195887</v>
      </c>
      <c r="P1037">
        <f>P1036*(1-P$1+H1036)^($A1037-$A1036)*(2-E1037/E1036)</f>
        <v>8.5378671911233521</v>
      </c>
    </row>
    <row r="1038" spans="1:16" x14ac:dyDescent="0.25">
      <c r="A1038" s="1">
        <v>39569</v>
      </c>
      <c r="B1038" s="10">
        <v>18.88</v>
      </c>
      <c r="C1038" s="10">
        <v>19.78</v>
      </c>
      <c r="D1038">
        <v>57396.24</v>
      </c>
      <c r="E1038">
        <v>51871.15</v>
      </c>
      <c r="F1038">
        <v>115577.61</v>
      </c>
      <c r="G1038">
        <v>104467.21</v>
      </c>
      <c r="H1038">
        <f>(1/(1-91/360*VLOOKUP($A1038,Tbills!$B$4:$C$974,2,1)/100))^((1)/91)-1</f>
        <v>3.951618686892644E-5</v>
      </c>
      <c r="I1038">
        <f>I1037*(1-IF($A1038&lt;=I1033,I$1,I$1+IF(AND(WEEKDAY($A1038)&lt;&gt;1,WEEKDAY($A1038)&lt;&gt;7),J$1,0)))^($A1038-$A1037)*(1-0.5*(E1038/E1037-1))</f>
        <v>13.923488926593718</v>
      </c>
      <c r="K1038">
        <f>ROW()</f>
        <v>1038</v>
      </c>
      <c r="L1038">
        <f>B1038/C1038</f>
        <v>0.95449949443882698</v>
      </c>
      <c r="M1038">
        <f t="shared" si="16"/>
        <v>9.2154306764911365</v>
      </c>
      <c r="P1038">
        <f>P1037*(1-P$1+H1037)^($A1038-$A1037)*(2-E1038/E1037)</f>
        <v>9.0494676653455368</v>
      </c>
    </row>
    <row r="1039" spans="1:16" x14ac:dyDescent="0.25">
      <c r="A1039" s="1">
        <v>39570</v>
      </c>
      <c r="B1039" s="10">
        <v>18.18</v>
      </c>
      <c r="C1039" s="10">
        <v>19.53</v>
      </c>
      <c r="D1039">
        <v>56673.14</v>
      </c>
      <c r="E1039">
        <v>51215.61</v>
      </c>
      <c r="F1039">
        <v>115494.34</v>
      </c>
      <c r="G1039">
        <v>104387.82</v>
      </c>
      <c r="H1039">
        <f>(1/(1-91/360*VLOOKUP($A1039,Tbills!$B$4:$C$974,2,1)/100))^((1)/91)-1</f>
        <v>3.951618686892644E-5</v>
      </c>
      <c r="I1039">
        <f>I1038*(1-IF($A1039&lt;=I1034,I$1,I$1+IF(AND(WEEKDAY($A1039)&lt;&gt;1,WEEKDAY($A1039)&lt;&gt;7),J$1,0)))^($A1039-$A1038)*(1-0.5*(E1039/E1038-1))</f>
        <v>14.01110575184601</v>
      </c>
      <c r="K1039">
        <f>ROW()</f>
        <v>1039</v>
      </c>
      <c r="L1039">
        <f>B1039/C1039</f>
        <v>0.93087557603686633</v>
      </c>
      <c r="M1039">
        <f t="shared" si="16"/>
        <v>9.3314593041274492</v>
      </c>
      <c r="P1039">
        <f>P1038*(1-P$1+H1038)^($A1039-$A1038)*(2-E1039/E1038)</f>
        <v>9.1638566963488639</v>
      </c>
    </row>
    <row r="1040" spans="1:16" x14ac:dyDescent="0.25">
      <c r="A1040" s="1">
        <v>39573</v>
      </c>
      <c r="B1040" s="10">
        <v>18.899999999999999</v>
      </c>
      <c r="C1040" s="10">
        <v>20.02</v>
      </c>
      <c r="D1040">
        <v>57246.47</v>
      </c>
      <c r="E1040">
        <v>51727.65</v>
      </c>
      <c r="F1040">
        <v>116844.95</v>
      </c>
      <c r="G1040">
        <v>105596.18</v>
      </c>
      <c r="H1040">
        <f>(1/(1-91/360*VLOOKUP($A1040,Tbills!$B$4:$C$974,2,1)/100))^((1)/91)-1</f>
        <v>4.4814477533794417E-5</v>
      </c>
      <c r="I1040">
        <f>I1039*(1-IF($A1040&lt;=I1035,I$1,I$1+IF(AND(WEEKDAY($A1040)&lt;&gt;1,WEEKDAY($A1040)&lt;&gt;7),J$1,0)))^($A1040-$A1039)*(1-0.5*(E1040/E1039-1))</f>
        <v>13.93997758321815</v>
      </c>
      <c r="K1040">
        <f>ROW()</f>
        <v>1040</v>
      </c>
      <c r="L1040">
        <f>B1040/C1040</f>
        <v>0.94405594405594395</v>
      </c>
      <c r="M1040">
        <f t="shared" si="16"/>
        <v>9.2368751123522816</v>
      </c>
      <c r="P1040">
        <f>P1039*(1-P$1+H1039)^($A1040-$A1039)*(2-E1040/E1039)</f>
        <v>9.0723077581640279</v>
      </c>
    </row>
    <row r="1041" spans="1:16" x14ac:dyDescent="0.25">
      <c r="A1041" s="1">
        <v>39574</v>
      </c>
      <c r="B1041" s="10">
        <v>18.21</v>
      </c>
      <c r="C1041" s="10">
        <v>19.75</v>
      </c>
      <c r="D1041">
        <v>55029.61</v>
      </c>
      <c r="E1041">
        <v>49722.18</v>
      </c>
      <c r="F1041">
        <v>115490.31</v>
      </c>
      <c r="G1041">
        <v>104367.22</v>
      </c>
      <c r="H1041">
        <f>(1/(1-91/360*VLOOKUP($A1041,Tbills!$B$4:$C$974,2,1)/100))^((1)/91)-1</f>
        <v>4.4814477533794417E-5</v>
      </c>
      <c r="I1041">
        <f>I1040*(1-IF($A1041&lt;=I1036,I$1,I$1+IF(AND(WEEKDAY($A1041)&lt;&gt;1,WEEKDAY($A1041)&lt;&gt;7),J$1,0)))^($A1041-$A1040)*(1-0.5*(E1041/E1040-1))</f>
        <v>14.209832713177878</v>
      </c>
      <c r="K1041">
        <f>ROW()</f>
        <v>1041</v>
      </c>
      <c r="L1041">
        <f>B1041/C1041</f>
        <v>0.9220253164556963</v>
      </c>
      <c r="M1041">
        <f t="shared" si="16"/>
        <v>9.5945399081164346</v>
      </c>
      <c r="P1041">
        <f>P1040*(1-P$1+H1040)^($A1041-$A1040)*(2-E1041/E1040)</f>
        <v>9.4241129754068123</v>
      </c>
    </row>
    <row r="1042" spans="1:16" x14ac:dyDescent="0.25">
      <c r="A1042" s="1">
        <v>39575</v>
      </c>
      <c r="B1042" s="10">
        <v>19.73</v>
      </c>
      <c r="C1042" s="10">
        <v>20.96</v>
      </c>
      <c r="D1042">
        <v>57609.67</v>
      </c>
      <c r="E1042">
        <v>52051.17</v>
      </c>
      <c r="F1042">
        <v>119173.41</v>
      </c>
      <c r="G1042">
        <v>107690.91</v>
      </c>
      <c r="H1042">
        <f>(1/(1-91/360*VLOOKUP($A1042,Tbills!$B$4:$C$974,2,1)/100))^((1)/91)-1</f>
        <v>4.4814477533794417E-5</v>
      </c>
      <c r="I1042">
        <f>I1041*(1-IF($A1042&lt;=I1037,I$1,I$1+IF(AND(WEEKDAY($A1042)&lt;&gt;1,WEEKDAY($A1042)&lt;&gt;7),J$1,0)))^($A1042-$A1041)*(1-0.5*(E1042/E1041-1))</f>
        <v>13.876676806488982</v>
      </c>
      <c r="K1042">
        <f>ROW()</f>
        <v>1042</v>
      </c>
      <c r="L1042">
        <f>B1042/C1042</f>
        <v>0.94131679389312972</v>
      </c>
      <c r="M1042">
        <f t="shared" si="16"/>
        <v>9.1447051251850713</v>
      </c>
      <c r="P1042">
        <f>P1041*(1-P$1+H1041)^($A1042-$A1041)*(2-E1042/E1041)</f>
        <v>8.9827572562576101</v>
      </c>
    </row>
    <row r="1043" spans="1:16" x14ac:dyDescent="0.25">
      <c r="A1043" s="1">
        <v>39576</v>
      </c>
      <c r="B1043" s="10">
        <v>19.399999999999999</v>
      </c>
      <c r="C1043" s="10">
        <v>20.88</v>
      </c>
      <c r="D1043">
        <v>57653.51</v>
      </c>
      <c r="E1043">
        <v>52088.45</v>
      </c>
      <c r="F1043">
        <v>119330.14</v>
      </c>
      <c r="G1043">
        <v>107827.72</v>
      </c>
      <c r="H1043">
        <f>(1/(1-91/360*VLOOKUP($A1043,Tbills!$B$4:$C$974,2,1)/100))^((1)/91)-1</f>
        <v>4.4814477533794417E-5</v>
      </c>
      <c r="I1043">
        <f>I1042*(1-IF($A1043&lt;=I1038,I$1,I$1+IF(AND(WEEKDAY($A1043)&lt;&gt;1,WEEKDAY($A1043)&lt;&gt;7),J$1,0)))^($A1043-$A1042)*(1-0.5*(E1043/E1042-1))</f>
        <v>13.871346397178096</v>
      </c>
      <c r="K1043">
        <f>ROW()</f>
        <v>1043</v>
      </c>
      <c r="L1043">
        <f>B1043/C1043</f>
        <v>0.92911877394636011</v>
      </c>
      <c r="M1043">
        <f t="shared" si="16"/>
        <v>9.1377299073896143</v>
      </c>
      <c r="P1043">
        <f>P1042*(1-P$1+H1042)^($A1043-$A1042)*(2-E1043/E1042)</f>
        <v>8.9763939094536234</v>
      </c>
    </row>
    <row r="1044" spans="1:16" x14ac:dyDescent="0.25">
      <c r="A1044" s="1">
        <v>39577</v>
      </c>
      <c r="B1044" s="10">
        <v>19.41</v>
      </c>
      <c r="C1044" s="10">
        <v>20.87</v>
      </c>
      <c r="D1044">
        <v>58185.26</v>
      </c>
      <c r="E1044">
        <v>52566.54</v>
      </c>
      <c r="F1044">
        <v>120868.79</v>
      </c>
      <c r="G1044">
        <v>109213.23</v>
      </c>
      <c r="H1044">
        <f>(1/(1-91/360*VLOOKUP($A1044,Tbills!$B$4:$C$974,2,1)/100))^((1)/91)-1</f>
        <v>4.4814477533794417E-5</v>
      </c>
      <c r="I1044">
        <f>I1043*(1-IF($A1044&lt;=I1039,I$1,I$1+IF(AND(WEEKDAY($A1044)&lt;&gt;1,WEEKDAY($A1044)&lt;&gt;7),J$1,0)))^($A1044-$A1043)*(1-0.5*(E1044/E1043-1))</f>
        <v>13.807328453628456</v>
      </c>
      <c r="K1044">
        <f>ROW()</f>
        <v>1044</v>
      </c>
      <c r="L1044">
        <f>B1044/C1044</f>
        <v>0.93004312410158119</v>
      </c>
      <c r="M1044">
        <f t="shared" si="16"/>
        <v>9.053438240154442</v>
      </c>
      <c r="P1044">
        <f>P1043*(1-P$1+H1043)^($A1044-$A1043)*(2-E1044/E1043)</f>
        <v>8.8940743632495138</v>
      </c>
    </row>
    <row r="1045" spans="1:16" x14ac:dyDescent="0.25">
      <c r="A1045" s="1">
        <v>39580</v>
      </c>
      <c r="B1045" s="10">
        <v>17.79</v>
      </c>
      <c r="C1045" s="10">
        <v>20.239999999999998</v>
      </c>
      <c r="D1045">
        <v>56237.98</v>
      </c>
      <c r="E1045">
        <v>50800.24</v>
      </c>
      <c r="F1045">
        <v>117643.35</v>
      </c>
      <c r="G1045">
        <v>106284.14</v>
      </c>
      <c r="H1045">
        <f>(1/(1-91/360*VLOOKUP($A1045,Tbills!$B$4:$C$974,2,1)/100))^((1)/91)-1</f>
        <v>5.0115351955648535E-5</v>
      </c>
      <c r="I1045">
        <f>I1044*(1-IF($A1045&lt;=I1040,I$1,I$1+IF(AND(WEEKDAY($A1045)&lt;&gt;1,WEEKDAY($A1045)&lt;&gt;7),J$1,0)))^($A1045-$A1044)*(1-0.5*(E1045/E1044-1))</f>
        <v>14.038203819728375</v>
      </c>
      <c r="K1045">
        <f>ROW()</f>
        <v>1045</v>
      </c>
      <c r="L1045">
        <f>B1045/C1045</f>
        <v>0.87895256916996045</v>
      </c>
      <c r="M1045">
        <f t="shared" si="16"/>
        <v>9.3563373860744985</v>
      </c>
      <c r="P1045">
        <f>P1044*(1-P$1+H1044)^($A1045-$A1044)*(2-E1045/E1044)</f>
        <v>9.1931420269704827</v>
      </c>
    </row>
    <row r="1046" spans="1:16" x14ac:dyDescent="0.25">
      <c r="A1046" s="1">
        <v>39581</v>
      </c>
      <c r="B1046" s="10">
        <v>17.98</v>
      </c>
      <c r="C1046" s="10">
        <v>20.149999999999999</v>
      </c>
      <c r="D1046">
        <v>55997.83</v>
      </c>
      <c r="E1046">
        <v>50580.77</v>
      </c>
      <c r="F1046">
        <v>118119.12</v>
      </c>
      <c r="G1046">
        <v>106708.64</v>
      </c>
      <c r="H1046">
        <f>(1/(1-91/360*VLOOKUP($A1046,Tbills!$B$4:$C$974,2,1)/100))^((1)/91)-1</f>
        <v>5.0115351955648535E-5</v>
      </c>
      <c r="I1046">
        <f>I1045*(1-IF($A1046&lt;=I1041,I$1,I$1+IF(AND(WEEKDAY($A1046)&lt;&gt;1,WEEKDAY($A1046)&lt;&gt;7),J$1,0)))^($A1046-$A1045)*(1-0.5*(E1046/E1045-1))</f>
        <v>14.068161963942151</v>
      </c>
      <c r="K1046">
        <f>ROW()</f>
        <v>1046</v>
      </c>
      <c r="L1046">
        <f>B1046/C1046</f>
        <v>0.89230769230769236</v>
      </c>
      <c r="M1046">
        <f t="shared" si="16"/>
        <v>9.396321493856016</v>
      </c>
      <c r="P1046">
        <f>P1045*(1-P$1+H1045)^($A1046-$A1045)*(2-E1046/E1045)</f>
        <v>9.2329799651015616</v>
      </c>
    </row>
    <row r="1047" spans="1:16" x14ac:dyDescent="0.25">
      <c r="A1047" s="1">
        <v>39582</v>
      </c>
      <c r="B1047" s="10">
        <v>17.66</v>
      </c>
      <c r="C1047" s="10">
        <v>20</v>
      </c>
      <c r="D1047">
        <v>54768.71</v>
      </c>
      <c r="E1047">
        <v>49468.01</v>
      </c>
      <c r="F1047">
        <v>117953.67</v>
      </c>
      <c r="G1047">
        <v>106553.82</v>
      </c>
      <c r="H1047">
        <f>(1/(1-91/360*VLOOKUP($A1047,Tbills!$B$4:$C$974,2,1)/100))^((1)/91)-1</f>
        <v>5.0115351955648535E-5</v>
      </c>
      <c r="I1047">
        <f>I1046*(1-IF($A1047&lt;=I1042,I$1,I$1+IF(AND(WEEKDAY($A1047)&lt;&gt;1,WEEKDAY($A1047)&lt;&gt;7),J$1,0)))^($A1047-$A1046)*(1-0.5*(E1047/E1046-1))</f>
        <v>14.222539204449355</v>
      </c>
      <c r="K1047">
        <f>ROW()</f>
        <v>1047</v>
      </c>
      <c r="L1047">
        <f>B1047/C1047</f>
        <v>0.88300000000000001</v>
      </c>
      <c r="M1047">
        <f t="shared" si="16"/>
        <v>9.6025901550433339</v>
      </c>
      <c r="P1047">
        <f>P1046*(1-P$1+H1046)^($A1047-$A1046)*(2-E1047/E1046)</f>
        <v>9.4362263191836764</v>
      </c>
    </row>
    <row r="1048" spans="1:16" x14ac:dyDescent="0.25">
      <c r="A1048" s="1">
        <v>39583</v>
      </c>
      <c r="B1048" s="10">
        <v>16.3</v>
      </c>
      <c r="C1048" s="10">
        <v>19.28</v>
      </c>
      <c r="D1048">
        <v>53377.919999999998</v>
      </c>
      <c r="E1048">
        <v>48209.34</v>
      </c>
      <c r="F1048">
        <v>115065.07</v>
      </c>
      <c r="G1048">
        <v>103939.06</v>
      </c>
      <c r="H1048">
        <f>(1/(1-91/360*VLOOKUP($A1048,Tbills!$B$4:$C$974,2,1)/100))^((1)/91)-1</f>
        <v>5.0115351955648535E-5</v>
      </c>
      <c r="I1048">
        <f>I1047*(1-IF($A1048&lt;=I1043,I$1,I$1+IF(AND(WEEKDAY($A1048)&lt;&gt;1,WEEKDAY($A1048)&lt;&gt;7),J$1,0)))^($A1048-$A1047)*(1-0.5*(E1048/E1047-1))</f>
        <v>14.403104318986701</v>
      </c>
      <c r="K1048">
        <f>ROW()</f>
        <v>1048</v>
      </c>
      <c r="L1048">
        <f>B1048/C1048</f>
        <v>0.8454356846473029</v>
      </c>
      <c r="M1048">
        <f t="shared" si="16"/>
        <v>9.8464609909831964</v>
      </c>
      <c r="P1048">
        <f>P1047*(1-P$1+H1047)^($A1048-$A1047)*(2-E1048/E1047)</f>
        <v>9.676449838246528</v>
      </c>
    </row>
    <row r="1049" spans="1:16" x14ac:dyDescent="0.25">
      <c r="A1049" s="1">
        <v>39584</v>
      </c>
      <c r="B1049" s="10">
        <v>16.47</v>
      </c>
      <c r="C1049" s="10">
        <v>19.57</v>
      </c>
      <c r="D1049">
        <v>53912.58</v>
      </c>
      <c r="E1049">
        <v>48689.81</v>
      </c>
      <c r="F1049">
        <v>117495.66</v>
      </c>
      <c r="G1049">
        <v>106129.42</v>
      </c>
      <c r="H1049">
        <f>(1/(1-91/360*VLOOKUP($A1049,Tbills!$B$4:$C$974,2,1)/100))^((1)/91)-1</f>
        <v>5.0115351955648535E-5</v>
      </c>
      <c r="I1049">
        <f>I1048*(1-IF($A1049&lt;=I1044,I$1,I$1+IF(AND(WEEKDAY($A1049)&lt;&gt;1,WEEKDAY($A1049)&lt;&gt;7),J$1,0)))^($A1049-$A1048)*(1-0.5*(E1049/E1048-1))</f>
        <v>14.330958295009653</v>
      </c>
      <c r="K1049">
        <f>ROW()</f>
        <v>1049</v>
      </c>
      <c r="L1049">
        <f>B1049/C1049</f>
        <v>0.84159427695452216</v>
      </c>
      <c r="M1049">
        <f t="shared" si="16"/>
        <v>9.7478739188193959</v>
      </c>
      <c r="P1049">
        <f>P1048*(1-P$1+H1048)^($A1049-$A1048)*(2-E1049/E1048)</f>
        <v>9.5801369608233937</v>
      </c>
    </row>
    <row r="1050" spans="1:16" x14ac:dyDescent="0.25">
      <c r="A1050" s="1">
        <v>39587</v>
      </c>
      <c r="B1050" s="10">
        <v>17.010000000000002</v>
      </c>
      <c r="C1050" s="10">
        <v>19.84</v>
      </c>
      <c r="D1050">
        <v>52863.07</v>
      </c>
      <c r="E1050">
        <v>47734.65</v>
      </c>
      <c r="F1050">
        <v>117824.62</v>
      </c>
      <c r="G1050">
        <v>106410.6</v>
      </c>
      <c r="H1050">
        <f>(1/(1-91/360*VLOOKUP($A1050,Tbills!$B$4:$C$974,2,1)/100))^((1)/91)-1</f>
        <v>5.1650298179106713E-5</v>
      </c>
      <c r="I1050">
        <f>I1049*(1-IF($A1050&lt;=I1045,I$1,I$1+IF(AND(WEEKDAY($A1050)&lt;&gt;1,WEEKDAY($A1050)&lt;&gt;7),J$1,0)))^($A1050-$A1049)*(1-0.5*(E1050/E1049-1))</f>
        <v>14.470395326028042</v>
      </c>
      <c r="K1050">
        <f>ROW()</f>
        <v>1050</v>
      </c>
      <c r="L1050">
        <f>B1050/C1050</f>
        <v>0.85735887096774199</v>
      </c>
      <c r="M1050">
        <f t="shared" si="16"/>
        <v>9.9377116770440566</v>
      </c>
      <c r="P1050">
        <f>P1049*(1-P$1+H1049)^($A1050-$A1049)*(2-E1050/E1049)</f>
        <v>9.7684576097612617</v>
      </c>
    </row>
    <row r="1051" spans="1:16" x14ac:dyDescent="0.25">
      <c r="A1051" s="1">
        <v>39588</v>
      </c>
      <c r="B1051" s="10">
        <v>17.579999999999998</v>
      </c>
      <c r="C1051" s="10">
        <v>20.81</v>
      </c>
      <c r="D1051">
        <v>55684.06</v>
      </c>
      <c r="E1051">
        <v>50279.5</v>
      </c>
      <c r="F1051">
        <v>121096.45</v>
      </c>
      <c r="G1051">
        <v>109359.98</v>
      </c>
      <c r="H1051">
        <f>(1/(1-91/360*VLOOKUP($A1051,Tbills!$B$4:$C$974,2,1)/100))^((1)/91)-1</f>
        <v>5.1650298179106713E-5</v>
      </c>
      <c r="I1051">
        <f>I1050*(1-IF($A1051&lt;=I1046,I$1,I$1+IF(AND(WEEKDAY($A1051)&lt;&gt;1,WEEKDAY($A1051)&lt;&gt;7),J$1,0)))^($A1051-$A1050)*(1-0.5*(E1051/E1050-1))</f>
        <v>14.084302798095335</v>
      </c>
      <c r="K1051">
        <f>ROW()</f>
        <v>1051</v>
      </c>
      <c r="L1051">
        <f>B1051/C1051</f>
        <v>0.84478616049975974</v>
      </c>
      <c r="M1051">
        <f t="shared" si="16"/>
        <v>9.4074699812254519</v>
      </c>
      <c r="P1051">
        <f>P1050*(1-P$1+H1050)^($A1051-$A1050)*(2-E1051/E1050)</f>
        <v>9.247813043351643</v>
      </c>
    </row>
    <row r="1052" spans="1:16" x14ac:dyDescent="0.25">
      <c r="A1052" s="1">
        <v>39589</v>
      </c>
      <c r="B1052" s="10">
        <v>18.59</v>
      </c>
      <c r="C1052" s="10">
        <v>22.11</v>
      </c>
      <c r="D1052">
        <v>59217.34</v>
      </c>
      <c r="E1052">
        <v>53467.25</v>
      </c>
      <c r="F1052">
        <v>127600.21</v>
      </c>
      <c r="G1052">
        <v>115227.76</v>
      </c>
      <c r="H1052">
        <f>(1/(1-91/360*VLOOKUP($A1052,Tbills!$B$4:$C$974,2,1)/100))^((1)/91)-1</f>
        <v>5.1650298179106713E-5</v>
      </c>
      <c r="I1052">
        <f>I1051*(1-IF($A1052&lt;=I1047,I$1,I$1+IF(AND(WEEKDAY($A1052)&lt;&gt;1,WEEKDAY($A1052)&lt;&gt;7),J$1,0)))^($A1052-$A1051)*(1-0.5*(E1052/E1051-1))</f>
        <v>13.637471282489674</v>
      </c>
      <c r="K1052">
        <f>ROW()</f>
        <v>1052</v>
      </c>
      <c r="L1052">
        <f>B1052/C1052</f>
        <v>0.84079601990049757</v>
      </c>
      <c r="M1052">
        <f t="shared" si="16"/>
        <v>8.8106204506638068</v>
      </c>
      <c r="P1052">
        <f>P1051*(1-P$1+H1051)^($A1052-$A1051)*(2-E1052/E1051)</f>
        <v>8.6616232458916311</v>
      </c>
    </row>
    <row r="1053" spans="1:16" x14ac:dyDescent="0.25">
      <c r="A1053" s="1">
        <v>39590</v>
      </c>
      <c r="B1053" s="10">
        <v>18.05</v>
      </c>
      <c r="C1053" s="10">
        <v>21.52</v>
      </c>
      <c r="D1053">
        <v>58156.98</v>
      </c>
      <c r="E1053">
        <v>52507.09</v>
      </c>
      <c r="F1053">
        <v>126398.02</v>
      </c>
      <c r="G1053">
        <v>114136.19</v>
      </c>
      <c r="H1053">
        <f>(1/(1-91/360*VLOOKUP($A1053,Tbills!$B$4:$C$974,2,1)/100))^((1)/91)-1</f>
        <v>5.1650298179106713E-5</v>
      </c>
      <c r="I1053">
        <f>I1052*(1-IF($A1053&lt;=I1048,I$1,I$1+IF(AND(WEEKDAY($A1053)&lt;&gt;1,WEEKDAY($A1053)&lt;&gt;7),J$1,0)))^($A1053-$A1052)*(1-0.5*(E1053/E1052-1))</f>
        <v>13.759563380413866</v>
      </c>
      <c r="K1053">
        <f>ROW()</f>
        <v>1053</v>
      </c>
      <c r="L1053">
        <f>B1053/C1053</f>
        <v>0.83875464684014878</v>
      </c>
      <c r="M1053">
        <f t="shared" si="16"/>
        <v>8.9684230424754148</v>
      </c>
      <c r="P1053">
        <f>P1052*(1-P$1+H1052)^($A1053-$A1052)*(2-E1053/E1052)</f>
        <v>8.8172971812386027</v>
      </c>
    </row>
    <row r="1054" spans="1:16" x14ac:dyDescent="0.25">
      <c r="A1054" s="1">
        <v>39591</v>
      </c>
      <c r="B1054" s="10">
        <v>19.55</v>
      </c>
      <c r="C1054" s="10">
        <v>22.51</v>
      </c>
      <c r="D1054">
        <v>59505.1</v>
      </c>
      <c r="E1054">
        <v>53721.53</v>
      </c>
      <c r="F1054">
        <v>129225.68</v>
      </c>
      <c r="G1054">
        <v>116683.65</v>
      </c>
      <c r="H1054">
        <f>(1/(1-91/360*VLOOKUP($A1054,Tbills!$B$4:$C$974,2,1)/100))^((1)/91)-1</f>
        <v>5.1650298179106713E-5</v>
      </c>
      <c r="I1054">
        <f>I1053*(1-IF($A1054&lt;=I1049,I$1,I$1+IF(AND(WEEKDAY($A1054)&lt;&gt;1,WEEKDAY($A1054)&lt;&gt;7),J$1,0)))^($A1054-$A1053)*(1-0.5*(E1054/E1053-1))</f>
        <v>13.600086465027918</v>
      </c>
      <c r="K1054">
        <f>ROW()</f>
        <v>1054</v>
      </c>
      <c r="L1054">
        <f>B1054/C1054</f>
        <v>0.86850288760550864</v>
      </c>
      <c r="M1054">
        <f t="shared" si="16"/>
        <v>8.7605837392904427</v>
      </c>
      <c r="P1054">
        <f>P1053*(1-P$1+H1053)^($A1054-$A1053)*(2-E1054/E1053)</f>
        <v>8.6134876307118962</v>
      </c>
    </row>
    <row r="1055" spans="1:16" x14ac:dyDescent="0.25">
      <c r="A1055" s="1">
        <v>39595</v>
      </c>
      <c r="B1055" s="10">
        <v>19.64</v>
      </c>
      <c r="C1055" s="10">
        <v>22.16</v>
      </c>
      <c r="D1055">
        <v>57728.63</v>
      </c>
      <c r="E1055">
        <v>52106.62</v>
      </c>
      <c r="F1055">
        <v>126759.85</v>
      </c>
      <c r="G1055">
        <v>114433.03</v>
      </c>
      <c r="H1055">
        <f>(1/(1-91/360*VLOOKUP($A1055,Tbills!$B$4:$C$974,2,1)/100))^((1)/91)-1</f>
        <v>5.2068957496098633E-5</v>
      </c>
      <c r="I1055">
        <f>I1054*(1-IF($A1055&lt;=I1050,I$1,I$1+IF(AND(WEEKDAY($A1055)&lt;&gt;1,WEEKDAY($A1055)&lt;&gt;7),J$1,0)))^($A1055-$A1054)*(1-0.5*(E1055/E1054-1))</f>
        <v>13.803063805267342</v>
      </c>
      <c r="K1055">
        <f>ROW()</f>
        <v>1055</v>
      </c>
      <c r="L1055">
        <f>B1055/C1055</f>
        <v>0.88628158844765348</v>
      </c>
      <c r="M1055">
        <f t="shared" si="16"/>
        <v>9.0222524875168784</v>
      </c>
      <c r="P1055">
        <f>P1054*(1-P$1+H1054)^($A1055-$A1054)*(2-E1055/E1054)</f>
        <v>8.8729360436530449</v>
      </c>
    </row>
    <row r="1056" spans="1:16" x14ac:dyDescent="0.25">
      <c r="A1056" s="1">
        <v>39596</v>
      </c>
      <c r="B1056" s="10">
        <v>19.07</v>
      </c>
      <c r="C1056" s="10">
        <v>21.66</v>
      </c>
      <c r="D1056">
        <v>57150.41</v>
      </c>
      <c r="E1056">
        <v>51581.99</v>
      </c>
      <c r="F1056">
        <v>125974.58</v>
      </c>
      <c r="G1056">
        <v>113718.17</v>
      </c>
      <c r="H1056">
        <f>(1/(1-91/360*VLOOKUP($A1056,Tbills!$B$4:$C$974,2,1)/100))^((1)/91)-1</f>
        <v>5.2068957496098633E-5</v>
      </c>
      <c r="I1056">
        <f>I1055*(1-IF($A1056&lt;=I1051,I$1,I$1+IF(AND(WEEKDAY($A1056)&lt;&gt;1,WEEKDAY($A1056)&lt;&gt;7),J$1,0)))^($A1056-$A1055)*(1-0.5*(E1056/E1055-1))</f>
        <v>13.872190083893539</v>
      </c>
      <c r="K1056">
        <f>ROW()</f>
        <v>1056</v>
      </c>
      <c r="L1056">
        <f>B1056/C1056</f>
        <v>0.88042474607571564</v>
      </c>
      <c r="M1056">
        <f t="shared" si="16"/>
        <v>9.1126676383778129</v>
      </c>
      <c r="P1056">
        <f>P1055*(1-P$1+H1055)^($A1056-$A1055)*(2-E1056/E1055)</f>
        <v>8.9624074379250285</v>
      </c>
    </row>
    <row r="1057" spans="1:16" x14ac:dyDescent="0.25">
      <c r="A1057" s="1">
        <v>39597</v>
      </c>
      <c r="B1057" s="10">
        <v>18.14</v>
      </c>
      <c r="C1057" s="10">
        <v>20.8</v>
      </c>
      <c r="D1057">
        <v>53717.78</v>
      </c>
      <c r="E1057">
        <v>48481.13</v>
      </c>
      <c r="F1057">
        <v>123216.41</v>
      </c>
      <c r="G1057">
        <v>111222.43</v>
      </c>
      <c r="H1057">
        <f>(1/(1-91/360*VLOOKUP($A1057,Tbills!$B$4:$C$974,2,1)/100))^((1)/91)-1</f>
        <v>5.2068957496098633E-5</v>
      </c>
      <c r="I1057">
        <f>I1056*(1-IF($A1057&lt;=I1052,I$1,I$1+IF(AND(WEEKDAY($A1057)&lt;&gt;1,WEEKDAY($A1057)&lt;&gt;7),J$1,0)))^($A1057-$A1056)*(1-0.5*(E1057/E1056-1))</f>
        <v>14.288782693823617</v>
      </c>
      <c r="K1057">
        <f>ROW()</f>
        <v>1057</v>
      </c>
      <c r="L1057">
        <f>B1057/C1057</f>
        <v>0.87211538461538463</v>
      </c>
      <c r="M1057">
        <f t="shared" si="16"/>
        <v>9.660027245303457</v>
      </c>
      <c r="P1057">
        <f>P1056*(1-P$1+H1056)^($A1057-$A1056)*(2-E1057/E1056)</f>
        <v>9.5013273707664538</v>
      </c>
    </row>
    <row r="1058" spans="1:16" x14ac:dyDescent="0.25">
      <c r="A1058" s="1">
        <v>39598</v>
      </c>
      <c r="B1058" s="10">
        <v>17.829999999999998</v>
      </c>
      <c r="C1058" s="10">
        <v>20.53</v>
      </c>
      <c r="D1058">
        <v>52422.95</v>
      </c>
      <c r="E1058">
        <v>47310</v>
      </c>
      <c r="F1058">
        <v>122899.59</v>
      </c>
      <c r="G1058">
        <v>110930.65</v>
      </c>
      <c r="H1058">
        <f>(1/(1-91/360*VLOOKUP($A1058,Tbills!$B$4:$C$974,2,1)/100))^((1)/91)-1</f>
        <v>5.2068957496098633E-5</v>
      </c>
      <c r="I1058">
        <f>I1057*(1-IF($A1058&lt;=I1053,I$1,I$1+IF(AND(WEEKDAY($A1058)&lt;&gt;1,WEEKDAY($A1058)&lt;&gt;7),J$1,0)))^($A1058-$A1057)*(1-0.5*(E1058/E1057-1))</f>
        <v>14.460989140804054</v>
      </c>
      <c r="K1058">
        <f>ROW()</f>
        <v>1058</v>
      </c>
      <c r="L1058">
        <f>B1058/C1058</f>
        <v>0.86848514369215768</v>
      </c>
      <c r="M1058">
        <f t="shared" si="16"/>
        <v>9.8929180258771172</v>
      </c>
      <c r="P1058">
        <f>P1057*(1-P$1+H1057)^($A1058-$A1057)*(2-E1058/E1057)</f>
        <v>9.7309920867792741</v>
      </c>
    </row>
    <row r="1059" spans="1:16" x14ac:dyDescent="0.25">
      <c r="A1059" s="1">
        <v>39601</v>
      </c>
      <c r="B1059" s="10">
        <v>19.829999999999998</v>
      </c>
      <c r="C1059" s="10">
        <v>21.72</v>
      </c>
      <c r="D1059">
        <v>55472.07</v>
      </c>
      <c r="E1059">
        <v>50054.34</v>
      </c>
      <c r="F1059">
        <v>125852.26</v>
      </c>
      <c r="G1059">
        <v>113578.44</v>
      </c>
      <c r="H1059">
        <f>(1/(1-91/360*VLOOKUP($A1059,Tbills!$B$4:$C$974,2,1)/100))^((1)/91)-1</f>
        <v>5.0673489141006556E-5</v>
      </c>
      <c r="I1059">
        <f>I1058*(1-IF($A1059&lt;=I1054,I$1,I$1+IF(AND(WEEKDAY($A1059)&lt;&gt;1,WEEKDAY($A1059)&lt;&gt;7),J$1,0)))^($A1059-$A1058)*(1-0.5*(E1059/E1058-1))</f>
        <v>14.04046906843528</v>
      </c>
      <c r="K1059">
        <f>ROW()</f>
        <v>1059</v>
      </c>
      <c r="L1059">
        <f>B1059/C1059</f>
        <v>0.91298342541436461</v>
      </c>
      <c r="M1059">
        <f t="shared" si="16"/>
        <v>9.3177514476757555</v>
      </c>
      <c r="P1059">
        <f>P1058*(1-P$1+H1058)^($A1059-$A1058)*(2-E1059/E1058)</f>
        <v>9.1669352715672385</v>
      </c>
    </row>
    <row r="1060" spans="1:16" x14ac:dyDescent="0.25">
      <c r="A1060" s="1">
        <v>39602</v>
      </c>
      <c r="B1060" s="10">
        <v>20.239999999999998</v>
      </c>
      <c r="C1060" s="10">
        <v>22.11</v>
      </c>
      <c r="D1060">
        <v>56527.58</v>
      </c>
      <c r="E1060">
        <v>51004.23</v>
      </c>
      <c r="F1060">
        <v>127686.45</v>
      </c>
      <c r="G1060">
        <v>115228</v>
      </c>
      <c r="H1060">
        <f>(1/(1-91/360*VLOOKUP($A1060,Tbills!$B$4:$C$974,2,1)/100))^((1)/91)-1</f>
        <v>5.0673489141006556E-5</v>
      </c>
      <c r="I1060">
        <f>I1059*(1-IF($A1060&lt;=I1055,I$1,I$1+IF(AND(WEEKDAY($A1060)&lt;&gt;1,WEEKDAY($A1060)&lt;&gt;7),J$1,0)))^($A1060-$A1059)*(1-0.5*(E1060/E1059-1))</f>
        <v>13.906882875500896</v>
      </c>
      <c r="K1060">
        <f>ROW()</f>
        <v>1060</v>
      </c>
      <c r="L1060">
        <f>B1060/C1060</f>
        <v>0.91542288557213924</v>
      </c>
      <c r="M1060">
        <f t="shared" si="16"/>
        <v>9.1405011004061958</v>
      </c>
      <c r="P1060">
        <f>P1059*(1-P$1+H1059)^($A1060-$A1059)*(2-E1060/E1059)</f>
        <v>8.9930958196603701</v>
      </c>
    </row>
    <row r="1061" spans="1:16" x14ac:dyDescent="0.25">
      <c r="A1061" s="1">
        <v>39603</v>
      </c>
      <c r="B1061" s="10">
        <v>20.8</v>
      </c>
      <c r="C1061" s="10">
        <v>22.59</v>
      </c>
      <c r="D1061">
        <v>56731.31</v>
      </c>
      <c r="E1061">
        <v>51185.47</v>
      </c>
      <c r="F1061">
        <v>128474.07</v>
      </c>
      <c r="G1061">
        <v>115932.94</v>
      </c>
      <c r="H1061">
        <f>(1/(1-91/360*VLOOKUP($A1061,Tbills!$B$4:$C$974,2,1)/100))^((1)/91)-1</f>
        <v>5.0673489141006556E-5</v>
      </c>
      <c r="I1061">
        <f>I1060*(1-IF($A1061&lt;=I1056,I$1,I$1+IF(AND(WEEKDAY($A1061)&lt;&gt;1,WEEKDAY($A1061)&lt;&gt;7),J$1,0)))^($A1061-$A1060)*(1-0.5*(E1061/E1060-1))</f>
        <v>13.881812985911651</v>
      </c>
      <c r="K1061">
        <f>ROW()</f>
        <v>1061</v>
      </c>
      <c r="L1061">
        <f>B1061/C1061</f>
        <v>0.92076139884904828</v>
      </c>
      <c r="M1061">
        <f t="shared" si="16"/>
        <v>9.107596753397841</v>
      </c>
      <c r="P1061">
        <f>P1060*(1-P$1+H1060)^($A1061-$A1060)*(2-E1061/E1060)</f>
        <v>8.961262129105636</v>
      </c>
    </row>
    <row r="1062" spans="1:16" x14ac:dyDescent="0.25">
      <c r="A1062" s="1">
        <v>39604</v>
      </c>
      <c r="B1062" s="10">
        <v>18.63</v>
      </c>
      <c r="C1062" s="10">
        <v>21.08</v>
      </c>
      <c r="D1062">
        <v>53766.06</v>
      </c>
      <c r="E1062">
        <v>48507.5</v>
      </c>
      <c r="F1062">
        <v>124888.79</v>
      </c>
      <c r="G1062">
        <v>112691.76</v>
      </c>
      <c r="H1062">
        <f>(1/(1-91/360*VLOOKUP($A1062,Tbills!$B$4:$C$974,2,1)/100))^((1)/91)-1</f>
        <v>5.0673489141006556E-5</v>
      </c>
      <c r="I1062">
        <f>I1061*(1-IF($A1062&lt;=I1057,I$1,I$1+IF(AND(WEEKDAY($A1062)&lt;&gt;1,WEEKDAY($A1062)&lt;&gt;7),J$1,0)))^($A1062-$A1061)*(1-0.5*(E1062/E1061-1))</f>
        <v>14.244583160405504</v>
      </c>
      <c r="K1062">
        <f>ROW()</f>
        <v>1062</v>
      </c>
      <c r="L1062">
        <f>B1062/C1062</f>
        <v>0.88377609108159394</v>
      </c>
      <c r="M1062">
        <f t="shared" si="16"/>
        <v>9.583650261851778</v>
      </c>
      <c r="P1062">
        <f>P1061*(1-P$1+H1061)^($A1062-$A1061)*(2-E1062/E1061)</f>
        <v>9.4302350180127181</v>
      </c>
    </row>
    <row r="1063" spans="1:16" x14ac:dyDescent="0.25">
      <c r="A1063" s="1">
        <v>39605</v>
      </c>
      <c r="B1063" s="10">
        <v>23.56</v>
      </c>
      <c r="C1063" s="10">
        <v>24.2</v>
      </c>
      <c r="D1063">
        <v>59706</v>
      </c>
      <c r="E1063">
        <v>53864.03</v>
      </c>
      <c r="F1063">
        <v>130949.7</v>
      </c>
      <c r="G1063">
        <v>118155.03</v>
      </c>
      <c r="H1063">
        <f>(1/(1-91/360*VLOOKUP($A1063,Tbills!$B$4:$C$974,2,1)/100))^((1)/91)-1</f>
        <v>5.0673489141006556E-5</v>
      </c>
      <c r="I1063">
        <f>I1062*(1-IF($A1063&lt;=I1058,I$1,I$1+IF(AND(WEEKDAY($A1063)&lt;&gt;1,WEEKDAY($A1063)&lt;&gt;7),J$1,0)))^($A1063-$A1062)*(1-0.5*(E1063/E1062-1))</f>
        <v>13.457740719945468</v>
      </c>
      <c r="K1063">
        <f>ROW()</f>
        <v>1063</v>
      </c>
      <c r="L1063">
        <f>B1063/C1063</f>
        <v>0.97355371900826448</v>
      </c>
      <c r="M1063">
        <f t="shared" si="16"/>
        <v>8.5249609647027498</v>
      </c>
      <c r="P1063">
        <f>P1062*(1-P$1+H1062)^($A1063-$A1062)*(2-E1063/E1062)</f>
        <v>8.3889987733343503</v>
      </c>
    </row>
    <row r="1064" spans="1:16" x14ac:dyDescent="0.25">
      <c r="A1064" s="1">
        <v>39608</v>
      </c>
      <c r="B1064" s="10">
        <v>23.12</v>
      </c>
      <c r="C1064" s="10">
        <v>23.85</v>
      </c>
      <c r="D1064">
        <v>58638.57</v>
      </c>
      <c r="E1064">
        <v>52892.86</v>
      </c>
      <c r="F1064">
        <v>131048.01</v>
      </c>
      <c r="G1064">
        <v>118225.78</v>
      </c>
      <c r="H1064">
        <f>(1/(1-91/360*VLOOKUP($A1064,Tbills!$B$4:$C$974,2,1)/100))^((1)/91)-1</f>
        <v>5.1510748656502514E-5</v>
      </c>
      <c r="I1064">
        <f>I1063*(1-IF($A1064&lt;=I1059,I$1,I$1+IF(AND(WEEKDAY($A1064)&lt;&gt;1,WEEKDAY($A1064)&lt;&gt;7),J$1,0)))^($A1064-$A1063)*(1-0.5*(E1064/E1063-1))</f>
        <v>13.578002189443316</v>
      </c>
      <c r="K1064">
        <f>ROW()</f>
        <v>1064</v>
      </c>
      <c r="L1064">
        <f>B1064/C1064</f>
        <v>0.96939203354297687</v>
      </c>
      <c r="M1064">
        <f t="shared" si="16"/>
        <v>8.6774536754060598</v>
      </c>
      <c r="P1064">
        <f>P1063*(1-P$1+H1063)^($A1064-$A1063)*(2-E1064/E1063)</f>
        <v>8.5406033418482785</v>
      </c>
    </row>
    <row r="1065" spans="1:16" x14ac:dyDescent="0.25">
      <c r="A1065" s="1">
        <v>39609</v>
      </c>
      <c r="B1065" s="10">
        <v>23.18</v>
      </c>
      <c r="C1065" s="10">
        <v>23.84</v>
      </c>
      <c r="D1065">
        <v>58726.73</v>
      </c>
      <c r="E1065">
        <v>52969.66</v>
      </c>
      <c r="F1065">
        <v>130646.45</v>
      </c>
      <c r="G1065">
        <v>117857.42</v>
      </c>
      <c r="H1065">
        <f>(1/(1-91/360*VLOOKUP($A1065,Tbills!$B$4:$C$974,2,1)/100))^((1)/91)-1</f>
        <v>5.1510748656502514E-5</v>
      </c>
      <c r="I1065">
        <f>I1064*(1-IF($A1065&lt;=I1060,I$1,I$1+IF(AND(WEEKDAY($A1065)&lt;&gt;1,WEEKDAY($A1065)&lt;&gt;7),J$1,0)))^($A1065-$A1064)*(1-0.5*(E1065/E1064-1))</f>
        <v>13.567791471905059</v>
      </c>
      <c r="K1065">
        <f>ROW()</f>
        <v>1065</v>
      </c>
      <c r="L1065">
        <f>B1065/C1065</f>
        <v>0.97231543624161076</v>
      </c>
      <c r="M1065">
        <f t="shared" si="16"/>
        <v>8.6644505151138311</v>
      </c>
      <c r="P1065">
        <f>P1064*(1-P$1+H1064)^($A1065-$A1064)*(2-E1065/E1064)</f>
        <v>8.5283263230941753</v>
      </c>
    </row>
    <row r="1066" spans="1:16" x14ac:dyDescent="0.25">
      <c r="A1066" s="1">
        <v>39610</v>
      </c>
      <c r="B1066" s="10">
        <v>24.12</v>
      </c>
      <c r="C1066" s="10">
        <v>24.32</v>
      </c>
      <c r="D1066">
        <v>60492.17</v>
      </c>
      <c r="E1066">
        <v>54559.3</v>
      </c>
      <c r="F1066">
        <v>131784.94</v>
      </c>
      <c r="G1066">
        <v>118878.39</v>
      </c>
      <c r="H1066">
        <f>(1/(1-91/360*VLOOKUP($A1066,Tbills!$B$4:$C$974,2,1)/100))^((1)/91)-1</f>
        <v>5.1510748656502514E-5</v>
      </c>
      <c r="I1066">
        <f>I1065*(1-IF($A1066&lt;=I1061,I$1,I$1+IF(AND(WEEKDAY($A1066)&lt;&gt;1,WEEKDAY($A1066)&lt;&gt;7),J$1,0)))^($A1066-$A1065)*(1-0.5*(E1066/E1065-1))</f>
        <v>13.363856299520966</v>
      </c>
      <c r="K1066">
        <f>ROW()</f>
        <v>1066</v>
      </c>
      <c r="L1066">
        <f>B1066/C1066</f>
        <v>0.99177631578947367</v>
      </c>
      <c r="M1066">
        <f t="shared" si="16"/>
        <v>8.4040355622696463</v>
      </c>
      <c r="P1066">
        <f>P1065*(1-P$1+H1065)^($A1066-$A1065)*(2-E1066/E1065)</f>
        <v>8.2725081008717201</v>
      </c>
    </row>
    <row r="1067" spans="1:16" x14ac:dyDescent="0.25">
      <c r="A1067" s="1">
        <v>39611</v>
      </c>
      <c r="B1067" s="10">
        <v>23.33</v>
      </c>
      <c r="C1067" s="10">
        <v>23.7</v>
      </c>
      <c r="D1067">
        <v>59678.99</v>
      </c>
      <c r="E1067">
        <v>53823.06</v>
      </c>
      <c r="F1067">
        <v>131376.46</v>
      </c>
      <c r="G1067">
        <v>118503.79</v>
      </c>
      <c r="H1067">
        <f>(1/(1-91/360*VLOOKUP($A1067,Tbills!$B$4:$C$974,2,1)/100))^((1)/91)-1</f>
        <v>5.1510748656502514E-5</v>
      </c>
      <c r="I1067">
        <f>I1066*(1-IF($A1067&lt;=I1062,I$1,I$1+IF(AND(WEEKDAY($A1067)&lt;&gt;1,WEEKDAY($A1067)&lt;&gt;7),J$1,0)))^($A1067-$A1066)*(1-0.5*(E1067/E1066-1))</f>
        <v>13.453674122960667</v>
      </c>
      <c r="K1067">
        <f>ROW()</f>
        <v>1067</v>
      </c>
      <c r="L1067">
        <f>B1067/C1067</f>
        <v>0.98438818565400843</v>
      </c>
      <c r="M1067">
        <f t="shared" si="16"/>
        <v>8.5170455040386877</v>
      </c>
      <c r="P1067">
        <f>P1066*(1-P$1+H1066)^($A1067-$A1066)*(2-E1067/E1066)</f>
        <v>8.3842616483478487</v>
      </c>
    </row>
    <row r="1068" spans="1:16" x14ac:dyDescent="0.25">
      <c r="A1068" s="1">
        <v>39612</v>
      </c>
      <c r="B1068" s="10">
        <v>21.22</v>
      </c>
      <c r="C1068" s="10">
        <v>22.6</v>
      </c>
      <c r="D1068">
        <v>57328.7</v>
      </c>
      <c r="E1068">
        <v>51700.62</v>
      </c>
      <c r="F1068">
        <v>127939.08</v>
      </c>
      <c r="G1068">
        <v>115397.11</v>
      </c>
      <c r="H1068">
        <f>(1/(1-91/360*VLOOKUP($A1068,Tbills!$B$4:$C$974,2,1)/100))^((1)/91)-1</f>
        <v>5.1510748656502514E-5</v>
      </c>
      <c r="I1068">
        <f>I1067*(1-IF($A1068&lt;=I1063,I$1,I$1+IF(AND(WEEKDAY($A1068)&lt;&gt;1,WEEKDAY($A1068)&lt;&gt;7),J$1,0)))^($A1068-$A1067)*(1-0.5*(E1068/E1067-1))</f>
        <v>13.718580829251703</v>
      </c>
      <c r="K1068">
        <f>ROW()</f>
        <v>1068</v>
      </c>
      <c r="L1068">
        <f>B1068/C1068</f>
        <v>0.93893805309734502</v>
      </c>
      <c r="M1068">
        <f t="shared" si="16"/>
        <v>8.8524914143504123</v>
      </c>
      <c r="P1068">
        <f>P1067*(1-P$1+H1067)^($A1068-$A1067)*(2-E1068/E1067)</f>
        <v>8.7150103117460489</v>
      </c>
    </row>
    <row r="1069" spans="1:16" x14ac:dyDescent="0.25">
      <c r="A1069" s="1">
        <v>39615</v>
      </c>
      <c r="B1069" s="10">
        <v>20.95</v>
      </c>
      <c r="C1069" s="10">
        <v>22.43</v>
      </c>
      <c r="D1069">
        <v>56553.36</v>
      </c>
      <c r="E1069">
        <v>50993.4</v>
      </c>
      <c r="F1069">
        <v>126130.7</v>
      </c>
      <c r="G1069">
        <v>113748.18</v>
      </c>
      <c r="H1069">
        <f>(1/(1-91/360*VLOOKUP($A1069,Tbills!$B$4:$C$974,2,1)/100))^((1)/91)-1</f>
        <v>5.7094127416279505E-5</v>
      </c>
      <c r="I1069">
        <f>I1068*(1-IF($A1069&lt;=I1064,I$1,I$1+IF(AND(WEEKDAY($A1069)&lt;&gt;1,WEEKDAY($A1069)&lt;&gt;7),J$1,0)))^($A1069-$A1068)*(1-0.5*(E1069/E1068-1))</f>
        <v>13.811331545426578</v>
      </c>
      <c r="K1069">
        <f>ROW()</f>
        <v>1069</v>
      </c>
      <c r="L1069">
        <f>B1069/C1069</f>
        <v>0.93401694159607662</v>
      </c>
      <c r="M1069">
        <f t="shared" si="16"/>
        <v>8.9723320953820753</v>
      </c>
      <c r="P1069">
        <f>P1068*(1-P$1+H1068)^($A1069-$A1068)*(2-E1069/E1068)</f>
        <v>8.8346090969480162</v>
      </c>
    </row>
    <row r="1070" spans="1:16" x14ac:dyDescent="0.25">
      <c r="A1070" s="1">
        <v>39616</v>
      </c>
      <c r="B1070" s="10">
        <v>21.13</v>
      </c>
      <c r="C1070" s="10">
        <v>22.48</v>
      </c>
      <c r="D1070">
        <v>56439.59</v>
      </c>
      <c r="E1070">
        <v>50887.9</v>
      </c>
      <c r="F1070">
        <v>126164.42</v>
      </c>
      <c r="G1070">
        <v>113772.09</v>
      </c>
      <c r="H1070">
        <f>(1/(1-91/360*VLOOKUP($A1070,Tbills!$B$4:$C$974,2,1)/100))^((1)/91)-1</f>
        <v>5.7094127416279505E-5</v>
      </c>
      <c r="I1070">
        <f>I1069*(1-IF($A1070&lt;=I1065,I$1,I$1+IF(AND(WEEKDAY($A1070)&lt;&gt;1,WEEKDAY($A1070)&lt;&gt;7),J$1,0)))^($A1070-$A1069)*(1-0.5*(E1070/E1069-1))</f>
        <v>13.825258799261142</v>
      </c>
      <c r="K1070">
        <f>ROW()</f>
        <v>1070</v>
      </c>
      <c r="L1070">
        <f>B1070/C1070</f>
        <v>0.93994661921708178</v>
      </c>
      <c r="M1070">
        <f t="shared" si="16"/>
        <v>8.9904761560909936</v>
      </c>
      <c r="P1070">
        <f>P1069*(1-P$1+H1069)^($A1070-$A1069)*(2-E1070/E1069)</f>
        <v>8.8530649895287326</v>
      </c>
    </row>
    <row r="1071" spans="1:16" x14ac:dyDescent="0.25">
      <c r="A1071" s="1">
        <v>39617</v>
      </c>
      <c r="B1071" s="10">
        <v>22.24</v>
      </c>
      <c r="C1071" s="10">
        <v>23.55</v>
      </c>
      <c r="D1071">
        <v>58110.12</v>
      </c>
      <c r="E1071">
        <v>52391.199999999997</v>
      </c>
      <c r="F1071">
        <v>127485.27</v>
      </c>
      <c r="G1071">
        <v>114956.71</v>
      </c>
      <c r="H1071">
        <f>(1/(1-91/360*VLOOKUP($A1071,Tbills!$B$4:$C$974,2,1)/100))^((1)/91)-1</f>
        <v>5.7094127416279505E-5</v>
      </c>
      <c r="I1071">
        <f>I1070*(1-IF($A1071&lt;=I1066,I$1,I$1+IF(AND(WEEKDAY($A1071)&lt;&gt;1,WEEKDAY($A1071)&lt;&gt;7),J$1,0)))^($A1071-$A1070)*(1-0.5*(E1071/E1070-1))</f>
        <v>13.620695502697489</v>
      </c>
      <c r="K1071">
        <f>ROW()</f>
        <v>1071</v>
      </c>
      <c r="L1071">
        <f>B1071/C1071</f>
        <v>0.94437367303609332</v>
      </c>
      <c r="M1071">
        <f t="shared" si="16"/>
        <v>8.7244785055388672</v>
      </c>
      <c r="P1071">
        <f>P1070*(1-P$1+H1070)^($A1071-$A1070)*(2-E1071/E1070)</f>
        <v>8.5917057792803568</v>
      </c>
    </row>
    <row r="1072" spans="1:16" x14ac:dyDescent="0.25">
      <c r="A1072" s="1">
        <v>39618</v>
      </c>
      <c r="B1072" s="10">
        <v>21.58</v>
      </c>
      <c r="C1072" s="10">
        <v>22.84</v>
      </c>
      <c r="D1072">
        <v>57097.06</v>
      </c>
      <c r="E1072">
        <v>51474.85</v>
      </c>
      <c r="F1072">
        <v>125994.81</v>
      </c>
      <c r="G1072">
        <v>113606.16</v>
      </c>
      <c r="H1072">
        <f>(1/(1-91/360*VLOOKUP($A1072,Tbills!$B$4:$C$974,2,1)/100))^((1)/91)-1</f>
        <v>5.7094127416279505E-5</v>
      </c>
      <c r="I1072">
        <f>I1071*(1-IF($A1072&lt;=I1067,I$1,I$1+IF(AND(WEEKDAY($A1072)&lt;&gt;1,WEEKDAY($A1072)&lt;&gt;7),J$1,0)))^($A1072-$A1071)*(1-0.5*(E1072/E1071-1))</f>
        <v>13.739454501609652</v>
      </c>
      <c r="K1072">
        <f>ROW()</f>
        <v>1072</v>
      </c>
      <c r="L1072">
        <f>B1072/C1072</f>
        <v>0.94483362521891412</v>
      </c>
      <c r="M1072">
        <f t="shared" si="16"/>
        <v>8.8766608298898078</v>
      </c>
      <c r="P1072">
        <f>P1071*(1-P$1+H1071)^($A1072-$A1071)*(2-E1072/E1071)</f>
        <v>8.7421550728865647</v>
      </c>
    </row>
    <row r="1073" spans="1:16" x14ac:dyDescent="0.25">
      <c r="A1073" s="1">
        <v>39619</v>
      </c>
      <c r="B1073" s="10">
        <v>22.87</v>
      </c>
      <c r="C1073" s="10">
        <v>23.57</v>
      </c>
      <c r="D1073">
        <v>58459.18</v>
      </c>
      <c r="E1073">
        <v>52699.91</v>
      </c>
      <c r="F1073">
        <v>127196.75</v>
      </c>
      <c r="G1073">
        <v>114683.43</v>
      </c>
      <c r="H1073">
        <f>(1/(1-91/360*VLOOKUP($A1073,Tbills!$B$4:$C$974,2,1)/100))^((1)/91)-1</f>
        <v>5.7094127416279505E-5</v>
      </c>
      <c r="I1073">
        <f>I1072*(1-IF($A1073&lt;=I1068,I$1,I$1+IF(AND(WEEKDAY($A1073)&lt;&gt;1,WEEKDAY($A1073)&lt;&gt;7),J$1,0)))^($A1073-$A1072)*(1-0.5*(E1073/E1072-1))</f>
        <v>13.575607175285093</v>
      </c>
      <c r="K1073">
        <f>ROW()</f>
        <v>1073</v>
      </c>
      <c r="L1073">
        <f>B1073/C1073</f>
        <v>0.97030123037759863</v>
      </c>
      <c r="M1073">
        <f t="shared" si="16"/>
        <v>8.6649998524662966</v>
      </c>
      <c r="P1073">
        <f>P1072*(1-P$1+H1072)^($A1073-$A1072)*(2-E1073/E1072)</f>
        <v>8.5342704205291842</v>
      </c>
    </row>
    <row r="1074" spans="1:16" x14ac:dyDescent="0.25">
      <c r="A1074" s="1">
        <v>39622</v>
      </c>
      <c r="B1074" s="10">
        <v>22.64</v>
      </c>
      <c r="C1074" s="10">
        <v>23.3</v>
      </c>
      <c r="D1074">
        <v>58492.76</v>
      </c>
      <c r="E1074">
        <v>52721.16</v>
      </c>
      <c r="F1074">
        <v>126513.41</v>
      </c>
      <c r="G1074">
        <v>114047.67</v>
      </c>
      <c r="H1074">
        <f>(1/(1-91/360*VLOOKUP($A1074,Tbills!$B$4:$C$974,2,1)/100))^((1)/91)-1</f>
        <v>5.1650298179106713E-5</v>
      </c>
      <c r="I1074">
        <f>I1073*(1-IF($A1074&lt;=I1069,I$1,I$1+IF(AND(WEEKDAY($A1074)&lt;&gt;1,WEEKDAY($A1074)&lt;&gt;7),J$1,0)))^($A1074-$A1073)*(1-0.5*(E1074/E1073-1))</f>
        <v>13.571810381168474</v>
      </c>
      <c r="K1074">
        <f>ROW()</f>
        <v>1074</v>
      </c>
      <c r="L1074">
        <f>B1074/C1074</f>
        <v>0.97167381974248923</v>
      </c>
      <c r="M1074">
        <f t="shared" si="16"/>
        <v>8.660295713502359</v>
      </c>
      <c r="P1074">
        <f>P1073*(1-P$1+H1073)^($A1074-$A1073)*(2-E1074/E1073)</f>
        <v>8.531343796214589</v>
      </c>
    </row>
    <row r="1075" spans="1:16" x14ac:dyDescent="0.25">
      <c r="A1075" s="1">
        <v>39623</v>
      </c>
      <c r="B1075" s="10">
        <v>22.42</v>
      </c>
      <c r="C1075" s="10">
        <v>23.21</v>
      </c>
      <c r="D1075">
        <v>58841.54</v>
      </c>
      <c r="E1075">
        <v>53032.81</v>
      </c>
      <c r="F1075">
        <v>126448.83</v>
      </c>
      <c r="G1075">
        <v>113983.56</v>
      </c>
      <c r="H1075">
        <f>(1/(1-91/360*VLOOKUP($A1075,Tbills!$B$4:$C$974,2,1)/100))^((1)/91)-1</f>
        <v>5.1650298179106713E-5</v>
      </c>
      <c r="I1075">
        <f>I1074*(1-IF($A1075&lt;=I1070,I$1,I$1+IF(AND(WEEKDAY($A1075)&lt;&gt;1,WEEKDAY($A1075)&lt;&gt;7),J$1,0)))^($A1075-$A1074)*(1-0.5*(E1075/E1074-1))</f>
        <v>13.531344741304395</v>
      </c>
      <c r="K1075">
        <f>ROW()</f>
        <v>1075</v>
      </c>
      <c r="L1075">
        <f>B1075/C1075</f>
        <v>0.96596294700560104</v>
      </c>
      <c r="M1075">
        <f t="shared" si="16"/>
        <v>8.6087012329951165</v>
      </c>
      <c r="P1075">
        <f>P1074*(1-P$1+H1074)^($A1075-$A1074)*(2-E1075/E1074)</f>
        <v>8.4810369236835417</v>
      </c>
    </row>
    <row r="1076" spans="1:16" x14ac:dyDescent="0.25">
      <c r="A1076" s="1">
        <v>39624</v>
      </c>
      <c r="B1076" s="10">
        <v>21.14</v>
      </c>
      <c r="C1076" s="10">
        <v>22.32</v>
      </c>
      <c r="D1076">
        <v>56352.47</v>
      </c>
      <c r="E1076">
        <v>50786.720000000001</v>
      </c>
      <c r="F1076">
        <v>123074.71</v>
      </c>
      <c r="G1076">
        <v>110936.17</v>
      </c>
      <c r="H1076">
        <f>(1/(1-91/360*VLOOKUP($A1076,Tbills!$B$4:$C$974,2,1)/100))^((1)/91)-1</f>
        <v>5.1650298179106713E-5</v>
      </c>
      <c r="I1076">
        <f>I1075*(1-IF($A1076&lt;=I1071,I$1,I$1+IF(AND(WEEKDAY($A1076)&lt;&gt;1,WEEKDAY($A1076)&lt;&gt;7),J$1,0)))^($A1076-$A1075)*(1-0.5*(E1076/E1075-1))</f>
        <v>13.817530522108871</v>
      </c>
      <c r="K1076">
        <f>ROW()</f>
        <v>1076</v>
      </c>
      <c r="L1076">
        <f>B1076/C1076</f>
        <v>0.94713261648745517</v>
      </c>
      <c r="M1076">
        <f t="shared" si="16"/>
        <v>8.9728862252691837</v>
      </c>
      <c r="P1076">
        <f>P1075*(1-P$1+H1075)^($A1076-$A1075)*(2-E1076/E1075)</f>
        <v>8.8403625380339186</v>
      </c>
    </row>
    <row r="1077" spans="1:16" x14ac:dyDescent="0.25">
      <c r="A1077" s="1">
        <v>39625</v>
      </c>
      <c r="B1077" s="10">
        <v>23.93</v>
      </c>
      <c r="C1077" s="10">
        <v>24.31</v>
      </c>
      <c r="D1077">
        <v>61124.84</v>
      </c>
      <c r="E1077">
        <v>55085.120000000003</v>
      </c>
      <c r="F1077">
        <v>130224.18</v>
      </c>
      <c r="G1077">
        <v>117374.77</v>
      </c>
      <c r="H1077">
        <f>(1/(1-91/360*VLOOKUP($A1077,Tbills!$B$4:$C$974,2,1)/100))^((1)/91)-1</f>
        <v>5.1650298179106713E-5</v>
      </c>
      <c r="I1077">
        <f>I1076*(1-IF($A1077&lt;=I1072,I$1,I$1+IF(AND(WEEKDAY($A1077)&lt;&gt;1,WEEKDAY($A1077)&lt;&gt;7),J$1,0)))^($A1077-$A1076)*(1-0.5*(E1077/E1076-1))</f>
        <v>13.232453787062747</v>
      </c>
      <c r="K1077">
        <f>ROW()</f>
        <v>1077</v>
      </c>
      <c r="L1077">
        <f>B1077/C1077</f>
        <v>0.98436857260386679</v>
      </c>
      <c r="M1077">
        <f t="shared" si="16"/>
        <v>8.2130718027485248</v>
      </c>
      <c r="P1077">
        <f>P1076*(1-P$1+H1076)^($A1077-$A1076)*(2-E1077/E1076)</f>
        <v>8.0922656375471771</v>
      </c>
    </row>
    <row r="1078" spans="1:16" x14ac:dyDescent="0.25">
      <c r="A1078" s="1">
        <v>39626</v>
      </c>
      <c r="B1078" s="10">
        <v>23.44</v>
      </c>
      <c r="C1078" s="10">
        <v>23.93</v>
      </c>
      <c r="D1078">
        <v>60796.42</v>
      </c>
      <c r="E1078">
        <v>54786.3</v>
      </c>
      <c r="F1078">
        <v>128550.28</v>
      </c>
      <c r="G1078">
        <v>115859.97</v>
      </c>
      <c r="H1078">
        <f>(1/(1-91/360*VLOOKUP($A1078,Tbills!$B$4:$C$974,2,1)/100))^((1)/91)-1</f>
        <v>5.1650298179106713E-5</v>
      </c>
      <c r="I1078">
        <f>I1077*(1-IF($A1078&lt;=I1073,I$1,I$1+IF(AND(WEEKDAY($A1078)&lt;&gt;1,WEEKDAY($A1078)&lt;&gt;7),J$1,0)))^($A1078-$A1077)*(1-0.5*(E1078/E1077-1))</f>
        <v>13.267999462527893</v>
      </c>
      <c r="K1078">
        <f>ROW()</f>
        <v>1078</v>
      </c>
      <c r="L1078">
        <f>B1078/C1078</f>
        <v>0.97952361053071468</v>
      </c>
      <c r="M1078">
        <f t="shared" si="16"/>
        <v>8.2572406142908648</v>
      </c>
      <c r="P1078">
        <f>P1077*(1-P$1+H1077)^($A1078-$A1077)*(2-E1078/E1077)</f>
        <v>8.1362830228355723</v>
      </c>
    </row>
    <row r="1079" spans="1:16" x14ac:dyDescent="0.25">
      <c r="A1079" s="1">
        <v>39629</v>
      </c>
      <c r="B1079" s="10">
        <v>23.95</v>
      </c>
      <c r="C1079" s="10">
        <v>23.77</v>
      </c>
      <c r="D1079">
        <v>60024.06</v>
      </c>
      <c r="E1079">
        <v>54081.81</v>
      </c>
      <c r="F1079">
        <v>128006.71</v>
      </c>
      <c r="G1079">
        <v>115352.11</v>
      </c>
      <c r="H1079">
        <f>(1/(1-91/360*VLOOKUP($A1079,Tbills!$B$4:$C$974,2,1)/100))^((1)/91)-1</f>
        <v>5.2906324507162594E-5</v>
      </c>
      <c r="I1079">
        <f>I1078*(1-IF($A1079&lt;=I1074,I$1,I$1+IF(AND(WEEKDAY($A1079)&lt;&gt;1,WEEKDAY($A1079)&lt;&gt;7),J$1,0)))^($A1079-$A1078)*(1-0.5*(E1079/E1078-1))</f>
        <v>13.352262585411847</v>
      </c>
      <c r="K1079">
        <f>ROW()</f>
        <v>1079</v>
      </c>
      <c r="L1079">
        <f>B1079/C1079</f>
        <v>1.0075725704669751</v>
      </c>
      <c r="M1079">
        <f t="shared" si="16"/>
        <v>8.3622508786082062</v>
      </c>
      <c r="P1079">
        <f>P1078*(1-P$1+H1078)^($A1079-$A1078)*(2-E1079/E1078)</f>
        <v>8.2412689811458826</v>
      </c>
    </row>
    <row r="1080" spans="1:16" x14ac:dyDescent="0.25">
      <c r="A1080" s="1">
        <v>39630</v>
      </c>
      <c r="B1080" s="10">
        <v>23.65</v>
      </c>
      <c r="C1080" s="10">
        <v>23.67</v>
      </c>
      <c r="D1080">
        <v>59873.65</v>
      </c>
      <c r="E1080">
        <v>53943.43</v>
      </c>
      <c r="F1080">
        <v>127474.48</v>
      </c>
      <c r="G1080">
        <v>114866.39</v>
      </c>
      <c r="H1080">
        <f>(1/(1-91/360*VLOOKUP($A1080,Tbills!$B$4:$C$974,2,1)/100))^((1)/91)-1</f>
        <v>5.2906324507162594E-5</v>
      </c>
      <c r="I1080">
        <f>I1079*(1-IF($A1080&lt;=I1075,I$1,I$1+IF(AND(WEEKDAY($A1080)&lt;&gt;1,WEEKDAY($A1080)&lt;&gt;7),J$1,0)))^($A1080-$A1079)*(1-0.5*(E1080/E1079-1))</f>
        <v>13.368996941036432</v>
      </c>
      <c r="K1080">
        <f>ROW()</f>
        <v>1080</v>
      </c>
      <c r="L1080">
        <f>B1080/C1080</f>
        <v>0.99915504858470627</v>
      </c>
      <c r="M1080">
        <f t="shared" si="16"/>
        <v>8.383257033624675</v>
      </c>
      <c r="P1080">
        <f>P1079*(1-P$1+H1079)^($A1080-$A1079)*(2-E1080/E1079)</f>
        <v>8.2624875859820754</v>
      </c>
    </row>
    <row r="1081" spans="1:16" x14ac:dyDescent="0.25">
      <c r="A1081" s="1">
        <v>39631</v>
      </c>
      <c r="B1081" s="10">
        <v>25.92</v>
      </c>
      <c r="C1081" s="10">
        <v>25.02</v>
      </c>
      <c r="D1081">
        <v>62972.26</v>
      </c>
      <c r="E1081">
        <v>56732.28</v>
      </c>
      <c r="F1081">
        <v>130784.92</v>
      </c>
      <c r="G1081">
        <v>117843.32</v>
      </c>
      <c r="H1081">
        <f>(1/(1-91/360*VLOOKUP($A1081,Tbills!$B$4:$C$974,2,1)/100))^((1)/91)-1</f>
        <v>5.2906324507162594E-5</v>
      </c>
      <c r="I1081">
        <f>I1080*(1-IF($A1081&lt;=I1076,I$1,I$1+IF(AND(WEEKDAY($A1081)&lt;&gt;1,WEEKDAY($A1081)&lt;&gt;7),J$1,0)))^($A1081-$A1080)*(1-0.5*(E1081/E1080-1))</f>
        <v>13.023072543542655</v>
      </c>
      <c r="K1081">
        <f>ROW()</f>
        <v>1081</v>
      </c>
      <c r="L1081">
        <f>B1081/C1081</f>
        <v>1.0359712230215827</v>
      </c>
      <c r="M1081">
        <f t="shared" si="16"/>
        <v>7.9494763148069687</v>
      </c>
      <c r="P1081">
        <f>P1080*(1-P$1+H1080)^($A1081-$A1080)*(2-E1081/E1080)</f>
        <v>7.8354455962124616</v>
      </c>
    </row>
    <row r="1082" spans="1:16" x14ac:dyDescent="0.25">
      <c r="A1082" s="1">
        <v>39632</v>
      </c>
      <c r="B1082" s="10">
        <v>24.79</v>
      </c>
      <c r="C1082" s="10">
        <v>24.42</v>
      </c>
      <c r="D1082">
        <v>62452.02</v>
      </c>
      <c r="E1082">
        <v>56260.59</v>
      </c>
      <c r="F1082">
        <v>128923.71</v>
      </c>
      <c r="G1082">
        <v>116160.05</v>
      </c>
      <c r="H1082">
        <f>(1/(1-91/360*VLOOKUP($A1082,Tbills!$B$4:$C$974,2,1)/100))^((1)/91)-1</f>
        <v>5.2906324507162594E-5</v>
      </c>
      <c r="I1082">
        <f>I1081*(1-IF($A1082&lt;=I1077,I$1,I$1+IF(AND(WEEKDAY($A1082)&lt;&gt;1,WEEKDAY($A1082)&lt;&gt;7),J$1,0)))^($A1082-$A1081)*(1-0.5*(E1082/E1081-1))</f>
        <v>13.076871136114038</v>
      </c>
      <c r="K1082">
        <f>ROW()</f>
        <v>1082</v>
      </c>
      <c r="L1082">
        <f>B1082/C1082</f>
        <v>1.0151515151515151</v>
      </c>
      <c r="M1082">
        <f t="shared" si="16"/>
        <v>8.0151974304921172</v>
      </c>
      <c r="P1082">
        <f>P1081*(1-P$1+H1081)^($A1082-$A1081)*(2-E1082/E1081)</f>
        <v>7.9007177302369982</v>
      </c>
    </row>
    <row r="1083" spans="1:16" x14ac:dyDescent="0.25">
      <c r="A1083" s="1">
        <v>39636</v>
      </c>
      <c r="B1083" s="10">
        <v>25.78</v>
      </c>
      <c r="C1083" s="10">
        <v>24.75</v>
      </c>
      <c r="D1083">
        <v>63031.77</v>
      </c>
      <c r="E1083">
        <v>56770.96</v>
      </c>
      <c r="F1083">
        <v>130511.16</v>
      </c>
      <c r="G1083">
        <v>117565.75</v>
      </c>
      <c r="H1083">
        <f>(1/(1-91/360*VLOOKUP($A1083,Tbills!$B$4:$C$974,2,1)/100))^((1)/91)-1</f>
        <v>5.1929402598904773E-5</v>
      </c>
      <c r="I1083">
        <f>I1082*(1-IF($A1083&lt;=I1078,I$1,I$1+IF(AND(WEEKDAY($A1083)&lt;&gt;1,WEEKDAY($A1083)&lt;&gt;7),J$1,0)))^($A1083-$A1082)*(1-0.5*(E1083/E1082-1))</f>
        <v>13.016202279055573</v>
      </c>
      <c r="K1083">
        <f>ROW()</f>
        <v>1083</v>
      </c>
      <c r="L1083">
        <f>B1083/C1083</f>
        <v>1.0416161616161617</v>
      </c>
      <c r="M1083">
        <f t="shared" si="16"/>
        <v>7.9410076809471999</v>
      </c>
      <c r="P1083">
        <f>P1082*(1-P$1+H1082)^($A1083-$A1082)*(2-E1083/E1082)</f>
        <v>7.8295446466512075</v>
      </c>
    </row>
    <row r="1084" spans="1:16" x14ac:dyDescent="0.25">
      <c r="A1084" s="1">
        <v>39637</v>
      </c>
      <c r="B1084" s="10">
        <v>23.15</v>
      </c>
      <c r="C1084" s="10">
        <v>23.06</v>
      </c>
      <c r="D1084">
        <v>59408.25</v>
      </c>
      <c r="E1084">
        <v>53504.41</v>
      </c>
      <c r="F1084">
        <v>125584.42</v>
      </c>
      <c r="G1084">
        <v>113121.59</v>
      </c>
      <c r="H1084">
        <f>(1/(1-91/360*VLOOKUP($A1084,Tbills!$B$4:$C$974,2,1)/100))^((1)/91)-1</f>
        <v>5.1929402598904773E-5</v>
      </c>
      <c r="I1084">
        <f>I1083*(1-IF($A1084&lt;=I1079,I$1,I$1+IF(AND(WEEKDAY($A1084)&lt;&gt;1,WEEKDAY($A1084)&lt;&gt;7),J$1,0)))^($A1084-$A1083)*(1-0.5*(E1084/E1083-1))</f>
        <v>13.390324043336747</v>
      </c>
      <c r="K1084">
        <f>ROW()</f>
        <v>1084</v>
      </c>
      <c r="L1084">
        <f>B1084/C1084</f>
        <v>1.0039028620988726</v>
      </c>
      <c r="M1084">
        <f t="shared" si="16"/>
        <v>8.3975349874749643</v>
      </c>
      <c r="P1084">
        <f>P1083*(1-P$1+H1083)^($A1084-$A1083)*(2-E1084/E1083)</f>
        <v>8.2801733362980858</v>
      </c>
    </row>
    <row r="1085" spans="1:16" x14ac:dyDescent="0.25">
      <c r="A1085" s="1">
        <v>39638</v>
      </c>
      <c r="B1085" s="10">
        <v>25.23</v>
      </c>
      <c r="C1085" s="10">
        <v>24.36</v>
      </c>
      <c r="D1085">
        <v>62538.02</v>
      </c>
      <c r="E1085">
        <v>56320.37</v>
      </c>
      <c r="F1085">
        <v>130468.74</v>
      </c>
      <c r="G1085">
        <v>117515.32</v>
      </c>
      <c r="H1085">
        <f>(1/(1-91/360*VLOOKUP($A1085,Tbills!$B$4:$C$974,2,1)/100))^((1)/91)-1</f>
        <v>5.1929402598904773E-5</v>
      </c>
      <c r="I1085">
        <f>I1084*(1-IF($A1085&lt;=I1080,I$1,I$1+IF(AND(WEEKDAY($A1085)&lt;&gt;1,WEEKDAY($A1085)&lt;&gt;7),J$1,0)))^($A1085-$A1084)*(1-0.5*(E1085/E1084-1))</f>
        <v>13.037615456351137</v>
      </c>
      <c r="K1085">
        <f>ROW()</f>
        <v>1085</v>
      </c>
      <c r="L1085">
        <f>B1085/C1085</f>
        <v>1.0357142857142858</v>
      </c>
      <c r="M1085">
        <f t="shared" si="16"/>
        <v>7.9551985932981228</v>
      </c>
      <c r="P1085">
        <f>P1084*(1-P$1+H1084)^($A1085-$A1084)*(2-E1085/E1084)</f>
        <v>7.8445014888422469</v>
      </c>
    </row>
    <row r="1086" spans="1:16" x14ac:dyDescent="0.25">
      <c r="A1086" s="1">
        <v>39639</v>
      </c>
      <c r="B1086" s="10">
        <v>25.59</v>
      </c>
      <c r="C1086" s="10">
        <v>24.39</v>
      </c>
      <c r="D1086">
        <v>62953.13</v>
      </c>
      <c r="E1086">
        <v>56691.28</v>
      </c>
      <c r="F1086">
        <v>130455.55</v>
      </c>
      <c r="G1086">
        <v>117497.34</v>
      </c>
      <c r="H1086">
        <f>(1/(1-91/360*VLOOKUP($A1086,Tbills!$B$4:$C$974,2,1)/100))^((1)/91)-1</f>
        <v>5.1929402598904773E-5</v>
      </c>
      <c r="I1086">
        <f>I1085*(1-IF($A1086&lt;=I1081,I$1,I$1+IF(AND(WEEKDAY($A1086)&lt;&gt;1,WEEKDAY($A1086)&lt;&gt;7),J$1,0)))^($A1086-$A1085)*(1-0.5*(E1086/E1085-1))</f>
        <v>12.994346217763271</v>
      </c>
      <c r="K1086">
        <f>ROW()</f>
        <v>1086</v>
      </c>
      <c r="L1086">
        <f>B1086/C1086</f>
        <v>1.04920049200492</v>
      </c>
      <c r="M1086">
        <f t="shared" si="16"/>
        <v>7.9024398332634673</v>
      </c>
      <c r="P1086">
        <f>P1085*(1-P$1+H1085)^($A1086-$A1085)*(2-E1086/E1085)</f>
        <v>7.7929562737537479</v>
      </c>
    </row>
    <row r="1087" spans="1:16" x14ac:dyDescent="0.25">
      <c r="A1087" s="1">
        <v>39640</v>
      </c>
      <c r="B1087" s="10">
        <v>27.49</v>
      </c>
      <c r="C1087" s="10">
        <v>25.52</v>
      </c>
      <c r="D1087">
        <v>64396.95</v>
      </c>
      <c r="E1087">
        <v>57988.54</v>
      </c>
      <c r="F1087">
        <v>131800.04999999999</v>
      </c>
      <c r="G1087">
        <v>118702.19</v>
      </c>
      <c r="H1087">
        <f>(1/(1-91/360*VLOOKUP($A1087,Tbills!$B$4:$C$974,2,1)/100))^((1)/91)-1</f>
        <v>5.1929402598904773E-5</v>
      </c>
      <c r="I1087">
        <f>I1086*(1-IF($A1087&lt;=I1082,I$1,I$1+IF(AND(WEEKDAY($A1087)&lt;&gt;1,WEEKDAY($A1087)&lt;&gt;7),J$1,0)))^($A1087-$A1086)*(1-0.5*(E1087/E1086-1))</f>
        <v>12.845337817944703</v>
      </c>
      <c r="K1087">
        <f>ROW()</f>
        <v>1087</v>
      </c>
      <c r="L1087">
        <f>B1087/C1087</f>
        <v>1.077194357366771</v>
      </c>
      <c r="M1087">
        <f t="shared" si="16"/>
        <v>7.7212495804251242</v>
      </c>
      <c r="P1087">
        <f>P1086*(1-P$1+H1086)^($A1087-$A1086)*(2-E1087/E1086)</f>
        <v>7.6147447433332562</v>
      </c>
    </row>
    <row r="1088" spans="1:16"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I1087*(1-IF($A1088&lt;=I1083,I$1,I$1+IF(AND(WEEKDAY($A1088)&lt;&gt;1,WEEKDAY($A1088)&lt;&gt;7),J$1,0)))^($A1088-$A1087)*(1-0.5*(E1088/E1087-1))</f>
        <v>12.676459443646406</v>
      </c>
      <c r="K1088">
        <f>ROW()</f>
        <v>1088</v>
      </c>
      <c r="L1088">
        <f>B1088/C1088</f>
        <v>1.1004636785162287</v>
      </c>
      <c r="M1088">
        <f t="shared" si="16"/>
        <v>7.5183655651771275</v>
      </c>
      <c r="P1088">
        <f>P1087*(1-P$1+H1087)^($A1088-$A1087)*(2-E1088/E1087)</f>
        <v>7.4160278183708277</v>
      </c>
    </row>
    <row r="1089" spans="1:16" x14ac:dyDescent="0.25">
      <c r="A1089" s="1">
        <v>39644</v>
      </c>
      <c r="B1089" s="10">
        <v>28.54</v>
      </c>
      <c r="C1089" s="10">
        <v>25.97</v>
      </c>
      <c r="D1089">
        <v>66700.61</v>
      </c>
      <c r="E1089">
        <v>60051.17</v>
      </c>
      <c r="F1089">
        <v>133613.84</v>
      </c>
      <c r="G1089">
        <v>120311.76</v>
      </c>
      <c r="H1089">
        <f>(1/(1-91/360*VLOOKUP($A1089,Tbills!$B$4:$C$974,2,1)/100))^((1)/91)-1</f>
        <v>4.4814477533794417E-5</v>
      </c>
      <c r="I1089">
        <f>I1088*(1-IF($A1089&lt;=I1084,I$1,I$1+IF(AND(WEEKDAY($A1089)&lt;&gt;1,WEEKDAY($A1089)&lt;&gt;7),J$1,0)))^($A1089-$A1088)*(1-0.5*(E1089/E1088-1))</f>
        <v>12.617886428595295</v>
      </c>
      <c r="K1089">
        <f>ROW()</f>
        <v>1089</v>
      </c>
      <c r="L1089">
        <f>B1089/C1089</f>
        <v>1.0989603388525222</v>
      </c>
      <c r="M1089">
        <f t="shared" si="16"/>
        <v>7.4489292639285001</v>
      </c>
      <c r="P1089">
        <f>P1088*(1-P$1+H1088)^($A1089-$A1088)*(2-E1089/E1088)</f>
        <v>7.3479364137847645</v>
      </c>
    </row>
    <row r="1090" spans="1:16" x14ac:dyDescent="0.25">
      <c r="A1090" s="1">
        <v>39645</v>
      </c>
      <c r="B1090" s="10">
        <v>25.1</v>
      </c>
      <c r="C1090" s="10">
        <v>24.56</v>
      </c>
      <c r="D1090">
        <v>63128.53</v>
      </c>
      <c r="E1090">
        <v>56832.5</v>
      </c>
      <c r="F1090">
        <v>126675.09</v>
      </c>
      <c r="G1090">
        <v>114058.41</v>
      </c>
      <c r="H1090">
        <f>(1/(1-91/360*VLOOKUP($A1090,Tbills!$B$4:$C$974,2,1)/100))^((1)/91)-1</f>
        <v>4.4814477533794417E-5</v>
      </c>
      <c r="I1090">
        <f>I1089*(1-IF($A1090&lt;=I1085,I$1,I$1+IF(AND(WEEKDAY($A1090)&lt;&gt;1,WEEKDAY($A1090)&lt;&gt;7),J$1,0)))^($A1090-$A1089)*(1-0.5*(E1090/E1089-1))</f>
        <v>12.95570093384679</v>
      </c>
      <c r="K1090">
        <f>ROW()</f>
        <v>1090</v>
      </c>
      <c r="L1090">
        <f>B1090/C1090</f>
        <v>1.0219869706840392</v>
      </c>
      <c r="M1090">
        <f t="shared" si="16"/>
        <v>7.8478173212539355</v>
      </c>
      <c r="P1090">
        <f>P1089*(1-P$1+H1089)^($A1090-$A1089)*(2-E1090/E1089)</f>
        <v>7.7418375124256515</v>
      </c>
    </row>
    <row r="1091" spans="1:16" x14ac:dyDescent="0.25">
      <c r="A1091" s="1">
        <v>39646</v>
      </c>
      <c r="B1091" s="10">
        <v>25.01</v>
      </c>
      <c r="C1091" s="10">
        <v>24.37</v>
      </c>
      <c r="D1091">
        <v>61928.59</v>
      </c>
      <c r="E1091">
        <v>55749.69</v>
      </c>
      <c r="F1091">
        <v>124903.92</v>
      </c>
      <c r="G1091">
        <v>112458.53</v>
      </c>
      <c r="H1091">
        <f>(1/(1-91/360*VLOOKUP($A1091,Tbills!$B$4:$C$974,2,1)/100))^((1)/91)-1</f>
        <v>4.4814477533794417E-5</v>
      </c>
      <c r="I1091">
        <f>I1090*(1-IF($A1091&lt;=I1086,I$1,I$1+IF(AND(WEEKDAY($A1091)&lt;&gt;1,WEEKDAY($A1091)&lt;&gt;7),J$1,0)))^($A1091-$A1090)*(1-0.5*(E1091/E1090-1))</f>
        <v>13.078780766709352</v>
      </c>
      <c r="K1091">
        <f>ROW()</f>
        <v>1091</v>
      </c>
      <c r="L1091">
        <f>B1091/C1091</f>
        <v>1.0262617972917523</v>
      </c>
      <c r="M1091">
        <f t="shared" si="16"/>
        <v>7.9969665962615721</v>
      </c>
      <c r="P1091">
        <f>P1090*(1-P$1+H1090)^($A1091-$A1090)*(2-E1091/E1090)</f>
        <v>7.8894018286773422</v>
      </c>
    </row>
    <row r="1092" spans="1:16" x14ac:dyDescent="0.25">
      <c r="A1092" s="1">
        <v>39647</v>
      </c>
      <c r="B1092" s="10">
        <v>24.05</v>
      </c>
      <c r="C1092" s="10">
        <v>23.8</v>
      </c>
      <c r="D1092">
        <v>61422.22</v>
      </c>
      <c r="E1092">
        <v>55291.34</v>
      </c>
      <c r="F1092">
        <v>124163.63</v>
      </c>
      <c r="G1092">
        <v>111786.97</v>
      </c>
      <c r="H1092">
        <f>(1/(1-91/360*VLOOKUP($A1092,Tbills!$B$4:$C$974,2,1)/100))^((1)/91)-1</f>
        <v>4.4814477533794417E-5</v>
      </c>
      <c r="I1092">
        <f>I1091*(1-IF($A1092&lt;=I1087,I$1,I$1+IF(AND(WEEKDAY($A1092)&lt;&gt;1,WEEKDAY($A1092)&lt;&gt;7),J$1,0)))^($A1092-$A1091)*(1-0.5*(E1092/E1091-1))</f>
        <v>13.132203019027413</v>
      </c>
      <c r="K1092">
        <f>ROW()</f>
        <v>1092</v>
      </c>
      <c r="L1092">
        <f>B1092/C1092</f>
        <v>1.0105042016806722</v>
      </c>
      <c r="M1092">
        <f t="shared" si="16"/>
        <v>8.0623386962835095</v>
      </c>
      <c r="P1092">
        <f>P1091*(1-P$1+H1091)^($A1092-$A1091)*(2-E1092/E1091)</f>
        <v>7.9543273684566378</v>
      </c>
    </row>
    <row r="1093" spans="1:16" x14ac:dyDescent="0.25">
      <c r="A1093" s="1">
        <v>39650</v>
      </c>
      <c r="B1093" s="10">
        <v>23.05</v>
      </c>
      <c r="C1093" s="10">
        <v>23.18</v>
      </c>
      <c r="D1093">
        <v>59857.33</v>
      </c>
      <c r="E1093">
        <v>53875.22</v>
      </c>
      <c r="F1093">
        <v>122843.39</v>
      </c>
      <c r="G1093">
        <v>110583.3</v>
      </c>
      <c r="H1093">
        <f>(1/(1-91/360*VLOOKUP($A1093,Tbills!$B$4:$C$974,2,1)/100))^((1)/91)-1</f>
        <v>4.2304438981455306E-5</v>
      </c>
      <c r="I1093">
        <f>I1092*(1-IF($A1093&lt;=I1088,I$1,I$1+IF(AND(WEEKDAY($A1093)&lt;&gt;1,WEEKDAY($A1093)&lt;&gt;7),J$1,0)))^($A1093-$A1092)*(1-0.5*(E1093/E1092-1))</f>
        <v>13.299335301813491</v>
      </c>
      <c r="K1093">
        <f>ROW()</f>
        <v>1093</v>
      </c>
      <c r="L1093">
        <f>B1093/C1093</f>
        <v>0.99439171699741158</v>
      </c>
      <c r="M1093">
        <f t="shared" si="16"/>
        <v>8.2676757353897923</v>
      </c>
      <c r="P1093">
        <f>P1092*(1-P$1+H1092)^($A1093-$A1092)*(2-E1093/E1092)</f>
        <v>8.1582449315902252</v>
      </c>
    </row>
    <row r="1094" spans="1:16" x14ac:dyDescent="0.25">
      <c r="A1094" s="1">
        <v>39651</v>
      </c>
      <c r="B1094" s="10">
        <v>21.18</v>
      </c>
      <c r="C1094" s="10">
        <v>22.06</v>
      </c>
      <c r="D1094">
        <v>57575.68</v>
      </c>
      <c r="E1094">
        <v>51819.31</v>
      </c>
      <c r="F1094">
        <v>120537.09</v>
      </c>
      <c r="G1094">
        <v>108502.5</v>
      </c>
      <c r="H1094">
        <f>(1/(1-91/360*VLOOKUP($A1094,Tbills!$B$4:$C$974,2,1)/100))^((1)/91)-1</f>
        <v>4.2304438981455306E-5</v>
      </c>
      <c r="I1094">
        <f>I1093*(1-IF($A1094&lt;=I1089,I$1,I$1+IF(AND(WEEKDAY($A1094)&lt;&gt;1,WEEKDAY($A1094)&lt;&gt;7),J$1,0)))^($A1094-$A1093)*(1-0.5*(E1094/E1093-1))</f>
        <v>13.552737768593042</v>
      </c>
      <c r="K1094">
        <f>ROW()</f>
        <v>1094</v>
      </c>
      <c r="L1094">
        <f>B1094/C1094</f>
        <v>0.96010879419764283</v>
      </c>
      <c r="M1094">
        <f t="shared" si="16"/>
        <v>8.5827753271964369</v>
      </c>
      <c r="P1094">
        <f>P1093*(1-P$1+H1093)^($A1094-$A1093)*(2-E1094/E1093)</f>
        <v>8.4696133863778229</v>
      </c>
    </row>
    <row r="1095" spans="1:16" x14ac:dyDescent="0.25">
      <c r="A1095" s="1">
        <v>39652</v>
      </c>
      <c r="B1095" s="10">
        <v>21.31</v>
      </c>
      <c r="C1095" s="10">
        <v>22.2</v>
      </c>
      <c r="D1095">
        <v>57516.77</v>
      </c>
      <c r="E1095">
        <v>51764.09</v>
      </c>
      <c r="F1095">
        <v>121739.49</v>
      </c>
      <c r="G1095">
        <v>109580.26</v>
      </c>
      <c r="H1095">
        <f>(1/(1-91/360*VLOOKUP($A1095,Tbills!$B$4:$C$974,2,1)/100))^((1)/91)-1</f>
        <v>4.2304438981455306E-5</v>
      </c>
      <c r="I1095">
        <f>I1094*(1-IF($A1095&lt;=I1090,I$1,I$1+IF(AND(WEEKDAY($A1095)&lt;&gt;1,WEEKDAY($A1095)&lt;&gt;7),J$1,0)))^($A1095-$A1094)*(1-0.5*(E1095/E1094-1))</f>
        <v>13.559605912498048</v>
      </c>
      <c r="K1095">
        <f>ROW()</f>
        <v>1095</v>
      </c>
      <c r="L1095">
        <f>B1095/C1095</f>
        <v>0.95990990990990988</v>
      </c>
      <c r="M1095">
        <f t="shared" si="16"/>
        <v>8.5915211833888847</v>
      </c>
      <c r="P1095">
        <f>P1094*(1-P$1+H1094)^($A1095-$A1094)*(2-E1095/E1094)</f>
        <v>8.47868391652033</v>
      </c>
    </row>
    <row r="1096" spans="1:16" x14ac:dyDescent="0.25">
      <c r="A1096" s="1">
        <v>39653</v>
      </c>
      <c r="B1096" s="10">
        <v>23.44</v>
      </c>
      <c r="C1096" s="10">
        <v>23.76</v>
      </c>
      <c r="D1096">
        <v>60270.12</v>
      </c>
      <c r="E1096">
        <v>54239.86</v>
      </c>
      <c r="F1096">
        <v>127102.02</v>
      </c>
      <c r="G1096">
        <v>114402.55</v>
      </c>
      <c r="H1096">
        <f>(1/(1-91/360*VLOOKUP($A1096,Tbills!$B$4:$C$974,2,1)/100))^((1)/91)-1</f>
        <v>4.2304438981455306E-5</v>
      </c>
      <c r="I1096">
        <f>I1095*(1-IF($A1096&lt;=I1091,I$1,I$1+IF(AND(WEEKDAY($A1096)&lt;&gt;1,WEEKDAY($A1096)&lt;&gt;7),J$1,0)))^($A1096-$A1095)*(1-0.5*(E1096/E1095-1))</f>
        <v>13.234997394577462</v>
      </c>
      <c r="K1096">
        <f>ROW()</f>
        <v>1096</v>
      </c>
      <c r="L1096">
        <f>B1096/C1096</f>
        <v>0.98653198653198648</v>
      </c>
      <c r="M1096">
        <f t="shared" si="16"/>
        <v>8.1802253744341993</v>
      </c>
      <c r="P1096">
        <f>P1095*(1-P$1+H1095)^($A1096-$A1095)*(2-E1096/E1095)</f>
        <v>8.0732088308028374</v>
      </c>
    </row>
    <row r="1097" spans="1:16" x14ac:dyDescent="0.25">
      <c r="A1097" s="1">
        <v>39654</v>
      </c>
      <c r="B1097" s="10">
        <v>22.91</v>
      </c>
      <c r="C1097" s="10">
        <v>23.29</v>
      </c>
      <c r="D1097">
        <v>60024.41</v>
      </c>
      <c r="E1097">
        <v>54016.44</v>
      </c>
      <c r="F1097">
        <v>126144.29</v>
      </c>
      <c r="G1097">
        <v>113535.67</v>
      </c>
      <c r="H1097">
        <f>(1/(1-91/360*VLOOKUP($A1097,Tbills!$B$4:$C$974,2,1)/100))^((1)/91)-1</f>
        <v>4.2304438981455306E-5</v>
      </c>
      <c r="I1097">
        <f>I1096*(1-IF($A1097&lt;=I1092,I$1,I$1+IF(AND(WEEKDAY($A1097)&lt;&gt;1,WEEKDAY($A1097)&lt;&gt;7),J$1,0)))^($A1097-$A1096)*(1-0.5*(E1097/E1096-1))</f>
        <v>13.261910423775049</v>
      </c>
      <c r="K1097">
        <f>ROW()</f>
        <v>1097</v>
      </c>
      <c r="L1097">
        <f>B1097/C1097</f>
        <v>0.98368398454272221</v>
      </c>
      <c r="M1097">
        <f t="shared" ref="M1097:M1160" si="17">M1096*(1-IF($A1097&lt;=N$3,M$1,M$1+IF(AND(WEEKDAY($A1097)&lt;&gt;1,WEEKDAY($A1097)&lt;&gt;7),N$1,0)))^($A1097-$A1096)*(2-$E1097/$E1096)</f>
        <v>8.2135380639922708</v>
      </c>
      <c r="P1097">
        <f>P1096*(1-P$1+H1096)^($A1097-$A1096)*(2-E1097/E1096)</f>
        <v>8.1065063848002463</v>
      </c>
    </row>
    <row r="1098" spans="1:16" x14ac:dyDescent="0.25">
      <c r="A1098" s="1">
        <v>39657</v>
      </c>
      <c r="B1098" s="10">
        <v>24.23</v>
      </c>
      <c r="C1098" s="10">
        <v>23.99</v>
      </c>
      <c r="D1098">
        <v>61919.5</v>
      </c>
      <c r="E1098">
        <v>55715</v>
      </c>
      <c r="F1098">
        <v>128830.21</v>
      </c>
      <c r="G1098">
        <v>115938.71</v>
      </c>
      <c r="H1098">
        <f>(1/(1-91/360*VLOOKUP($A1098,Tbills!$B$4:$C$974,2,1)/100))^((1)/91)-1</f>
        <v>4.7185601813604094E-5</v>
      </c>
      <c r="I1098">
        <f>I1097*(1-IF($A1098&lt;=I1093,I$1,I$1+IF(AND(WEEKDAY($A1098)&lt;&gt;1,WEEKDAY($A1098)&lt;&gt;7),J$1,0)))^($A1098-$A1097)*(1-0.5*(E1098/E1097-1))</f>
        <v>13.052379224423937</v>
      </c>
      <c r="K1098">
        <f>ROW()</f>
        <v>1098</v>
      </c>
      <c r="L1098">
        <f>B1098/C1098</f>
        <v>1.0100041684035015</v>
      </c>
      <c r="M1098">
        <f t="shared" si="17"/>
        <v>7.9541498708190703</v>
      </c>
      <c r="P1098">
        <f>P1097*(1-P$1+H1097)^($A1098-$A1097)*(2-E1098/E1097)</f>
        <v>7.8517206021840691</v>
      </c>
    </row>
    <row r="1099" spans="1:16" x14ac:dyDescent="0.25">
      <c r="A1099" s="1">
        <v>39658</v>
      </c>
      <c r="B1099" s="10">
        <v>22.03</v>
      </c>
      <c r="C1099" s="10">
        <v>22.22</v>
      </c>
      <c r="D1099">
        <v>58207.21</v>
      </c>
      <c r="E1099">
        <v>52372.06</v>
      </c>
      <c r="F1099">
        <v>123905.67</v>
      </c>
      <c r="G1099">
        <v>111501.48</v>
      </c>
      <c r="H1099">
        <f>(1/(1-91/360*VLOOKUP($A1099,Tbills!$B$4:$C$974,2,1)/100))^((1)/91)-1</f>
        <v>4.7185601813604094E-5</v>
      </c>
      <c r="I1099">
        <f>I1098*(1-IF($A1099&lt;=I1094,I$1,I$1+IF(AND(WEEKDAY($A1099)&lt;&gt;1,WEEKDAY($A1099)&lt;&gt;7),J$1,0)))^($A1099-$A1098)*(1-0.5*(E1099/E1098-1))</f>
        <v>13.443605375401059</v>
      </c>
      <c r="K1099">
        <f>ROW()</f>
        <v>1099</v>
      </c>
      <c r="L1099">
        <f>B1099/C1099</f>
        <v>0.99144914491449154</v>
      </c>
      <c r="M1099">
        <f t="shared" si="17"/>
        <v>8.4310118781112173</v>
      </c>
      <c r="P1099">
        <f>P1098*(1-P$1+H1098)^($A1099-$A1098)*(2-E1099/E1098)</f>
        <v>8.322914362413945</v>
      </c>
    </row>
    <row r="1100" spans="1:16" x14ac:dyDescent="0.25">
      <c r="A1100" s="1">
        <v>39659</v>
      </c>
      <c r="B1100" s="10">
        <v>21.21</v>
      </c>
      <c r="C1100" s="10">
        <v>21.44</v>
      </c>
      <c r="D1100">
        <v>55601.3</v>
      </c>
      <c r="E1100">
        <v>50024.92</v>
      </c>
      <c r="F1100">
        <v>121025.95</v>
      </c>
      <c r="G1100">
        <v>108904.79</v>
      </c>
      <c r="H1100">
        <f>(1/(1-91/360*VLOOKUP($A1100,Tbills!$B$4:$C$974,2,1)/100))^((1)/91)-1</f>
        <v>4.7185601813604094E-5</v>
      </c>
      <c r="I1100">
        <f>I1099*(1-IF($A1100&lt;=I1095,I$1,I$1+IF(AND(WEEKDAY($A1100)&lt;&gt;1,WEEKDAY($A1100)&lt;&gt;7),J$1,0)))^($A1100-$A1099)*(1-0.5*(E1100/E1099-1))</f>
        <v>13.744496274752557</v>
      </c>
      <c r="K1100">
        <f>ROW()</f>
        <v>1100</v>
      </c>
      <c r="L1100">
        <f>B1100/C1100</f>
        <v>0.98927238805970152</v>
      </c>
      <c r="M1100">
        <f t="shared" si="17"/>
        <v>8.808451265329527</v>
      </c>
      <c r="P1100">
        <f>P1099*(1-P$1+H1099)^($A1100-$A1099)*(2-E1100/E1099)</f>
        <v>8.696008149727275</v>
      </c>
    </row>
    <row r="1101" spans="1:16" x14ac:dyDescent="0.25">
      <c r="A1101" s="1">
        <v>39660</v>
      </c>
      <c r="B1101" s="10">
        <v>22.94</v>
      </c>
      <c r="C1101" s="10">
        <v>22.67</v>
      </c>
      <c r="D1101">
        <v>58260.15</v>
      </c>
      <c r="E1101">
        <v>52414.75</v>
      </c>
      <c r="F1101">
        <v>123921.58</v>
      </c>
      <c r="G1101">
        <v>111505.27</v>
      </c>
      <c r="H1101">
        <f>(1/(1-91/360*VLOOKUP($A1101,Tbills!$B$4:$C$974,2,1)/100))^((1)/91)-1</f>
        <v>4.7185601813604094E-5</v>
      </c>
      <c r="I1101">
        <f>I1100*(1-IF($A1101&lt;=I1096,I$1,I$1+IF(AND(WEEKDAY($A1101)&lt;&gt;1,WEEKDAY($A1101)&lt;&gt;7),J$1,0)))^($A1101-$A1100)*(1-0.5*(E1101/E1100-1))</f>
        <v>13.415840618871144</v>
      </c>
      <c r="K1101">
        <f>ROW()</f>
        <v>1101</v>
      </c>
      <c r="L1101">
        <f>B1101/C1101</f>
        <v>1.0119100132333481</v>
      </c>
      <c r="M1101">
        <f t="shared" si="17"/>
        <v>8.3872563149104309</v>
      </c>
      <c r="P1101">
        <f>P1100*(1-P$1+H1100)^($A1101-$A1100)*(2-E1101/E1100)</f>
        <v>8.2806600342698431</v>
      </c>
    </row>
    <row r="1102" spans="1:16" x14ac:dyDescent="0.25">
      <c r="A1102" s="1">
        <v>39661</v>
      </c>
      <c r="B1102" s="10">
        <v>22.57</v>
      </c>
      <c r="C1102" s="10">
        <v>22.75</v>
      </c>
      <c r="D1102">
        <v>58623.91</v>
      </c>
      <c r="E1102">
        <v>52739.54</v>
      </c>
      <c r="F1102">
        <v>124474.19</v>
      </c>
      <c r="G1102">
        <v>111997.25</v>
      </c>
      <c r="H1102">
        <f>(1/(1-91/360*VLOOKUP($A1102,Tbills!$B$4:$C$974,2,1)/100))^((1)/91)-1</f>
        <v>4.7185601813604094E-5</v>
      </c>
      <c r="I1102">
        <f>I1101*(1-IF($A1102&lt;=I1097,I$1,I$1+IF(AND(WEEKDAY($A1102)&lt;&gt;1,WEEKDAY($A1102)&lt;&gt;7),J$1,0)))^($A1102-$A1101)*(1-0.5*(E1102/E1101-1))</f>
        <v>13.373926636948736</v>
      </c>
      <c r="K1102">
        <f>ROW()</f>
        <v>1102</v>
      </c>
      <c r="L1102">
        <f>B1102/C1102</f>
        <v>0.99208791208791214</v>
      </c>
      <c r="M1102">
        <f t="shared" si="17"/>
        <v>8.3348961421372039</v>
      </c>
      <c r="P1102">
        <f>P1101*(1-P$1+H1101)^($A1102-$A1101)*(2-E1102/E1101)</f>
        <v>8.2294325417428933</v>
      </c>
    </row>
    <row r="1103" spans="1:16" x14ac:dyDescent="0.25">
      <c r="A1103" s="1">
        <v>39664</v>
      </c>
      <c r="B1103" s="10">
        <v>23.49</v>
      </c>
      <c r="C1103" s="10">
        <v>23.09</v>
      </c>
      <c r="D1103">
        <v>58384.42</v>
      </c>
      <c r="E1103">
        <v>52516.63</v>
      </c>
      <c r="F1103">
        <v>124281.07</v>
      </c>
      <c r="G1103">
        <v>111807.63</v>
      </c>
      <c r="H1103">
        <f>(1/(1-91/360*VLOOKUP($A1103,Tbills!$B$4:$C$974,2,1)/100))^((1)/91)-1</f>
        <v>4.7604089206121358E-5</v>
      </c>
      <c r="I1103">
        <f>I1102*(1-IF($A1103&lt;=I1098,I$1,I$1+IF(AND(WEEKDAY($A1103)&lt;&gt;1,WEEKDAY($A1103)&lt;&gt;7),J$1,0)))^($A1103-$A1102)*(1-0.5*(E1103/E1102-1))</f>
        <v>13.401143445415673</v>
      </c>
      <c r="K1103">
        <f>ROW()</f>
        <v>1103</v>
      </c>
      <c r="L1103">
        <f>B1103/C1103</f>
        <v>1.0173235166738848</v>
      </c>
      <c r="M1103">
        <f t="shared" si="17"/>
        <v>8.3689551119435599</v>
      </c>
      <c r="P1103">
        <f>P1102*(1-P$1+H1102)^($A1103-$A1102)*(2-E1103/E1102)</f>
        <v>8.2644680969833093</v>
      </c>
    </row>
    <row r="1104" spans="1:16" x14ac:dyDescent="0.25">
      <c r="A1104" s="1">
        <v>39665</v>
      </c>
      <c r="B1104" s="10">
        <v>21.14</v>
      </c>
      <c r="C1104" s="10">
        <v>21.5</v>
      </c>
      <c r="D1104">
        <v>55614.37</v>
      </c>
      <c r="E1104">
        <v>50022.48</v>
      </c>
      <c r="F1104">
        <v>121101.43</v>
      </c>
      <c r="G1104">
        <v>108941.79</v>
      </c>
      <c r="H1104">
        <f>(1/(1-91/360*VLOOKUP($A1104,Tbills!$B$4:$C$974,2,1)/100))^((1)/91)-1</f>
        <v>4.7604089206121358E-5</v>
      </c>
      <c r="I1104">
        <f>I1103*(1-IF($A1104&lt;=I1099,I$1,I$1+IF(AND(WEEKDAY($A1104)&lt;&gt;1,WEEKDAY($A1104)&lt;&gt;7),J$1,0)))^($A1104-$A1103)*(1-0.5*(E1104/E1103-1))</f>
        <v>13.719013772384576</v>
      </c>
      <c r="K1104">
        <f>ROW()</f>
        <v>1104</v>
      </c>
      <c r="L1104">
        <f>B1104/C1104</f>
        <v>0.98325581395348838</v>
      </c>
      <c r="M1104">
        <f t="shared" si="17"/>
        <v>8.7660100430820904</v>
      </c>
      <c r="P1104">
        <f>P1103*(1-P$1+H1103)^($A1104-$A1103)*(2-E1104/E1103)</f>
        <v>8.6570608875017765</v>
      </c>
    </row>
    <row r="1105" spans="1:16" x14ac:dyDescent="0.25">
      <c r="A1105" s="1">
        <v>39666</v>
      </c>
      <c r="B1105" s="10">
        <v>20.23</v>
      </c>
      <c r="C1105" s="10">
        <v>21.18</v>
      </c>
      <c r="D1105">
        <v>54038.8</v>
      </c>
      <c r="E1105">
        <v>48602.95</v>
      </c>
      <c r="F1105">
        <v>120723.32</v>
      </c>
      <c r="G1105">
        <v>108596.46</v>
      </c>
      <c r="H1105">
        <f>(1/(1-91/360*VLOOKUP($A1105,Tbills!$B$4:$C$974,2,1)/100))^((1)/91)-1</f>
        <v>4.7604089206121358E-5</v>
      </c>
      <c r="I1105">
        <f>I1104*(1-IF($A1105&lt;=I1100,I$1,I$1+IF(AND(WEEKDAY($A1105)&lt;&gt;1,WEEKDAY($A1105)&lt;&gt;7),J$1,0)))^($A1105-$A1104)*(1-0.5*(E1105/E1104-1))</f>
        <v>13.913309633689304</v>
      </c>
      <c r="K1105">
        <f>ROW()</f>
        <v>1105</v>
      </c>
      <c r="L1105">
        <f>B1105/C1105</f>
        <v>0.9551463644948065</v>
      </c>
      <c r="M1105">
        <f t="shared" si="17"/>
        <v>9.014350619093884</v>
      </c>
      <c r="P1105">
        <f>P1104*(1-P$1+H1104)^($A1105-$A1104)*(2-E1105/E1104)</f>
        <v>8.9028241149808078</v>
      </c>
    </row>
    <row r="1106" spans="1:16" x14ac:dyDescent="0.25">
      <c r="A1106" s="1">
        <v>39667</v>
      </c>
      <c r="B1106" s="10">
        <v>21.15</v>
      </c>
      <c r="C1106" s="10">
        <v>21.86</v>
      </c>
      <c r="D1106">
        <v>56311.37</v>
      </c>
      <c r="E1106">
        <v>50644.61</v>
      </c>
      <c r="F1106">
        <v>122923.01</v>
      </c>
      <c r="G1106">
        <v>110570.02</v>
      </c>
      <c r="H1106">
        <f>(1/(1-91/360*VLOOKUP($A1106,Tbills!$B$4:$C$974,2,1)/100))^((1)/91)-1</f>
        <v>4.7604089206121358E-5</v>
      </c>
      <c r="I1106">
        <f>I1105*(1-IF($A1106&lt;=I1101,I$1,I$1+IF(AND(WEEKDAY($A1106)&lt;&gt;1,WEEKDAY($A1106)&lt;&gt;7),J$1,0)))^($A1106-$A1105)*(1-0.5*(E1106/E1105-1))</f>
        <v>13.62072750328349</v>
      </c>
      <c r="K1106">
        <f>ROW()</f>
        <v>1106</v>
      </c>
      <c r="L1106">
        <f>B1106/C1106</f>
        <v>0.96752058554437326</v>
      </c>
      <c r="M1106">
        <f t="shared" si="17"/>
        <v>8.6352833468790582</v>
      </c>
      <c r="P1106">
        <f>P1105*(1-P$1+H1105)^($A1106-$A1105)*(2-E1106/E1105)</f>
        <v>8.5289344946364842</v>
      </c>
    </row>
    <row r="1107" spans="1:16" x14ac:dyDescent="0.25">
      <c r="A1107" s="1">
        <v>39668</v>
      </c>
      <c r="B1107" s="10">
        <v>20.66</v>
      </c>
      <c r="C1107" s="10">
        <v>21.65</v>
      </c>
      <c r="D1107">
        <v>54705.65</v>
      </c>
      <c r="E1107">
        <v>49198.06</v>
      </c>
      <c r="F1107">
        <v>122265.35</v>
      </c>
      <c r="G1107">
        <v>109973.19</v>
      </c>
      <c r="H1107">
        <f>(1/(1-91/360*VLOOKUP($A1107,Tbills!$B$4:$C$974,2,1)/100))^((1)/91)-1</f>
        <v>4.7604089206121358E-5</v>
      </c>
      <c r="I1107">
        <f>I1106*(1-IF($A1107&lt;=I1102,I$1,I$1+IF(AND(WEEKDAY($A1107)&lt;&gt;1,WEEKDAY($A1107)&lt;&gt;7),J$1,0)))^($A1107-$A1106)*(1-0.5*(E1107/E1106-1))</f>
        <v>13.814890735044735</v>
      </c>
      <c r="K1107">
        <f>ROW()</f>
        <v>1107</v>
      </c>
      <c r="L1107">
        <f>B1107/C1107</f>
        <v>0.95427251732101626</v>
      </c>
      <c r="M1107">
        <f t="shared" si="17"/>
        <v>8.8815172208323592</v>
      </c>
      <c r="P1107">
        <f>P1106*(1-P$1+H1106)^($A1107-$A1106)*(2-E1107/E1106)</f>
        <v>8.7726375755014026</v>
      </c>
    </row>
    <row r="1108" spans="1:16" x14ac:dyDescent="0.25">
      <c r="A1108" s="1">
        <v>39671</v>
      </c>
      <c r="B1108" s="10">
        <v>20.12</v>
      </c>
      <c r="C1108" s="10">
        <v>21.44</v>
      </c>
      <c r="D1108">
        <v>53927.37</v>
      </c>
      <c r="E1108">
        <v>48491.1</v>
      </c>
      <c r="F1108">
        <v>122331.35</v>
      </c>
      <c r="G1108">
        <v>110016.85</v>
      </c>
      <c r="H1108">
        <f>(1/(1-91/360*VLOOKUP($A1108,Tbills!$B$4:$C$974,2,1)/100))^((1)/91)-1</f>
        <v>5.2068957496098633E-5</v>
      </c>
      <c r="I1108">
        <f>I1107*(1-IF($A1108&lt;=I1103,I$1,I$1+IF(AND(WEEKDAY($A1108)&lt;&gt;1,WEEKDAY($A1108)&lt;&gt;7),J$1,0)))^($A1108-$A1107)*(1-0.5*(E1108/E1107-1))</f>
        <v>13.913062042475298</v>
      </c>
      <c r="K1108">
        <f>ROW()</f>
        <v>1108</v>
      </c>
      <c r="L1108">
        <f>B1108/C1108</f>
        <v>0.93843283582089554</v>
      </c>
      <c r="M1108">
        <f t="shared" si="17"/>
        <v>9.0078829598701748</v>
      </c>
      <c r="P1108">
        <f>P1107*(1-P$1+H1107)^($A1108-$A1107)*(2-E1108/E1107)</f>
        <v>8.8989809591247511</v>
      </c>
    </row>
    <row r="1109" spans="1:16" x14ac:dyDescent="0.25">
      <c r="A1109" s="1">
        <v>39672</v>
      </c>
      <c r="B1109" s="10">
        <v>21.17</v>
      </c>
      <c r="C1109" s="10">
        <v>22.2</v>
      </c>
      <c r="D1109">
        <v>56028.02</v>
      </c>
      <c r="E1109">
        <v>50377.46</v>
      </c>
      <c r="F1109">
        <v>124739.19</v>
      </c>
      <c r="G1109">
        <v>112176.57</v>
      </c>
      <c r="H1109">
        <f>(1/(1-91/360*VLOOKUP($A1109,Tbills!$B$4:$C$974,2,1)/100))^((1)/91)-1</f>
        <v>5.2068957496098633E-5</v>
      </c>
      <c r="I1109">
        <f>I1108*(1-IF($A1109&lt;=I1104,I$1,I$1+IF(AND(WEEKDAY($A1109)&lt;&gt;1,WEEKDAY($A1109)&lt;&gt;7),J$1,0)))^($A1109-$A1108)*(1-0.5*(E1109/E1108-1))</f>
        <v>13.642089844531501</v>
      </c>
      <c r="K1109">
        <f>ROW()</f>
        <v>1109</v>
      </c>
      <c r="L1109">
        <f>B1109/C1109</f>
        <v>0.95360360360360374</v>
      </c>
      <c r="M1109">
        <f t="shared" si="17"/>
        <v>8.657062646519524</v>
      </c>
      <c r="P1109">
        <f>P1108*(1-P$1+H1108)^($A1109-$A1108)*(2-E1109/E1108)</f>
        <v>8.552929283223742</v>
      </c>
    </row>
    <row r="1110" spans="1:16" x14ac:dyDescent="0.25">
      <c r="A1110" s="1">
        <v>39673</v>
      </c>
      <c r="B1110" s="10">
        <v>21.55</v>
      </c>
      <c r="C1110" s="10">
        <v>22.54</v>
      </c>
      <c r="D1110">
        <v>57089.78</v>
      </c>
      <c r="E1110">
        <v>51329.52</v>
      </c>
      <c r="F1110">
        <v>124999.21</v>
      </c>
      <c r="G1110">
        <v>112404.56</v>
      </c>
      <c r="H1110">
        <f>(1/(1-91/360*VLOOKUP($A1110,Tbills!$B$4:$C$974,2,1)/100))^((1)/91)-1</f>
        <v>5.2068957496098633E-5</v>
      </c>
      <c r="I1110">
        <f>I1109*(1-IF($A1110&lt;=I1105,I$1,I$1+IF(AND(WEEKDAY($A1110)&lt;&gt;1,WEEKDAY($A1110)&lt;&gt;7),J$1,0)))^($A1110-$A1109)*(1-0.5*(E1110/E1109-1))</f>
        <v>13.51283040123637</v>
      </c>
      <c r="K1110">
        <f>ROW()</f>
        <v>1110</v>
      </c>
      <c r="L1110">
        <f>B1110/C1110</f>
        <v>0.95607808340727607</v>
      </c>
      <c r="M1110">
        <f t="shared" si="17"/>
        <v>8.4930612922600979</v>
      </c>
      <c r="P1110">
        <f>P1109*(1-P$1+H1109)^($A1110-$A1109)*(2-E1110/E1109)</f>
        <v>8.3914180452070664</v>
      </c>
    </row>
    <row r="1111" spans="1:16" x14ac:dyDescent="0.25">
      <c r="A1111" s="1">
        <v>39674</v>
      </c>
      <c r="B1111" s="10">
        <v>20.34</v>
      </c>
      <c r="C1111" s="10">
        <v>21.66</v>
      </c>
      <c r="D1111">
        <v>55163.37</v>
      </c>
      <c r="E1111">
        <v>49594.81</v>
      </c>
      <c r="F1111">
        <v>123527.03</v>
      </c>
      <c r="G1111">
        <v>111074.86</v>
      </c>
      <c r="H1111">
        <f>(1/(1-91/360*VLOOKUP($A1111,Tbills!$B$4:$C$974,2,1)/100))^((1)/91)-1</f>
        <v>5.2068957496098633E-5</v>
      </c>
      <c r="I1111">
        <f>I1110*(1-IF($A1111&lt;=I1106,I$1,I$1+IF(AND(WEEKDAY($A1111)&lt;&gt;1,WEEKDAY($A1111)&lt;&gt;7),J$1,0)))^($A1111-$A1110)*(1-0.5*(E1111/E1110-1))</f>
        <v>13.740809606440697</v>
      </c>
      <c r="K1111">
        <f>ROW()</f>
        <v>1111</v>
      </c>
      <c r="L1111">
        <f>B1111/C1111</f>
        <v>0.93905817174515238</v>
      </c>
      <c r="M1111">
        <f t="shared" si="17"/>
        <v>8.7796801401157669</v>
      </c>
      <c r="P1111">
        <f>P1110*(1-P$1+H1110)^($A1111-$A1110)*(2-E1111/E1110)</f>
        <v>8.6751415802161755</v>
      </c>
    </row>
    <row r="1112" spans="1:16" x14ac:dyDescent="0.25">
      <c r="A1112" s="1">
        <v>39675</v>
      </c>
      <c r="B1112" s="10">
        <v>19.579999999999998</v>
      </c>
      <c r="C1112" s="10">
        <v>21.38</v>
      </c>
      <c r="D1112">
        <v>54471.81</v>
      </c>
      <c r="E1112">
        <v>48970.48</v>
      </c>
      <c r="F1112">
        <v>123056.07</v>
      </c>
      <c r="G1112">
        <v>110645.59</v>
      </c>
      <c r="H1112">
        <f>(1/(1-91/360*VLOOKUP($A1112,Tbills!$B$4:$C$974,2,1)/100))^((1)/91)-1</f>
        <v>5.2068957496098633E-5</v>
      </c>
      <c r="I1112">
        <f>I1111*(1-IF($A1112&lt;=I1107,I$1,I$1+IF(AND(WEEKDAY($A1112)&lt;&gt;1,WEEKDAY($A1112)&lt;&gt;7),J$1,0)))^($A1112-$A1111)*(1-0.5*(E1112/E1111-1))</f>
        <v>13.82693860309395</v>
      </c>
      <c r="K1112">
        <f>ROW()</f>
        <v>1112</v>
      </c>
      <c r="L1112">
        <f>B1112/C1112</f>
        <v>0.91580916744621133</v>
      </c>
      <c r="M1112">
        <f t="shared" si="17"/>
        <v>8.8897900943918184</v>
      </c>
      <c r="P1112">
        <f>P1111*(1-P$1+H1111)^($A1112-$A1111)*(2-E1112/E1111)</f>
        <v>8.7844820943714748</v>
      </c>
    </row>
    <row r="1113" spans="1:16" x14ac:dyDescent="0.25">
      <c r="A1113" s="1">
        <v>39678</v>
      </c>
      <c r="B1113" s="10">
        <v>20.98</v>
      </c>
      <c r="C1113" s="10">
        <v>22.11</v>
      </c>
      <c r="D1113">
        <v>55243.6</v>
      </c>
      <c r="E1113">
        <v>49656.67</v>
      </c>
      <c r="F1113">
        <v>124466.93</v>
      </c>
      <c r="G1113">
        <v>111896.88</v>
      </c>
      <c r="H1113">
        <f>(1/(1-91/360*VLOOKUP($A1113,Tbills!$B$4:$C$974,2,1)/100))^((1)/91)-1</f>
        <v>5.1510748656502514E-5</v>
      </c>
      <c r="I1113">
        <f>I1112*(1-IF($A1113&lt;=I1108,I$1,I$1+IF(AND(WEEKDAY($A1113)&lt;&gt;1,WEEKDAY($A1113)&lt;&gt;7),J$1,0)))^($A1113-$A1112)*(1-0.5*(E1113/E1112-1))</f>
        <v>13.728992818402277</v>
      </c>
      <c r="K1113">
        <f>ROW()</f>
        <v>1113</v>
      </c>
      <c r="L1113">
        <f>B1113/C1113</f>
        <v>0.94889190411578472</v>
      </c>
      <c r="M1113">
        <f t="shared" si="17"/>
        <v>8.763998844628496</v>
      </c>
      <c r="P1113">
        <f>P1112*(1-P$1+H1112)^($A1113-$A1112)*(2-E1113/E1112)</f>
        <v>8.6617830430078211</v>
      </c>
    </row>
    <row r="1114" spans="1:16" x14ac:dyDescent="0.25">
      <c r="A1114" s="1">
        <v>39679</v>
      </c>
      <c r="B1114" s="10">
        <v>21.28</v>
      </c>
      <c r="C1114" s="10">
        <v>22.42</v>
      </c>
      <c r="D1114">
        <v>57004.42</v>
      </c>
      <c r="E1114">
        <v>51236.86</v>
      </c>
      <c r="F1114">
        <v>126716.45</v>
      </c>
      <c r="G1114">
        <v>113913.45</v>
      </c>
      <c r="H1114">
        <f>(1/(1-91/360*VLOOKUP($A1114,Tbills!$B$4:$C$974,2,1)/100))^((1)/91)-1</f>
        <v>5.1510748656502514E-5</v>
      </c>
      <c r="I1114">
        <f>I1113*(1-IF($A1114&lt;=I1109,I$1,I$1+IF(AND(WEEKDAY($A1114)&lt;&gt;1,WEEKDAY($A1114)&lt;&gt;7),J$1,0)))^($A1114-$A1113)*(1-0.5*(E1114/E1113-1))</f>
        <v>13.510197033834759</v>
      </c>
      <c r="K1114">
        <f>ROW()</f>
        <v>1114</v>
      </c>
      <c r="L1114">
        <f>B1114/C1114</f>
        <v>0.94915254237288138</v>
      </c>
      <c r="M1114">
        <f t="shared" si="17"/>
        <v>8.4847129502610219</v>
      </c>
      <c r="P1114">
        <f>P1113*(1-P$1+H1113)^($A1114-$A1113)*(2-E1114/E1113)</f>
        <v>8.3862668926170247</v>
      </c>
    </row>
    <row r="1115" spans="1:16" x14ac:dyDescent="0.25">
      <c r="A1115" s="1">
        <v>39680</v>
      </c>
      <c r="B1115" s="10">
        <v>20.420000000000002</v>
      </c>
      <c r="C1115" s="10">
        <v>22.46</v>
      </c>
      <c r="D1115">
        <v>55814.07</v>
      </c>
      <c r="E1115">
        <v>50164.3</v>
      </c>
      <c r="F1115">
        <v>125455.09</v>
      </c>
      <c r="G1115">
        <v>112773.66</v>
      </c>
      <c r="H1115">
        <f>(1/(1-91/360*VLOOKUP($A1115,Tbills!$B$4:$C$974,2,1)/100))^((1)/91)-1</f>
        <v>5.1510748656502514E-5</v>
      </c>
      <c r="I1115">
        <f>I1114*(1-IF($A1115&lt;=I1110,I$1,I$1+IF(AND(WEEKDAY($A1115)&lt;&gt;1,WEEKDAY($A1115)&lt;&gt;7),J$1,0)))^($A1115-$A1114)*(1-0.5*(E1115/E1114-1))</f>
        <v>13.651248675240719</v>
      </c>
      <c r="K1115">
        <f>ROW()</f>
        <v>1115</v>
      </c>
      <c r="L1115">
        <f>B1115/C1115</f>
        <v>0.90917186108637582</v>
      </c>
      <c r="M1115">
        <f t="shared" si="17"/>
        <v>8.6619231104549907</v>
      </c>
      <c r="P1115">
        <f>P1114*(1-P$1+H1114)^($A1115-$A1114)*(2-E1115/E1114)</f>
        <v>8.5619440518706895</v>
      </c>
    </row>
    <row r="1116" spans="1:16" x14ac:dyDescent="0.25">
      <c r="A1116" s="1">
        <v>39681</v>
      </c>
      <c r="B1116" s="10">
        <v>19.82</v>
      </c>
      <c r="C1116" s="10">
        <v>22.08</v>
      </c>
      <c r="D1116">
        <v>55217.34</v>
      </c>
      <c r="E1116">
        <v>49625.39</v>
      </c>
      <c r="F1116">
        <v>125594.98</v>
      </c>
      <c r="G1116">
        <v>112893.6</v>
      </c>
      <c r="H1116">
        <f>(1/(1-91/360*VLOOKUP($A1116,Tbills!$B$4:$C$974,2,1)/100))^((1)/91)-1</f>
        <v>5.1510748656502514E-5</v>
      </c>
      <c r="I1116">
        <f>I1115*(1-IF($A1116&lt;=I1111,I$1,I$1+IF(AND(WEEKDAY($A1116)&lt;&gt;1,WEEKDAY($A1116)&lt;&gt;7),J$1,0)))^($A1116-$A1115)*(1-0.5*(E1116/E1115-1))</f>
        <v>13.724218451998484</v>
      </c>
      <c r="K1116">
        <f>ROW()</f>
        <v>1116</v>
      </c>
      <c r="L1116">
        <f>B1116/C1116</f>
        <v>0.89764492753623193</v>
      </c>
      <c r="M1116">
        <f t="shared" si="17"/>
        <v>8.7545695080773971</v>
      </c>
      <c r="P1116">
        <f>P1115*(1-P$1+H1115)^($A1116-$A1115)*(2-E1116/E1115)</f>
        <v>8.6540498441111353</v>
      </c>
    </row>
    <row r="1117" spans="1:16" x14ac:dyDescent="0.25">
      <c r="A1117" s="1">
        <v>39682</v>
      </c>
      <c r="B1117" s="10">
        <v>18.809999999999999</v>
      </c>
      <c r="C1117" s="10">
        <v>21.48</v>
      </c>
      <c r="D1117">
        <v>53804.99</v>
      </c>
      <c r="E1117">
        <v>48353.51</v>
      </c>
      <c r="F1117">
        <v>125676.72</v>
      </c>
      <c r="G1117">
        <v>112961.26</v>
      </c>
      <c r="H1117">
        <f>(1/(1-91/360*VLOOKUP($A1117,Tbills!$B$4:$C$974,2,1)/100))^((1)/91)-1</f>
        <v>5.1510748656502514E-5</v>
      </c>
      <c r="I1117">
        <f>I1116*(1-IF($A1117&lt;=I1112,I$1,I$1+IF(AND(WEEKDAY($A1117)&lt;&gt;1,WEEKDAY($A1117)&lt;&gt;7),J$1,0)))^($A1117-$A1116)*(1-0.5*(E1117/E1116-1))</f>
        <v>13.899729936130198</v>
      </c>
      <c r="K1117">
        <f>ROW()</f>
        <v>1117</v>
      </c>
      <c r="L1117">
        <f>B1117/C1117</f>
        <v>0.87569832402234626</v>
      </c>
      <c r="M1117">
        <f t="shared" si="17"/>
        <v>8.9785276201057034</v>
      </c>
      <c r="P1117">
        <f>P1116*(1-P$1+H1116)^($A1117-$A1116)*(2-E1117/E1116)</f>
        <v>8.8759787894127324</v>
      </c>
    </row>
    <row r="1118" spans="1:16" x14ac:dyDescent="0.25">
      <c r="A1118" s="1">
        <v>39685</v>
      </c>
      <c r="B1118" s="10">
        <v>20.97</v>
      </c>
      <c r="C1118" s="10">
        <v>22.81</v>
      </c>
      <c r="D1118">
        <v>56202.18</v>
      </c>
      <c r="E1118">
        <v>50500.35</v>
      </c>
      <c r="F1118">
        <v>128118.26</v>
      </c>
      <c r="G1118">
        <v>115138.32</v>
      </c>
      <c r="H1118">
        <f>(1/(1-91/360*VLOOKUP($A1118,Tbills!$B$4:$C$974,2,1)/100))^((1)/91)-1</f>
        <v>4.7604089206121358E-5</v>
      </c>
      <c r="I1118">
        <f>I1117*(1-IF($A1118&lt;=I1113,I$1,I$1+IF(AND(WEEKDAY($A1118)&lt;&gt;1,WEEKDAY($A1118)&lt;&gt;7),J$1,0)))^($A1118-$A1117)*(1-0.5*(E1118/E1117-1))</f>
        <v>13.590102757773588</v>
      </c>
      <c r="K1118">
        <f>ROW()</f>
        <v>1118</v>
      </c>
      <c r="L1118">
        <f>B1118/C1118</f>
        <v>0.91933362560280574</v>
      </c>
      <c r="M1118">
        <f t="shared" si="17"/>
        <v>8.5786925848727815</v>
      </c>
      <c r="P1118">
        <f>P1117*(1-P$1+H1117)^($A1118-$A1117)*(2-E1118/E1117)</f>
        <v>8.4822651720320987</v>
      </c>
    </row>
    <row r="1119" spans="1:16" x14ac:dyDescent="0.25">
      <c r="A1119" s="1">
        <v>39686</v>
      </c>
      <c r="B1119" s="10">
        <v>20.49</v>
      </c>
      <c r="C1119" s="10">
        <v>22.52</v>
      </c>
      <c r="D1119">
        <v>55629.09</v>
      </c>
      <c r="E1119">
        <v>49983</v>
      </c>
      <c r="F1119">
        <v>127531.91</v>
      </c>
      <c r="G1119">
        <v>114605.89</v>
      </c>
      <c r="H1119">
        <f>(1/(1-91/360*VLOOKUP($A1119,Tbills!$B$4:$C$974,2,1)/100))^((1)/91)-1</f>
        <v>4.7604089206121358E-5</v>
      </c>
      <c r="I1119">
        <f>I1118*(1-IF($A1119&lt;=I1114,I$1,I$1+IF(AND(WEEKDAY($A1119)&lt;&gt;1,WEEKDAY($A1119)&lt;&gt;7),J$1,0)))^($A1119-$A1118)*(1-0.5*(E1119/E1118-1))</f>
        <v>13.659359022377149</v>
      </c>
      <c r="K1119">
        <f>ROW()</f>
        <v>1119</v>
      </c>
      <c r="L1119">
        <f>B1119/C1119</f>
        <v>0.90985790408525746</v>
      </c>
      <c r="M1119">
        <f t="shared" si="17"/>
        <v>8.6661732103308875</v>
      </c>
      <c r="P1119">
        <f>P1118*(1-P$1+H1118)^($A1119-$A1118)*(2-E1119/E1118)</f>
        <v>8.5692525827798338</v>
      </c>
    </row>
    <row r="1120" spans="1:16" x14ac:dyDescent="0.25">
      <c r="A1120" s="1">
        <v>39687</v>
      </c>
      <c r="B1120" s="10">
        <v>19.760000000000002</v>
      </c>
      <c r="C1120" s="10">
        <v>21.94</v>
      </c>
      <c r="D1120">
        <v>54350.38</v>
      </c>
      <c r="E1120">
        <v>48831.69</v>
      </c>
      <c r="F1120">
        <v>126010.36</v>
      </c>
      <c r="G1120">
        <v>113233.1</v>
      </c>
      <c r="H1120">
        <f>(1/(1-91/360*VLOOKUP($A1120,Tbills!$B$4:$C$974,2,1)/100))^((1)/91)-1</f>
        <v>4.7604089206121358E-5</v>
      </c>
      <c r="I1120">
        <f>I1119*(1-IF($A1120&lt;=I1115,I$1,I$1+IF(AND(WEEKDAY($A1120)&lt;&gt;1,WEEKDAY($A1120)&lt;&gt;7),J$1,0)))^($A1120-$A1119)*(1-0.5*(E1120/E1119-1))</f>
        <v>13.816314463790874</v>
      </c>
      <c r="K1120">
        <f>ROW()</f>
        <v>1120</v>
      </c>
      <c r="L1120">
        <f>B1120/C1120</f>
        <v>0.90063810391978127</v>
      </c>
      <c r="M1120">
        <f t="shared" si="17"/>
        <v>8.8653771904441392</v>
      </c>
      <c r="P1120">
        <f>P1119*(1-P$1+H1119)^($A1120-$A1119)*(2-E1120/E1119)</f>
        <v>8.766730099601066</v>
      </c>
    </row>
    <row r="1121" spans="1:16" x14ac:dyDescent="0.25">
      <c r="A1121" s="1">
        <v>39688</v>
      </c>
      <c r="B1121" s="10">
        <v>19.43</v>
      </c>
      <c r="C1121" s="10">
        <v>21.54</v>
      </c>
      <c r="D1121">
        <v>53010.47</v>
      </c>
      <c r="E1121">
        <v>47625.51</v>
      </c>
      <c r="F1121">
        <v>124888.92</v>
      </c>
      <c r="G1121">
        <v>112219.98</v>
      </c>
      <c r="H1121">
        <f>(1/(1-91/360*VLOOKUP($A1121,Tbills!$B$4:$C$974,2,1)/100))^((1)/91)-1</f>
        <v>4.7604089206121358E-5</v>
      </c>
      <c r="I1121">
        <f>I1120*(1-IF($A1121&lt;=I1116,I$1,I$1+IF(AND(WEEKDAY($A1121)&lt;&gt;1,WEEKDAY($A1121)&lt;&gt;7),J$1,0)))^($A1121-$A1120)*(1-0.5*(E1121/E1120-1))</f>
        <v>13.986587174183398</v>
      </c>
      <c r="K1121">
        <f>ROW()</f>
        <v>1121</v>
      </c>
      <c r="L1121">
        <f>B1121/C1121</f>
        <v>0.90204271123491186</v>
      </c>
      <c r="M1121">
        <f t="shared" si="17"/>
        <v>9.0839356639233095</v>
      </c>
      <c r="P1121">
        <f>P1120*(1-P$1+H1120)^($A1121-$A1120)*(2-E1121/E1120)</f>
        <v>8.9833704043009739</v>
      </c>
    </row>
    <row r="1122" spans="1:16" x14ac:dyDescent="0.25">
      <c r="A1122" s="1">
        <v>39689</v>
      </c>
      <c r="B1122" s="10">
        <v>20.65</v>
      </c>
      <c r="C1122" s="10">
        <v>22.52</v>
      </c>
      <c r="D1122">
        <v>54187.15</v>
      </c>
      <c r="E1122">
        <v>48680.39</v>
      </c>
      <c r="F1122">
        <v>127026.26</v>
      </c>
      <c r="G1122">
        <v>114135.16</v>
      </c>
      <c r="H1122">
        <f>(1/(1-91/360*VLOOKUP($A1122,Tbills!$B$4:$C$974,2,1)/100))^((1)/91)-1</f>
        <v>4.7604089206121358E-5</v>
      </c>
      <c r="I1122">
        <f>I1121*(1-IF($A1122&lt;=I1117,I$1,I$1+IF(AND(WEEKDAY($A1122)&lt;&gt;1,WEEKDAY($A1122)&lt;&gt;7),J$1,0)))^($A1122-$A1121)*(1-0.5*(E1122/E1121-1))</f>
        <v>13.831329396163516</v>
      </c>
      <c r="K1122">
        <f>ROW()</f>
        <v>1122</v>
      </c>
      <c r="L1122">
        <f>B1122/C1122</f>
        <v>0.9169626998223801</v>
      </c>
      <c r="M1122">
        <f t="shared" si="17"/>
        <v>8.8823175500050127</v>
      </c>
      <c r="P1122">
        <f>P1121*(1-P$1+H1121)^($A1122-$A1121)*(2-E1122/E1121)</f>
        <v>8.7844867450724635</v>
      </c>
    </row>
    <row r="1123" spans="1:16" x14ac:dyDescent="0.25">
      <c r="A1123" s="1">
        <v>39693</v>
      </c>
      <c r="B1123" s="10">
        <v>21.99</v>
      </c>
      <c r="C1123" s="10">
        <v>23.11</v>
      </c>
      <c r="D1123">
        <v>54938.559999999998</v>
      </c>
      <c r="E1123">
        <v>49346.17</v>
      </c>
      <c r="F1123">
        <v>127816.51</v>
      </c>
      <c r="G1123">
        <v>114823.47</v>
      </c>
      <c r="H1123">
        <f>(1/(1-91/360*VLOOKUP($A1123,Tbills!$B$4:$C$974,2,1)/100))^((1)/91)-1</f>
        <v>4.690661916906258E-5</v>
      </c>
      <c r="I1123">
        <f>I1122*(1-IF($A1123&lt;=I1118,I$1,I$1+IF(AND(WEEKDAY($A1123)&lt;&gt;1,WEEKDAY($A1123)&lt;&gt;7),J$1,0)))^($A1123-$A1122)*(1-0.5*(E1123/E1122-1))</f>
        <v>13.735316860753924</v>
      </c>
      <c r="K1123">
        <f>ROW()</f>
        <v>1123</v>
      </c>
      <c r="L1123">
        <f>B1123/C1123</f>
        <v>0.95153613154478578</v>
      </c>
      <c r="M1123">
        <f t="shared" si="17"/>
        <v>8.7592060091017334</v>
      </c>
      <c r="P1123">
        <f>P1122*(1-P$1+H1122)^($A1123-$A1122)*(2-E1123/E1122)</f>
        <v>8.6647132251755874</v>
      </c>
    </row>
    <row r="1124" spans="1:16" x14ac:dyDescent="0.25">
      <c r="A1124" s="1">
        <v>39694</v>
      </c>
      <c r="B1124" s="10">
        <v>21.43</v>
      </c>
      <c r="C1124" s="10">
        <v>22.8</v>
      </c>
      <c r="D1124">
        <v>54274.73</v>
      </c>
      <c r="E1124">
        <v>48747.6</v>
      </c>
      <c r="F1124">
        <v>128182.18</v>
      </c>
      <c r="G1124">
        <v>115146.58</v>
      </c>
      <c r="H1124">
        <f>(1/(1-91/360*VLOOKUP($A1124,Tbills!$B$4:$C$974,2,1)/100))^((1)/91)-1</f>
        <v>4.690661916906258E-5</v>
      </c>
      <c r="I1124">
        <f>I1123*(1-IF($A1124&lt;=I1119,I$1,I$1+IF(AND(WEEKDAY($A1124)&lt;&gt;1,WEEKDAY($A1124)&lt;&gt;7),J$1,0)))^($A1124-$A1123)*(1-0.5*(E1124/E1123-1))</f>
        <v>13.818262028071953</v>
      </c>
      <c r="K1124">
        <f>ROW()</f>
        <v>1124</v>
      </c>
      <c r="L1124">
        <f>B1124/C1124</f>
        <v>0.93991228070175437</v>
      </c>
      <c r="M1124">
        <f t="shared" si="17"/>
        <v>8.8650424364055027</v>
      </c>
      <c r="P1124">
        <f>P1123*(1-P$1+H1123)^($A1124-$A1123)*(2-E1124/E1123)</f>
        <v>8.769903364160383</v>
      </c>
    </row>
    <row r="1125" spans="1:16" x14ac:dyDescent="0.25">
      <c r="A1125" s="1">
        <v>39695</v>
      </c>
      <c r="B1125" s="10">
        <v>24.03</v>
      </c>
      <c r="C1125" s="10">
        <v>24.35</v>
      </c>
      <c r="D1125">
        <v>58274.96</v>
      </c>
      <c r="E1125">
        <v>52338.18</v>
      </c>
      <c r="F1125">
        <v>132136.84</v>
      </c>
      <c r="G1125">
        <v>118693.67</v>
      </c>
      <c r="H1125">
        <f>(1/(1-91/360*VLOOKUP($A1125,Tbills!$B$4:$C$974,2,1)/100))^((1)/91)-1</f>
        <v>4.690661916906258E-5</v>
      </c>
      <c r="I1125">
        <f>I1124*(1-IF($A1125&lt;=I1120,I$1,I$1+IF(AND(WEEKDAY($A1125)&lt;&gt;1,WEEKDAY($A1125)&lt;&gt;7),J$1,0)))^($A1125-$A1124)*(1-0.5*(E1125/E1124-1))</f>
        <v>13.309012871311749</v>
      </c>
      <c r="K1125">
        <f>ROW()</f>
        <v>1125</v>
      </c>
      <c r="L1125">
        <f>B1125/C1125</f>
        <v>0.9868583162217659</v>
      </c>
      <c r="M1125">
        <f t="shared" si="17"/>
        <v>8.211691521465962</v>
      </c>
      <c r="P1125">
        <f>P1124*(1-P$1+H1124)^($A1125-$A1124)*(2-E1125/E1124)</f>
        <v>8.1240231372316458</v>
      </c>
    </row>
    <row r="1126" spans="1:16" x14ac:dyDescent="0.25">
      <c r="A1126" s="1">
        <v>39696</v>
      </c>
      <c r="B1126" s="10">
        <v>23.06</v>
      </c>
      <c r="C1126" s="10">
        <v>23.73</v>
      </c>
      <c r="D1126">
        <v>57102.39</v>
      </c>
      <c r="E1126">
        <v>51282.61</v>
      </c>
      <c r="F1126">
        <v>130541.33</v>
      </c>
      <c r="G1126">
        <v>117254.92</v>
      </c>
      <c r="H1126">
        <f>(1/(1-91/360*VLOOKUP($A1126,Tbills!$B$4:$C$974,2,1)/100))^((1)/91)-1</f>
        <v>4.690661916906258E-5</v>
      </c>
      <c r="I1126">
        <f>I1125*(1-IF($A1126&lt;=I1121,I$1,I$1+IF(AND(WEEKDAY($A1126)&lt;&gt;1,WEEKDAY($A1126)&lt;&gt;7),J$1,0)))^($A1126-$A1125)*(1-0.5*(E1126/E1125-1))</f>
        <v>13.442872792362078</v>
      </c>
      <c r="K1126">
        <f>ROW()</f>
        <v>1126</v>
      </c>
      <c r="L1126">
        <f>B1126/C1126</f>
        <v>0.97176569742941421</v>
      </c>
      <c r="M1126">
        <f t="shared" si="17"/>
        <v>8.3769168716880991</v>
      </c>
      <c r="P1126">
        <f>P1125*(1-P$1+H1125)^($A1126-$A1125)*(2-E1126/E1125)</f>
        <v>8.2879527629782626</v>
      </c>
    </row>
    <row r="1127" spans="1:16" x14ac:dyDescent="0.25">
      <c r="A1127" s="1">
        <v>39699</v>
      </c>
      <c r="B1127" s="10">
        <v>22.64</v>
      </c>
      <c r="C1127" s="10">
        <v>23.15</v>
      </c>
      <c r="D1127">
        <v>55240.99</v>
      </c>
      <c r="E1127">
        <v>49603.7</v>
      </c>
      <c r="F1127">
        <v>127702.54</v>
      </c>
      <c r="G1127">
        <v>114688.56</v>
      </c>
      <c r="H1127">
        <f>(1/(1-91/360*VLOOKUP($A1127,Tbills!$B$4:$C$974,2,1)/100))^((1)/91)-1</f>
        <v>4.7046109596493579E-5</v>
      </c>
      <c r="I1127">
        <f>I1126*(1-IF($A1127&lt;=I1122,I$1,I$1+IF(AND(WEEKDAY($A1127)&lt;&gt;1,WEEKDAY($A1127)&lt;&gt;7),J$1,0)))^($A1127-$A1126)*(1-0.5*(E1127/E1126-1))</f>
        <v>13.661854984023888</v>
      </c>
      <c r="K1127">
        <f>ROW()</f>
        <v>1127</v>
      </c>
      <c r="L1127">
        <f>B1127/C1127</f>
        <v>0.97796976241900657</v>
      </c>
      <c r="M1127">
        <f t="shared" si="17"/>
        <v>8.6499548926908716</v>
      </c>
      <c r="P1127">
        <f>P1126*(1-P$1+H1126)^($A1127-$A1126)*(2-E1127/E1126)</f>
        <v>8.559541713939101</v>
      </c>
    </row>
    <row r="1128" spans="1:16" x14ac:dyDescent="0.25">
      <c r="A1128" s="1">
        <v>39700</v>
      </c>
      <c r="B1128" s="10">
        <v>25.47</v>
      </c>
      <c r="C1128" s="10">
        <v>25.15</v>
      </c>
      <c r="D1128">
        <v>59112.9</v>
      </c>
      <c r="E1128">
        <v>53078.15</v>
      </c>
      <c r="F1128">
        <v>133029.76000000001</v>
      </c>
      <c r="G1128">
        <v>119467.5</v>
      </c>
      <c r="H1128">
        <f>(1/(1-91/360*VLOOKUP($A1128,Tbills!$B$4:$C$974,2,1)/100))^((1)/91)-1</f>
        <v>4.7046109596493579E-5</v>
      </c>
      <c r="I1128">
        <f>I1127*(1-IF($A1128&lt;=I1123,I$1,I$1+IF(AND(WEEKDAY($A1128)&lt;&gt;1,WEEKDAY($A1128)&lt;&gt;7),J$1,0)))^($A1128-$A1127)*(1-0.5*(E1128/E1127-1))</f>
        <v>13.183045207600774</v>
      </c>
      <c r="K1128">
        <f>ROW()</f>
        <v>1128</v>
      </c>
      <c r="L1128">
        <f>B1128/C1128</f>
        <v>1.0127236580516898</v>
      </c>
      <c r="M1128">
        <f t="shared" si="17"/>
        <v>8.0437013253041716</v>
      </c>
      <c r="P1128">
        <f>P1127*(1-P$1+H1127)^($A1128-$A1127)*(2-E1128/E1127)</f>
        <v>7.9600757942475022</v>
      </c>
    </row>
    <row r="1129" spans="1:16" x14ac:dyDescent="0.25">
      <c r="A1129" s="1">
        <v>39701</v>
      </c>
      <c r="B1129" s="10">
        <v>24.52</v>
      </c>
      <c r="C1129" s="10">
        <v>24.54</v>
      </c>
      <c r="D1129">
        <v>58008.2</v>
      </c>
      <c r="E1129">
        <v>52083.73</v>
      </c>
      <c r="F1129">
        <v>131242.48000000001</v>
      </c>
      <c r="G1129">
        <v>117856.81</v>
      </c>
      <c r="H1129">
        <f>(1/(1-91/360*VLOOKUP($A1129,Tbills!$B$4:$C$974,2,1)/100))^((1)/91)-1</f>
        <v>4.7046109596493579E-5</v>
      </c>
      <c r="I1129">
        <f>I1128*(1-IF($A1129&lt;=I1124,I$1,I$1+IF(AND(WEEKDAY($A1129)&lt;&gt;1,WEEKDAY($A1129)&lt;&gt;7),J$1,0)))^($A1129-$A1128)*(1-0.5*(E1129/E1128-1))</f>
        <v>13.306191155813812</v>
      </c>
      <c r="K1129">
        <f>ROW()</f>
        <v>1129</v>
      </c>
      <c r="L1129">
        <f>B1129/C1129</f>
        <v>0.99918500407497968</v>
      </c>
      <c r="M1129">
        <f t="shared" si="17"/>
        <v>8.1940185429285091</v>
      </c>
      <c r="P1129">
        <f>P1128*(1-P$1+H1128)^($A1129-$A1128)*(2-E1129/E1128)</f>
        <v>8.1092895202653335</v>
      </c>
    </row>
    <row r="1130" spans="1:16" x14ac:dyDescent="0.25">
      <c r="A1130" s="1">
        <v>39702</v>
      </c>
      <c r="B1130" s="10">
        <v>24.39</v>
      </c>
      <c r="C1130" s="10">
        <v>24.36</v>
      </c>
      <c r="D1130">
        <v>58473.47</v>
      </c>
      <c r="E1130">
        <v>52499.03</v>
      </c>
      <c r="F1130">
        <v>131490</v>
      </c>
      <c r="G1130">
        <v>118073.54</v>
      </c>
      <c r="H1130">
        <f>(1/(1-91/360*VLOOKUP($A1130,Tbills!$B$4:$C$974,2,1)/100))^((1)/91)-1</f>
        <v>4.7046109596493579E-5</v>
      </c>
      <c r="I1130">
        <f>I1129*(1-IF($A1130&lt;=I1125,I$1,I$1+IF(AND(WEEKDAY($A1130)&lt;&gt;1,WEEKDAY($A1130)&lt;&gt;7),J$1,0)))^($A1130-$A1129)*(1-0.5*(E1130/E1129-1))</f>
        <v>13.252796427670225</v>
      </c>
      <c r="K1130">
        <f>ROW()</f>
        <v>1130</v>
      </c>
      <c r="L1130">
        <f>B1130/C1130</f>
        <v>1.0012315270935961</v>
      </c>
      <c r="M1130">
        <f t="shared" si="17"/>
        <v>8.1283033070920556</v>
      </c>
      <c r="P1130">
        <f>P1129*(1-P$1+H1129)^($A1130-$A1129)*(2-E1130/E1129)</f>
        <v>8.044709411738479</v>
      </c>
    </row>
    <row r="1131" spans="1:16" x14ac:dyDescent="0.25">
      <c r="A1131" s="1">
        <v>39703</v>
      </c>
      <c r="B1131" s="10">
        <v>25.66</v>
      </c>
      <c r="C1131" s="10">
        <v>25.02</v>
      </c>
      <c r="D1131">
        <v>58959.58</v>
      </c>
      <c r="E1131">
        <v>52933</v>
      </c>
      <c r="F1131">
        <v>131909.32</v>
      </c>
      <c r="G1131">
        <v>118444.52</v>
      </c>
      <c r="H1131">
        <f>(1/(1-91/360*VLOOKUP($A1131,Tbills!$B$4:$C$974,2,1)/100))^((1)/91)-1</f>
        <v>4.7046109596493579E-5</v>
      </c>
      <c r="I1131">
        <f>I1130*(1-IF($A1131&lt;=I1126,I$1,I$1+IF(AND(WEEKDAY($A1131)&lt;&gt;1,WEEKDAY($A1131)&lt;&gt;7),J$1,0)))^($A1131-$A1130)*(1-0.5*(E1131/E1130-1))</f>
        <v>13.197677466772442</v>
      </c>
      <c r="K1131">
        <f>ROW()</f>
        <v>1131</v>
      </c>
      <c r="L1131">
        <f>B1131/C1131</f>
        <v>1.0255795363709033</v>
      </c>
      <c r="M1131">
        <f t="shared" si="17"/>
        <v>8.0607372873193732</v>
      </c>
      <c r="P1131">
        <f>P1130*(1-P$1+H1130)^($A1131-$A1130)*(2-E1131/E1130)</f>
        <v>7.9782901081807305</v>
      </c>
    </row>
    <row r="1132" spans="1:16" x14ac:dyDescent="0.25">
      <c r="A1132" s="1">
        <v>39706</v>
      </c>
      <c r="B1132" s="10">
        <v>31.7</v>
      </c>
      <c r="C1132" s="10">
        <v>27.93</v>
      </c>
      <c r="D1132">
        <v>62507.62</v>
      </c>
      <c r="E1132">
        <v>56110.91</v>
      </c>
      <c r="F1132">
        <v>136046.9</v>
      </c>
      <c r="G1132">
        <v>122143.03</v>
      </c>
      <c r="H1132">
        <f>(1/(1-91/360*VLOOKUP($A1132,Tbills!$B$4:$C$974,2,1)/100))^((1)/91)-1</f>
        <v>2.9205868372850219E-5</v>
      </c>
      <c r="I1132">
        <f>I1131*(1-IF($A1132&lt;=I1127,I$1,I$1+IF(AND(WEEKDAY($A1132)&lt;&gt;1,WEEKDAY($A1132)&lt;&gt;7),J$1,0)))^($A1132-$A1131)*(1-0.5*(E1132/E1131-1))</f>
        <v>12.800506997604788</v>
      </c>
      <c r="K1132">
        <f>ROW()</f>
        <v>1132</v>
      </c>
      <c r="L1132">
        <f>B1132/C1132</f>
        <v>1.1349803079126388</v>
      </c>
      <c r="M1132">
        <f t="shared" si="17"/>
        <v>7.5757405192947376</v>
      </c>
      <c r="P1132">
        <f>P1131*(1-P$1+H1131)^($A1132-$A1131)*(2-E1132/E1131)</f>
        <v>7.4995281306547694</v>
      </c>
    </row>
    <row r="1133" spans="1:16" x14ac:dyDescent="0.25">
      <c r="A1133" s="1">
        <v>39707</v>
      </c>
      <c r="B1133" s="10">
        <v>30.3</v>
      </c>
      <c r="C1133" s="10">
        <v>26.88</v>
      </c>
      <c r="D1133">
        <v>61335.47</v>
      </c>
      <c r="E1133">
        <v>55057.08</v>
      </c>
      <c r="F1133">
        <v>133700.18</v>
      </c>
      <c r="G1133">
        <v>120032.57</v>
      </c>
      <c r="H1133">
        <f>(1/(1-91/360*VLOOKUP($A1133,Tbills!$B$4:$C$974,2,1)/100))^((1)/91)-1</f>
        <v>2.9205868372850219E-5</v>
      </c>
      <c r="I1133">
        <f>I1132*(1-IF($A1133&lt;=I1128,I$1,I$1+IF(AND(WEEKDAY($A1133)&lt;&gt;1,WEEKDAY($A1133)&lt;&gt;7),J$1,0)))^($A1133-$A1132)*(1-0.5*(E1133/E1132-1))</f>
        <v>12.920375120703634</v>
      </c>
      <c r="K1133">
        <f>ROW()</f>
        <v>1133</v>
      </c>
      <c r="L1133">
        <f>B1133/C1133</f>
        <v>1.127232142857143</v>
      </c>
      <c r="M1133">
        <f t="shared" si="17"/>
        <v>7.7176625175250422</v>
      </c>
      <c r="P1133">
        <f>P1132*(1-P$1+H1132)^($A1133-$A1132)*(2-E1133/E1132)</f>
        <v>7.6403187931405387</v>
      </c>
    </row>
    <row r="1134" spans="1:16" x14ac:dyDescent="0.25">
      <c r="A1134" s="1">
        <v>39708</v>
      </c>
      <c r="B1134" s="10">
        <v>36.22</v>
      </c>
      <c r="C1134" s="10">
        <v>30.24</v>
      </c>
      <c r="D1134">
        <v>64846.32</v>
      </c>
      <c r="E1134">
        <v>58206.95</v>
      </c>
      <c r="F1134">
        <v>137978.59</v>
      </c>
      <c r="G1134">
        <v>123870.11</v>
      </c>
      <c r="H1134">
        <f>(1/(1-91/360*VLOOKUP($A1134,Tbills!$B$4:$C$974,2,1)/100))^((1)/91)-1</f>
        <v>2.9205868372850219E-5</v>
      </c>
      <c r="I1134">
        <f>I1133*(1-IF($A1134&lt;=I1129,I$1,I$1+IF(AND(WEEKDAY($A1134)&lt;&gt;1,WEEKDAY($A1134)&lt;&gt;7),J$1,0)))^($A1134-$A1133)*(1-0.5*(E1134/E1133-1))</f>
        <v>12.550454736871867</v>
      </c>
      <c r="K1134">
        <f>ROW()</f>
        <v>1134</v>
      </c>
      <c r="L1134">
        <f>B1134/C1134</f>
        <v>1.1977513227513228</v>
      </c>
      <c r="M1134">
        <f t="shared" si="17"/>
        <v>7.2757885237581617</v>
      </c>
      <c r="P1134">
        <f>P1133*(1-P$1+H1133)^($A1134-$A1133)*(2-E1134/E1133)</f>
        <v>7.2031525543852633</v>
      </c>
    </row>
    <row r="1135" spans="1:16" x14ac:dyDescent="0.25">
      <c r="A1135" s="1">
        <v>39709</v>
      </c>
      <c r="B1135" s="10">
        <v>33.1</v>
      </c>
      <c r="C1135" s="10">
        <v>28.58</v>
      </c>
      <c r="D1135">
        <v>61714.06</v>
      </c>
      <c r="E1135">
        <v>55393.69</v>
      </c>
      <c r="F1135">
        <v>133363.44</v>
      </c>
      <c r="G1135">
        <v>119723.25</v>
      </c>
      <c r="H1135">
        <f>(1/(1-91/360*VLOOKUP($A1135,Tbills!$B$4:$C$974,2,1)/100))^((1)/91)-1</f>
        <v>2.9205868372850219E-5</v>
      </c>
      <c r="I1135">
        <f>I1134*(1-IF($A1135&lt;=I1130,I$1,I$1+IF(AND(WEEKDAY($A1135)&lt;&gt;1,WEEKDAY($A1135)&lt;&gt;7),J$1,0)))^($A1135-$A1134)*(1-0.5*(E1135/E1134-1))</f>
        <v>12.853414658883525</v>
      </c>
      <c r="K1135">
        <f>ROW()</f>
        <v>1135</v>
      </c>
      <c r="L1135">
        <f>B1135/C1135</f>
        <v>1.1581525542337301</v>
      </c>
      <c r="M1135">
        <f t="shared" si="17"/>
        <v>7.6270868955310087</v>
      </c>
      <c r="P1135">
        <f>P1134*(1-P$1+H1134)^($A1135-$A1134)*(2-E1135/E1134)</f>
        <v>7.5512367807553611</v>
      </c>
    </row>
    <row r="1136" spans="1:16" x14ac:dyDescent="0.25">
      <c r="A1136" s="1">
        <v>39710</v>
      </c>
      <c r="B1136" s="10">
        <v>32.07</v>
      </c>
      <c r="C1136" s="10">
        <v>28.04</v>
      </c>
      <c r="D1136">
        <v>60312.98</v>
      </c>
      <c r="E1136">
        <v>54134.48</v>
      </c>
      <c r="F1136">
        <v>131601.29999999999</v>
      </c>
      <c r="G1136">
        <v>118137.84</v>
      </c>
      <c r="H1136">
        <f>(1/(1-91/360*VLOOKUP($A1136,Tbills!$B$4:$C$974,2,1)/100))^((1)/91)-1</f>
        <v>2.9205868372850219E-5</v>
      </c>
      <c r="I1136">
        <f>I1135*(1-IF($A1136&lt;=I1131,I$1,I$1+IF(AND(WEEKDAY($A1136)&lt;&gt;1,WEEKDAY($A1136)&lt;&gt;7),J$1,0)))^($A1136-$A1135)*(1-0.5*(E1136/E1135-1))</f>
        <v>12.999168300699489</v>
      </c>
      <c r="K1136">
        <f>ROW()</f>
        <v>1136</v>
      </c>
      <c r="L1136">
        <f>B1136/C1136</f>
        <v>1.1437232524964338</v>
      </c>
      <c r="M1136">
        <f t="shared" si="17"/>
        <v>7.8001026134405551</v>
      </c>
      <c r="P1136">
        <f>P1135*(1-P$1+H1135)^($A1136-$A1135)*(2-E1136/E1135)</f>
        <v>7.7228314949122074</v>
      </c>
    </row>
    <row r="1137" spans="1:16" x14ac:dyDescent="0.25">
      <c r="A1137" s="1">
        <v>39713</v>
      </c>
      <c r="B1137" s="10">
        <v>33.85</v>
      </c>
      <c r="C1137" s="10">
        <v>29.73</v>
      </c>
      <c r="D1137">
        <v>64531.44</v>
      </c>
      <c r="E1137">
        <v>57916.06</v>
      </c>
      <c r="F1137">
        <v>136211.76999999999</v>
      </c>
      <c r="G1137">
        <v>122266.28</v>
      </c>
      <c r="H1137">
        <f>(1/(1-91/360*VLOOKUP($A1137,Tbills!$B$4:$C$974,2,1)/100))^((1)/91)-1</f>
        <v>3.951618686892644E-5</v>
      </c>
      <c r="I1137">
        <f>I1136*(1-IF($A1137&lt;=I1132,I$1,I$1+IF(AND(WEEKDAY($A1137)&lt;&gt;1,WEEKDAY($A1137)&lt;&gt;7),J$1,0)))^($A1137-$A1136)*(1-0.5*(E1137/E1136-1))</f>
        <v>12.544158414540881</v>
      </c>
      <c r="K1137">
        <f>ROW()</f>
        <v>1137</v>
      </c>
      <c r="L1137">
        <f>B1137/C1137</f>
        <v>1.1385805583585604</v>
      </c>
      <c r="M1137">
        <f t="shared" si="17"/>
        <v>7.2542104580105855</v>
      </c>
      <c r="P1137">
        <f>P1136*(1-P$1+H1136)^($A1137-$A1136)*(2-E1137/E1136)</f>
        <v>7.1831831651612399</v>
      </c>
    </row>
    <row r="1138" spans="1:16" x14ac:dyDescent="0.25">
      <c r="A1138" s="1">
        <v>39714</v>
      </c>
      <c r="B1138" s="10">
        <v>35.72</v>
      </c>
      <c r="C1138" s="10">
        <v>31.26</v>
      </c>
      <c r="D1138">
        <v>70153.33</v>
      </c>
      <c r="E1138">
        <v>62959.34</v>
      </c>
      <c r="F1138">
        <v>140401.72</v>
      </c>
      <c r="G1138">
        <v>126022.43</v>
      </c>
      <c r="H1138">
        <f>(1/(1-91/360*VLOOKUP($A1138,Tbills!$B$4:$C$974,2,1)/100))^((1)/91)-1</f>
        <v>3.951618686892644E-5</v>
      </c>
      <c r="I1138">
        <f>I1137*(1-IF($A1138&lt;=I1133,I$1,I$1+IF(AND(WEEKDAY($A1138)&lt;&gt;1,WEEKDAY($A1138)&lt;&gt;7),J$1,0)))^($A1138-$A1137)*(1-0.5*(E1138/E1137-1))</f>
        <v>11.997678950156981</v>
      </c>
      <c r="K1138">
        <f>ROW()</f>
        <v>1138</v>
      </c>
      <c r="L1138">
        <f>B1138/C1138</f>
        <v>1.1426743442098528</v>
      </c>
      <c r="M1138">
        <f t="shared" si="17"/>
        <v>6.6222116911051305</v>
      </c>
      <c r="P1138">
        <f>P1137*(1-P$1+H1137)^($A1138-$A1137)*(2-E1138/E1137)</f>
        <v>6.557694429296312</v>
      </c>
    </row>
    <row r="1139" spans="1:16"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I1138*(1-IF($A1139&lt;=I1134,I$1,I$1+IF(AND(WEEKDAY($A1139)&lt;&gt;1,WEEKDAY($A1139)&lt;&gt;7),J$1,0)))^($A1139-$A1138)*(1-0.5*(E1139/E1138-1))</f>
        <v>12.06661618535335</v>
      </c>
      <c r="K1139">
        <f>ROW()</f>
        <v>1139</v>
      </c>
      <c r="L1139">
        <f>B1139/C1139</f>
        <v>1.1515052356020943</v>
      </c>
      <c r="M1139">
        <f t="shared" si="17"/>
        <v>6.6983472866620755</v>
      </c>
      <c r="P1139">
        <f>P1138*(1-P$1+H1138)^($A1139-$A1138)*(2-E1139/E1138)</f>
        <v>6.6334140041067267</v>
      </c>
    </row>
    <row r="1140" spans="1:16" x14ac:dyDescent="0.25">
      <c r="A1140" s="1">
        <v>39716</v>
      </c>
      <c r="B1140" s="10">
        <v>32.82</v>
      </c>
      <c r="C1140" s="10">
        <v>29.1</v>
      </c>
      <c r="D1140">
        <v>67239.350000000006</v>
      </c>
      <c r="E1140">
        <v>60339.31</v>
      </c>
      <c r="F1140">
        <v>137676.54</v>
      </c>
      <c r="G1140">
        <v>123566.49</v>
      </c>
      <c r="H1140">
        <f>(1/(1-91/360*VLOOKUP($A1140,Tbills!$B$4:$C$974,2,1)/100))^((1)/91)-1</f>
        <v>3.951618686892644E-5</v>
      </c>
      <c r="I1140">
        <f>I1139*(1-IF($A1140&lt;=I1135,I$1,I$1+IF(AND(WEEKDAY($A1140)&lt;&gt;1,WEEKDAY($A1140)&lt;&gt;7),J$1,0)))^($A1140-$A1139)*(1-0.5*(E1140/E1139-1))</f>
        <v>12.249840896632469</v>
      </c>
      <c r="K1140">
        <f>ROW()</f>
        <v>1140</v>
      </c>
      <c r="L1140">
        <f>B1140/C1140</f>
        <v>1.1278350515463917</v>
      </c>
      <c r="M1140">
        <f t="shared" si="17"/>
        <v>6.90180099870686</v>
      </c>
      <c r="P1140">
        <f>P1139*(1-P$1+H1139)^($A1140-$A1139)*(2-E1140/E1139)</f>
        <v>6.8352310956655788</v>
      </c>
    </row>
    <row r="1141" spans="1:16" x14ac:dyDescent="0.25">
      <c r="A1141" s="1">
        <v>39717</v>
      </c>
      <c r="B1141" s="10">
        <v>34.74</v>
      </c>
      <c r="C1141" s="10">
        <v>29.74</v>
      </c>
      <c r="D1141">
        <v>69020.58</v>
      </c>
      <c r="E1141">
        <v>61935.37</v>
      </c>
      <c r="F1141">
        <v>137932.67000000001</v>
      </c>
      <c r="G1141">
        <v>123791.49</v>
      </c>
      <c r="H1141">
        <f>(1/(1-91/360*VLOOKUP($A1141,Tbills!$B$4:$C$974,2,1)/100))^((1)/91)-1</f>
        <v>3.951618686892644E-5</v>
      </c>
      <c r="I1141">
        <f>I1140*(1-IF($A1141&lt;=I1136,I$1,I$1+IF(AND(WEEKDAY($A1141)&lt;&gt;1,WEEKDAY($A1141)&lt;&gt;7),J$1,0)))^($A1141-$A1140)*(1-0.5*(E1141/E1140-1))</f>
        <v>12.087513482466003</v>
      </c>
      <c r="K1141">
        <f>ROW()</f>
        <v>1141</v>
      </c>
      <c r="L1141">
        <f>B1141/C1141</f>
        <v>1.168123739071957</v>
      </c>
      <c r="M1141">
        <f t="shared" si="17"/>
        <v>6.7189256602299938</v>
      </c>
      <c r="P1141">
        <f>P1140*(1-P$1+H1140)^($A1141-$A1140)*(2-E1141/E1140)</f>
        <v>6.6544464109618673</v>
      </c>
    </row>
    <row r="1142" spans="1:16"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I1141*(1-IF($A1142&lt;=I1137,I$1,I$1+IF(AND(WEEKDAY($A1142)&lt;&gt;1,WEEKDAY($A1142)&lt;&gt;7),J$1,0)))^($A1142-$A1141)*(1-0.5*(E1142/E1141-1))</f>
        <v>11.240450464824345</v>
      </c>
      <c r="K1142">
        <f>ROW()</f>
        <v>1142</v>
      </c>
      <c r="L1142">
        <f>B1142/C1142</f>
        <v>1.2881169010201268</v>
      </c>
      <c r="M1142">
        <f t="shared" si="17"/>
        <v>5.7774027597880382</v>
      </c>
      <c r="P1142">
        <f>P1141*(1-P$1+H1141)^($A1142-$A1141)*(2-E1142/E1141)</f>
        <v>5.7228020012181062</v>
      </c>
    </row>
    <row r="1143" spans="1:16"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I1142*(1-IF($A1143&lt;=I1138,I$1,I$1+IF(AND(WEEKDAY($A1143)&lt;&gt;1,WEEKDAY($A1143)&lt;&gt;7),J$1,0)))^($A1143-$A1142)*(1-0.5*(E1143/E1142-1))</f>
        <v>11.574267460772157</v>
      </c>
      <c r="K1143">
        <f>ROW()</f>
        <v>1143</v>
      </c>
      <c r="L1143">
        <f>B1143/C1143</f>
        <v>1.1925522252497729</v>
      </c>
      <c r="M1143">
        <f t="shared" si="17"/>
        <v>6.1205800185170487</v>
      </c>
      <c r="P1143">
        <f>P1142*(1-P$1+H1142)^($A1143-$A1142)*(2-E1143/E1142)</f>
        <v>6.0629796375894109</v>
      </c>
    </row>
    <row r="1144" spans="1:16" x14ac:dyDescent="0.25">
      <c r="A1144" s="1">
        <v>39722</v>
      </c>
      <c r="B1144" s="10">
        <v>39.81</v>
      </c>
      <c r="C1144" s="10">
        <v>33.44</v>
      </c>
      <c r="D1144">
        <v>76457.42</v>
      </c>
      <c r="E1144">
        <v>68597.39</v>
      </c>
      <c r="F1144">
        <v>145282.49</v>
      </c>
      <c r="G1144">
        <v>130365.43</v>
      </c>
      <c r="H1144">
        <f>(1/(1-91/360*VLOOKUP($A1144,Tbills!$B$4:$C$974,2,1)/100))^((1)/91)-1</f>
        <v>3.0598583303786953E-5</v>
      </c>
      <c r="I1144">
        <f>I1143*(1-IF($A1144&lt;=I1139,I$1,I$1+IF(AND(WEEKDAY($A1144)&lt;&gt;1,WEEKDAY($A1144)&lt;&gt;7),J$1,0)))^($A1144-$A1143)*(1-0.5*(E1144/E1143-1))</f>
        <v>11.383302524037164</v>
      </c>
      <c r="K1144">
        <f>ROW()</f>
        <v>1144</v>
      </c>
      <c r="L1144">
        <f>B1144/C1144</f>
        <v>1.1904904306220097</v>
      </c>
      <c r="M1144">
        <f t="shared" si="17"/>
        <v>5.9186496389214742</v>
      </c>
      <c r="P1144">
        <f>P1143*(1-P$1+H1143)^($A1144-$A1143)*(2-E1144/E1143)</f>
        <v>5.8631852406690692</v>
      </c>
    </row>
    <row r="1145" spans="1:16" x14ac:dyDescent="0.25">
      <c r="A1145" s="1">
        <v>39723</v>
      </c>
      <c r="B1145" s="10">
        <v>45.26</v>
      </c>
      <c r="C1145" s="10">
        <v>36.49</v>
      </c>
      <c r="D1145">
        <v>81557.72</v>
      </c>
      <c r="E1145">
        <v>73171.27</v>
      </c>
      <c r="F1145">
        <v>149151.19</v>
      </c>
      <c r="G1145">
        <v>133832.92000000001</v>
      </c>
      <c r="H1145">
        <f>(1/(1-91/360*VLOOKUP($A1145,Tbills!$B$4:$C$974,2,1)/100))^((1)/91)-1</f>
        <v>3.0598583303786953E-5</v>
      </c>
      <c r="I1145">
        <f>I1144*(1-IF($A1145&lt;=I1140,I$1,I$1+IF(AND(WEEKDAY($A1145)&lt;&gt;1,WEEKDAY($A1145)&lt;&gt;7),J$1,0)))^($A1145-$A1144)*(1-0.5*(E1145/E1144-1))</f>
        <v>11.003512911278104</v>
      </c>
      <c r="K1145">
        <f>ROW()</f>
        <v>1145</v>
      </c>
      <c r="L1145">
        <f>B1145/C1145</f>
        <v>1.2403398191285282</v>
      </c>
      <c r="M1145">
        <f t="shared" si="17"/>
        <v>5.5237535338090495</v>
      </c>
      <c r="P1145">
        <f>P1144*(1-P$1+H1144)^($A1145-$A1144)*(2-E1145/E1144)</f>
        <v>5.4722096723413083</v>
      </c>
    </row>
    <row r="1146" spans="1:16" x14ac:dyDescent="0.25">
      <c r="A1146" s="1">
        <v>39724</v>
      </c>
      <c r="B1146" s="10">
        <v>45.14</v>
      </c>
      <c r="C1146" s="10">
        <v>37.299999999999997</v>
      </c>
      <c r="D1146">
        <v>84288.59</v>
      </c>
      <c r="E1146">
        <v>75619.09</v>
      </c>
      <c r="F1146">
        <v>150550.63</v>
      </c>
      <c r="G1146">
        <v>135084.54</v>
      </c>
      <c r="H1146">
        <f>(1/(1-91/360*VLOOKUP($A1146,Tbills!$B$4:$C$974,2,1)/100))^((1)/91)-1</f>
        <v>3.0598583303786953E-5</v>
      </c>
      <c r="I1146">
        <f>I1145*(1-IF($A1146&lt;=I1141,I$1,I$1+IF(AND(WEEKDAY($A1146)&lt;&gt;1,WEEKDAY($A1146)&lt;&gt;7),J$1,0)))^($A1146-$A1145)*(1-0.5*(E1146/E1145-1))</f>
        <v>10.819179433216908</v>
      </c>
      <c r="K1146">
        <f>ROW()</f>
        <v>1146</v>
      </c>
      <c r="L1146">
        <f>B1146/C1146</f>
        <v>1.2101876675603218</v>
      </c>
      <c r="M1146">
        <f t="shared" si="17"/>
        <v>5.3387171192777343</v>
      </c>
      <c r="P1146">
        <f>P1145*(1-P$1+H1145)^($A1146-$A1145)*(2-E1146/E1145)</f>
        <v>5.2891124483409948</v>
      </c>
    </row>
    <row r="1147" spans="1:16"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I1146*(1-IF($A1147&lt;=I1142,I$1,I$1+IF(AND(WEEKDAY($A1147)&lt;&gt;1,WEEKDAY($A1147)&lt;&gt;7),J$1,0)))^($A1147-$A1146)*(1-0.5*(E1147/E1146-1))</f>
        <v>10.623546507740379</v>
      </c>
      <c r="K1147">
        <f>ROW()</f>
        <v>1147</v>
      </c>
      <c r="L1147">
        <f>B1147/C1147</f>
        <v>1.3301814464605162</v>
      </c>
      <c r="M1147">
        <f t="shared" si="17"/>
        <v>5.1457468602802443</v>
      </c>
      <c r="P1147">
        <f>P1146*(1-P$1+H1146)^($A1147-$A1146)*(2-E1147/E1146)</f>
        <v>5.0985498468538815</v>
      </c>
    </row>
    <row r="1148" spans="1:16" x14ac:dyDescent="0.25">
      <c r="A1148" s="1">
        <v>39728</v>
      </c>
      <c r="B1148" s="10">
        <v>53.68</v>
      </c>
      <c r="C1148" s="10">
        <v>40.549999999999997</v>
      </c>
      <c r="D1148">
        <v>95715.55</v>
      </c>
      <c r="E1148">
        <v>85862.12</v>
      </c>
      <c r="F1148">
        <v>154602.09</v>
      </c>
      <c r="G1148">
        <v>138705.53</v>
      </c>
      <c r="H1148">
        <f>(1/(1-91/360*VLOOKUP($A1148,Tbills!$B$4:$C$974,2,1)/100))^((1)/91)-1</f>
        <v>1.2785294130734925E-5</v>
      </c>
      <c r="I1148">
        <f>I1147*(1-IF($A1148&lt;=I1143,I$1,I$1+IF(AND(WEEKDAY($A1148)&lt;&gt;1,WEEKDAY($A1148)&lt;&gt;7),J$1,0)))^($A1148-$A1147)*(1-0.5*(E1148/E1147-1))</f>
        <v>10.113415436937792</v>
      </c>
      <c r="K1148">
        <f>ROW()</f>
        <v>1148</v>
      </c>
      <c r="L1148">
        <f>B1148/C1148</f>
        <v>1.3237977805178793</v>
      </c>
      <c r="M1148">
        <f t="shared" si="17"/>
        <v>4.6515989458746807</v>
      </c>
      <c r="P1148">
        <f>P1147*(1-P$1+H1147)^($A1148-$A1147)*(2-E1148/E1147)</f>
        <v>4.6090374051992589</v>
      </c>
    </row>
    <row r="1149" spans="1:16" x14ac:dyDescent="0.25">
      <c r="A1149" s="1">
        <v>39729</v>
      </c>
      <c r="B1149" s="10">
        <v>57.53</v>
      </c>
      <c r="C1149" s="10">
        <v>42.22</v>
      </c>
      <c r="D1149">
        <v>101189.31</v>
      </c>
      <c r="E1149">
        <v>90771.29</v>
      </c>
      <c r="F1149">
        <v>155263.54</v>
      </c>
      <c r="G1149">
        <v>139297.19</v>
      </c>
      <c r="H1149">
        <f>(1/(1-91/360*VLOOKUP($A1149,Tbills!$B$4:$C$974,2,1)/100))^((1)/91)-1</f>
        <v>1.2785294130734925E-5</v>
      </c>
      <c r="I1149">
        <f>I1148*(1-IF($A1149&lt;=I1144,I$1,I$1+IF(AND(WEEKDAY($A1149)&lt;&gt;1,WEEKDAY($A1149)&lt;&gt;7),J$1,0)))^($A1149-$A1148)*(1-0.5*(E1149/E1148-1))</f>
        <v>9.8240422785277968</v>
      </c>
      <c r="K1149">
        <f>ROW()</f>
        <v>1149</v>
      </c>
      <c r="L1149">
        <f>B1149/C1149</f>
        <v>1.362624348649929</v>
      </c>
      <c r="M1149">
        <f t="shared" si="17"/>
        <v>4.3854393351095009</v>
      </c>
      <c r="P1149">
        <f>P1148*(1-P$1+H1148)^($A1149-$A1148)*(2-E1149/E1148)</f>
        <v>4.3454103491526128</v>
      </c>
    </row>
    <row r="1150" spans="1:16" x14ac:dyDescent="0.25">
      <c r="A1150" s="1">
        <v>39730</v>
      </c>
      <c r="B1150" s="10">
        <v>63.92</v>
      </c>
      <c r="C1150" s="10">
        <v>48.01</v>
      </c>
      <c r="D1150">
        <v>111275.54</v>
      </c>
      <c r="E1150">
        <v>99817.919999999998</v>
      </c>
      <c r="F1150">
        <v>163092.62</v>
      </c>
      <c r="G1150">
        <v>146319.4</v>
      </c>
      <c r="H1150">
        <f>(1/(1-91/360*VLOOKUP($A1150,Tbills!$B$4:$C$974,2,1)/100))^((1)/91)-1</f>
        <v>1.2785294130734925E-5</v>
      </c>
      <c r="I1150">
        <f>I1149*(1-IF($A1150&lt;=I1145,I$1,I$1+IF(AND(WEEKDAY($A1150)&lt;&gt;1,WEEKDAY($A1150)&lt;&gt;7),J$1,0)))^($A1150-$A1149)*(1-0.5*(E1150/E1149-1))</f>
        <v>9.3342476429059573</v>
      </c>
      <c r="K1150">
        <f>ROW()</f>
        <v>1150</v>
      </c>
      <c r="L1150">
        <f>B1150/C1150</f>
        <v>1.3313892938971048</v>
      </c>
      <c r="M1150">
        <f t="shared" si="17"/>
        <v>3.9481850051682073</v>
      </c>
      <c r="P1150">
        <f>P1149*(1-P$1+H1149)^($A1150-$A1149)*(2-E1150/E1149)</f>
        <v>3.9122346824578962</v>
      </c>
    </row>
    <row r="1151" spans="1:16" x14ac:dyDescent="0.25">
      <c r="A1151" s="1">
        <v>39731</v>
      </c>
      <c r="B1151" s="10">
        <v>69.95</v>
      </c>
      <c r="C1151" s="10">
        <v>50.91</v>
      </c>
      <c r="D1151">
        <v>116109.59</v>
      </c>
      <c r="E1151">
        <v>104152.95</v>
      </c>
      <c r="F1151">
        <v>164675.28</v>
      </c>
      <c r="G1151">
        <v>147737.42000000001</v>
      </c>
      <c r="H1151">
        <f>(1/(1-91/360*VLOOKUP($A1151,Tbills!$B$4:$C$974,2,1)/100))^((1)/91)-1</f>
        <v>1.2785294130734925E-5</v>
      </c>
      <c r="I1151">
        <f>I1150*(1-IF($A1151&lt;=I1146,I$1,I$1+IF(AND(WEEKDAY($A1151)&lt;&gt;1,WEEKDAY($A1151)&lt;&gt;7),J$1,0)))^($A1151-$A1150)*(1-0.5*(E1151/E1150-1))</f>
        <v>9.1313196959826364</v>
      </c>
      <c r="K1151">
        <f>ROW()</f>
        <v>1151</v>
      </c>
      <c r="L1151">
        <f>B1151/C1151</f>
        <v>1.3739933215478297</v>
      </c>
      <c r="M1151">
        <f t="shared" si="17"/>
        <v>3.776541891314567</v>
      </c>
      <c r="P1151">
        <f>P1150*(1-P$1+H1150)^($A1151-$A1150)*(2-E1151/E1150)</f>
        <v>3.7422382024929961</v>
      </c>
    </row>
    <row r="1152" spans="1:16"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I1151*(1-IF($A1152&lt;=I1147,I$1,I$1+IF(AND(WEEKDAY($A1152)&lt;&gt;1,WEEKDAY($A1152)&lt;&gt;7),J$1,0)))^($A1152-$A1151)*(1-0.5*(E1152/E1151-1))</f>
        <v>9.4785453079372051</v>
      </c>
      <c r="K1152">
        <f>ROW()</f>
        <v>1152</v>
      </c>
      <c r="L1152">
        <f>B1152/C1152</f>
        <v>1.2975460122699387</v>
      </c>
      <c r="M1152">
        <f t="shared" si="17"/>
        <v>4.0637981896702495</v>
      </c>
      <c r="P1152">
        <f>P1151*(1-P$1+H1151)^($A1152-$A1151)*(2-E1152/E1151)</f>
        <v>4.0271555638136203</v>
      </c>
    </row>
    <row r="1153" spans="1:16" x14ac:dyDescent="0.25">
      <c r="A1153" s="1">
        <v>39735</v>
      </c>
      <c r="B1153" s="10">
        <v>55.13</v>
      </c>
      <c r="C1153" s="10">
        <v>42.99</v>
      </c>
      <c r="D1153">
        <v>110084.61</v>
      </c>
      <c r="E1153">
        <v>98743.08</v>
      </c>
      <c r="F1153">
        <v>160757.96</v>
      </c>
      <c r="G1153">
        <v>144215.42000000001</v>
      </c>
      <c r="H1153">
        <f>(1/(1-91/360*VLOOKUP($A1153,Tbills!$B$4:$C$974,2,1)/100))^((1)/91)-1</f>
        <v>1.3897769870707677E-5</v>
      </c>
      <c r="I1153">
        <f>I1152*(1-IF($A1153&lt;=I1148,I$1,I$1+IF(AND(WEEKDAY($A1153)&lt;&gt;1,WEEKDAY($A1153)&lt;&gt;7),J$1,0)))^($A1153-$A1152)*(1-0.5*(E1153/E1152-1))</f>
        <v>9.353779475862245</v>
      </c>
      <c r="K1153">
        <f>ROW()</f>
        <v>1153</v>
      </c>
      <c r="L1153">
        <f>B1153/C1153</f>
        <v>1.2823912537799489</v>
      </c>
      <c r="M1153">
        <f t="shared" si="17"/>
        <v>3.9568393226972716</v>
      </c>
      <c r="P1153">
        <f>P1152*(1-P$1+H1152)^($A1153-$A1152)*(2-E1153/E1152)</f>
        <v>3.921248865495659</v>
      </c>
    </row>
    <row r="1154" spans="1:16" x14ac:dyDescent="0.25">
      <c r="A1154" s="1">
        <v>39736</v>
      </c>
      <c r="B1154" s="10">
        <v>69.25</v>
      </c>
      <c r="C1154" s="10">
        <v>49.45</v>
      </c>
      <c r="D1154">
        <v>125529.01</v>
      </c>
      <c r="E1154">
        <v>112594.94</v>
      </c>
      <c r="F1154">
        <v>174251.24</v>
      </c>
      <c r="G1154">
        <v>156318.19</v>
      </c>
      <c r="H1154">
        <f>(1/(1-91/360*VLOOKUP($A1154,Tbills!$B$4:$C$974,2,1)/100))^((1)/91)-1</f>
        <v>1.3897769870707677E-5</v>
      </c>
      <c r="I1154">
        <f>I1153*(1-IF($A1154&lt;=I1149,I$1,I$1+IF(AND(WEEKDAY($A1154)&lt;&gt;1,WEEKDAY($A1154)&lt;&gt;7),J$1,0)))^($A1154-$A1153)*(1-0.5*(E1154/E1153-1))</f>
        <v>8.6974704445179434</v>
      </c>
      <c r="K1154">
        <f>ROW()</f>
        <v>1154</v>
      </c>
      <c r="L1154">
        <f>B1154/C1154</f>
        <v>1.4004044489383214</v>
      </c>
      <c r="M1154">
        <f t="shared" si="17"/>
        <v>3.4016082215328955</v>
      </c>
      <c r="P1154">
        <f>P1153*(1-P$1+H1153)^($A1154-$A1153)*(2-E1154/E1153)</f>
        <v>3.3710910619195769</v>
      </c>
    </row>
    <row r="1155" spans="1:16" x14ac:dyDescent="0.25">
      <c r="A1155" s="1">
        <v>39737</v>
      </c>
      <c r="B1155" s="10">
        <v>67.61</v>
      </c>
      <c r="C1155" s="10">
        <v>48.74</v>
      </c>
      <c r="D1155">
        <v>128251.58</v>
      </c>
      <c r="E1155">
        <v>115035.42</v>
      </c>
      <c r="F1155">
        <v>180427.57</v>
      </c>
      <c r="G1155">
        <v>161856.71</v>
      </c>
      <c r="H1155">
        <f>(1/(1-91/360*VLOOKUP($A1155,Tbills!$B$4:$C$974,2,1)/100))^((1)/91)-1</f>
        <v>1.3897769870707677E-5</v>
      </c>
      <c r="I1155">
        <f>I1154*(1-IF($A1155&lt;=I1150,I$1,I$1+IF(AND(WEEKDAY($A1155)&lt;&gt;1,WEEKDAY($A1155)&lt;&gt;7),J$1,0)))^($A1155-$A1154)*(1-0.5*(E1155/E1154-1))</f>
        <v>8.6029882812293827</v>
      </c>
      <c r="K1155">
        <f>ROW()</f>
        <v>1155</v>
      </c>
      <c r="L1155">
        <f>B1155/C1155</f>
        <v>1.3871563397620024</v>
      </c>
      <c r="M1155">
        <f t="shared" si="17"/>
        <v>3.3277238292039586</v>
      </c>
      <c r="P1155">
        <f>P1154*(1-P$1+H1154)^($A1155-$A1154)*(2-E1155/E1154)</f>
        <v>3.2979469754570676</v>
      </c>
    </row>
    <row r="1156" spans="1:16" x14ac:dyDescent="0.25">
      <c r="A1156" s="1">
        <v>39738</v>
      </c>
      <c r="B1156" s="10">
        <v>70.33</v>
      </c>
      <c r="C1156" s="10">
        <v>51.13</v>
      </c>
      <c r="D1156">
        <v>138650.03</v>
      </c>
      <c r="E1156">
        <v>124360.72</v>
      </c>
      <c r="F1156">
        <v>183115.12</v>
      </c>
      <c r="G1156">
        <v>164265.39000000001</v>
      </c>
      <c r="H1156">
        <f>(1/(1-91/360*VLOOKUP($A1156,Tbills!$B$4:$C$974,2,1)/100))^((1)/91)-1</f>
        <v>1.3897769870707677E-5</v>
      </c>
      <c r="I1156">
        <f>I1155*(1-IF($A1156&lt;=I1151,I$1,I$1+IF(AND(WEEKDAY($A1156)&lt;&gt;1,WEEKDAY($A1156)&lt;&gt;7),J$1,0)))^($A1156-$A1155)*(1-0.5*(E1156/E1155-1))</f>
        <v>8.254074553170943</v>
      </c>
      <c r="K1156">
        <f>ROW()</f>
        <v>1156</v>
      </c>
      <c r="L1156">
        <f>B1156/C1156</f>
        <v>1.3755133972227653</v>
      </c>
      <c r="M1156">
        <f t="shared" si="17"/>
        <v>3.0578208113076473</v>
      </c>
      <c r="P1156">
        <f>P1155*(1-P$1+H1155)^($A1156-$A1155)*(2-E1156/E1155)</f>
        <v>3.0305302597953419</v>
      </c>
    </row>
    <row r="1157" spans="1:16" x14ac:dyDescent="0.25">
      <c r="A1157" s="1">
        <v>39741</v>
      </c>
      <c r="B1157" s="10">
        <v>52.97</v>
      </c>
      <c r="C1157" s="10">
        <v>43.62</v>
      </c>
      <c r="D1157">
        <v>130893.88</v>
      </c>
      <c r="E1157">
        <v>117398.73</v>
      </c>
      <c r="F1157">
        <v>178043.8</v>
      </c>
      <c r="G1157">
        <v>159709.26</v>
      </c>
      <c r="H1157">
        <f>(1/(1-91/360*VLOOKUP($A1157,Tbills!$B$4:$C$974,2,1)/100))^((1)/91)-1</f>
        <v>3.4777799072793769E-5</v>
      </c>
      <c r="I1157">
        <f>I1156*(1-IF($A1157&lt;=I1152,I$1,I$1+IF(AND(WEEKDAY($A1157)&lt;&gt;1,WEEKDAY($A1157)&lt;&gt;7),J$1,0)))^($A1157-$A1156)*(1-0.5*(E1157/E1156-1))</f>
        <v>8.4844527697818251</v>
      </c>
      <c r="K1157">
        <f>ROW()</f>
        <v>1157</v>
      </c>
      <c r="L1157">
        <f>B1157/C1157</f>
        <v>1.214351215038973</v>
      </c>
      <c r="M1157">
        <f t="shared" si="17"/>
        <v>3.2285532737440237</v>
      </c>
      <c r="P1157">
        <f>P1156*(1-P$1+H1156)^($A1157-$A1156)*(2-E1157/E1156)</f>
        <v>3.1999644336681237</v>
      </c>
    </row>
    <row r="1158" spans="1:16" x14ac:dyDescent="0.25">
      <c r="A1158" s="1">
        <v>39742</v>
      </c>
      <c r="B1158" s="10">
        <v>53.11</v>
      </c>
      <c r="C1158" s="10">
        <v>43.79</v>
      </c>
      <c r="D1158">
        <v>127490.72</v>
      </c>
      <c r="E1158">
        <v>114342.35</v>
      </c>
      <c r="F1158">
        <v>180743.63</v>
      </c>
      <c r="G1158">
        <v>162125.51</v>
      </c>
      <c r="H1158">
        <f>(1/(1-91/360*VLOOKUP($A1158,Tbills!$B$4:$C$974,2,1)/100))^((1)/91)-1</f>
        <v>3.4777799072793769E-5</v>
      </c>
      <c r="I1158">
        <f>I1157*(1-IF($A1158&lt;=I1153,I$1,I$1+IF(AND(WEEKDAY($A1158)&lt;&gt;1,WEEKDAY($A1158)&lt;&gt;7),J$1,0)))^($A1158-$A1157)*(1-0.5*(E1158/E1157-1))</f>
        <v>8.5946719642984011</v>
      </c>
      <c r="K1158">
        <f>ROW()</f>
        <v>1158</v>
      </c>
      <c r="L1158">
        <f>B1158/C1158</f>
        <v>1.212833980360813</v>
      </c>
      <c r="M1158">
        <f t="shared" si="17"/>
        <v>3.3124517341664177</v>
      </c>
      <c r="P1158">
        <f>P1157*(1-P$1+H1157)^($A1158-$A1157)*(2-E1158/E1157)</f>
        <v>3.2832656416453929</v>
      </c>
    </row>
    <row r="1159" spans="1:16" x14ac:dyDescent="0.25">
      <c r="A1159" s="1">
        <v>39743</v>
      </c>
      <c r="B1159" s="10">
        <v>69.650000000000006</v>
      </c>
      <c r="C1159" s="10">
        <v>49.83</v>
      </c>
      <c r="D1159">
        <v>140680.84</v>
      </c>
      <c r="E1159">
        <v>126168.17</v>
      </c>
      <c r="F1159">
        <v>192701.43</v>
      </c>
      <c r="G1159">
        <v>172845.92</v>
      </c>
      <c r="H1159">
        <f>(1/(1-91/360*VLOOKUP($A1159,Tbills!$B$4:$C$974,2,1)/100))^((1)/91)-1</f>
        <v>3.4777799072793769E-5</v>
      </c>
      <c r="I1159">
        <f>I1158*(1-IF($A1159&lt;=I1154,I$1,I$1+IF(AND(WEEKDAY($A1159)&lt;&gt;1,WEEKDAY($A1159)&lt;&gt;7),J$1,0)))^($A1159-$A1158)*(1-0.5*(E1159/E1158-1))</f>
        <v>8.1500092724915572</v>
      </c>
      <c r="K1159">
        <f>ROW()</f>
        <v>1159</v>
      </c>
      <c r="L1159">
        <f>B1159/C1159</f>
        <v>1.3977523580172588</v>
      </c>
      <c r="M1159">
        <f t="shared" si="17"/>
        <v>2.9697241789693143</v>
      </c>
      <c r="P1159">
        <f>P1158*(1-P$1+H1158)^($A1159-$A1158)*(2-E1159/E1158)</f>
        <v>2.9436884696888606</v>
      </c>
    </row>
    <row r="1160" spans="1:16" x14ac:dyDescent="0.25">
      <c r="A1160" s="1">
        <v>39744</v>
      </c>
      <c r="B1160" s="10">
        <v>67.8</v>
      </c>
      <c r="C1160" s="10">
        <v>49.76</v>
      </c>
      <c r="D1160">
        <v>145464.28</v>
      </c>
      <c r="E1160">
        <v>130453.75999999999</v>
      </c>
      <c r="F1160">
        <v>195310.26</v>
      </c>
      <c r="G1160">
        <v>175179.93</v>
      </c>
      <c r="H1160">
        <f>(1/(1-91/360*VLOOKUP($A1160,Tbills!$B$4:$C$974,2,1)/100))^((1)/91)-1</f>
        <v>3.4777799072793769E-5</v>
      </c>
      <c r="I1160">
        <f>I1159*(1-IF($A1160&lt;=I1155,I$1,I$1+IF(AND(WEEKDAY($A1160)&lt;&gt;1,WEEKDAY($A1160)&lt;&gt;7),J$1,0)))^($A1160-$A1159)*(1-0.5*(E1160/E1159-1))</f>
        <v>8.0113839138192358</v>
      </c>
      <c r="K1160">
        <f>ROW()</f>
        <v>1160</v>
      </c>
      <c r="L1160">
        <f>B1160/C1160</f>
        <v>1.362540192926045</v>
      </c>
      <c r="M1160">
        <f t="shared" si="17"/>
        <v>2.8687170981389056</v>
      </c>
      <c r="P1160">
        <f>P1159*(1-P$1+H1159)^($A1160-$A1159)*(2-E1160/E1159)</f>
        <v>2.8436930885648826</v>
      </c>
    </row>
    <row r="1161" spans="1:16" x14ac:dyDescent="0.25">
      <c r="A1161" s="1">
        <v>39745</v>
      </c>
      <c r="B1161" s="10">
        <v>79.13</v>
      </c>
      <c r="C1161" s="10">
        <v>55.3</v>
      </c>
      <c r="D1161">
        <v>161970.23999999999</v>
      </c>
      <c r="E1161">
        <v>145251.93</v>
      </c>
      <c r="F1161">
        <v>210308.86</v>
      </c>
      <c r="G1161">
        <v>188626.56</v>
      </c>
      <c r="H1161">
        <f>(1/(1-91/360*VLOOKUP($A1161,Tbills!$B$4:$C$974,2,1)/100))^((1)/91)-1</f>
        <v>3.4777799072793769E-5</v>
      </c>
      <c r="I1161">
        <f>I1160*(1-IF($A1161&lt;=I1156,I$1,I$1+IF(AND(WEEKDAY($A1161)&lt;&gt;1,WEEKDAY($A1161)&lt;&gt;7),J$1,0)))^($A1161-$A1160)*(1-0.5*(E1161/E1160-1))</f>
        <v>7.5567970215013185</v>
      </c>
      <c r="K1161">
        <f>ROW()</f>
        <v>1161</v>
      </c>
      <c r="L1161">
        <f>B1161/C1161</f>
        <v>1.4309222423146473</v>
      </c>
      <c r="M1161">
        <f t="shared" ref="M1161:M1224" si="18">M1160*(1-IF($A1161&lt;=N$3,M$1,M$1+IF(AND(WEEKDAY($A1161)&lt;&gt;1,WEEKDAY($A1161)&lt;&gt;7),N$1,0)))^($A1161-$A1160)*(2-$E1161/$E1160)</f>
        <v>2.5431824702763985</v>
      </c>
      <c r="P1161">
        <f>P1160*(1-P$1+H1160)^($A1161-$A1160)*(2-E1161/E1160)</f>
        <v>2.5211099747893617</v>
      </c>
    </row>
    <row r="1162" spans="1:16" x14ac:dyDescent="0.25">
      <c r="A1162" s="1">
        <v>39748</v>
      </c>
      <c r="B1162" s="10">
        <v>80.06</v>
      </c>
      <c r="C1162" s="10">
        <v>62.84</v>
      </c>
      <c r="D1162">
        <v>171431.23</v>
      </c>
      <c r="E1162">
        <v>153721.21</v>
      </c>
      <c r="F1162">
        <v>215659.44</v>
      </c>
      <c r="G1162">
        <v>193405.83</v>
      </c>
      <c r="H1162">
        <f>(1/(1-91/360*VLOOKUP($A1162,Tbills!$B$4:$C$974,2,1)/100))^((1)/91)-1</f>
        <v>2.5028793918968617E-5</v>
      </c>
      <c r="I1162">
        <f>I1161*(1-IF($A1162&lt;=I1157,I$1,I$1+IF(AND(WEEKDAY($A1162)&lt;&gt;1,WEEKDAY($A1162)&lt;&gt;7),J$1,0)))^($A1162-$A1161)*(1-0.5*(E1162/E1161-1))</f>
        <v>7.3359151357657097</v>
      </c>
      <c r="K1162">
        <f>ROW()</f>
        <v>1162</v>
      </c>
      <c r="L1162">
        <f>B1162/C1162</f>
        <v>1.2740292807129217</v>
      </c>
      <c r="M1162">
        <f t="shared" si="18"/>
        <v>2.3945611905704318</v>
      </c>
      <c r="P1162">
        <f>P1161*(1-P$1+H1161)^($A1162-$A1161)*(2-E1162/E1161)</f>
        <v>2.3740945716259003</v>
      </c>
    </row>
    <row r="1163" spans="1:16"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I1162*(1-IF($A1163&lt;=I1158,I$1,I$1+IF(AND(WEEKDAY($A1163)&lt;&gt;1,WEEKDAY($A1163)&lt;&gt;7),J$1,0)))^($A1163-$A1162)*(1-0.5*(E1163/E1162-1))</f>
        <v>7.6539507280785566</v>
      </c>
      <c r="K1163">
        <f>ROW()</f>
        <v>1163</v>
      </c>
      <c r="L1163">
        <f>B1163/C1163</f>
        <v>1.2313350496506066</v>
      </c>
      <c r="M1163">
        <f t="shared" si="18"/>
        <v>2.6021939510683376</v>
      </c>
      <c r="P1163">
        <f>P1162*(1-P$1+H1162)^($A1163-$A1162)*(2-E1163/E1162)</f>
        <v>2.580041985056809</v>
      </c>
    </row>
    <row r="1164" spans="1:16"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I1163*(1-IF($A1164&lt;=I1159,I$1,I$1+IF(AND(WEEKDAY($A1164)&lt;&gt;1,WEEKDAY($A1164)&lt;&gt;7),J$1,0)))^($A1164-$A1163)*(1-0.5*(E1164/E1163-1))</f>
        <v>7.4750501570346488</v>
      </c>
      <c r="K1164">
        <f>ROW()</f>
        <v>1164</v>
      </c>
      <c r="L1164">
        <f>B1164/C1164</f>
        <v>1.2099619508820476</v>
      </c>
      <c r="M1164">
        <f t="shared" si="18"/>
        <v>2.4805652973999832</v>
      </c>
      <c r="P1164">
        <f>P1163*(1-P$1+H1163)^($A1164-$A1163)*(2-E1164/E1163)</f>
        <v>2.4595338769842754</v>
      </c>
    </row>
    <row r="1165" spans="1:16" x14ac:dyDescent="0.25">
      <c r="A1165" s="1">
        <v>39751</v>
      </c>
      <c r="B1165" s="10">
        <v>62.9</v>
      </c>
      <c r="C1165" s="10">
        <v>53.75</v>
      </c>
      <c r="D1165">
        <v>161655.92000000001</v>
      </c>
      <c r="E1165">
        <v>144944.63</v>
      </c>
      <c r="F1165">
        <v>206302.02</v>
      </c>
      <c r="G1165">
        <v>184999.89</v>
      </c>
      <c r="H1165">
        <f>(1/(1-91/360*VLOOKUP($A1165,Tbills!$B$4:$C$974,2,1)/100))^((1)/91)-1</f>
        <v>2.5028793918968617E-5</v>
      </c>
      <c r="I1165">
        <f>I1164*(1-IF($A1165&lt;=I1160,I$1,I$1+IF(AND(WEEKDAY($A1165)&lt;&gt;1,WEEKDAY($A1165)&lt;&gt;7),J$1,0)))^($A1165-$A1164)*(1-0.5*(E1165/E1164-1))</f>
        <v>7.5255999290380284</v>
      </c>
      <c r="K1165">
        <f>ROW()</f>
        <v>1165</v>
      </c>
      <c r="L1165">
        <f>B1165/C1165</f>
        <v>1.1702325581395348</v>
      </c>
      <c r="M1165">
        <f t="shared" si="18"/>
        <v>2.5141276741104224</v>
      </c>
      <c r="P1165">
        <f>P1164*(1-P$1+H1164)^($A1165-$A1164)*(2-E1165/E1164)</f>
        <v>2.4928979955569921</v>
      </c>
    </row>
    <row r="1166" spans="1:16" x14ac:dyDescent="0.25">
      <c r="A1166" s="1">
        <v>39752</v>
      </c>
      <c r="B1166" s="10">
        <v>59.89</v>
      </c>
      <c r="C1166" s="10">
        <v>53.57</v>
      </c>
      <c r="D1166">
        <v>160829.07999999999</v>
      </c>
      <c r="E1166">
        <v>144199.63</v>
      </c>
      <c r="F1166">
        <v>207199.54</v>
      </c>
      <c r="G1166">
        <v>185800.11</v>
      </c>
      <c r="H1166">
        <f>(1/(1-91/360*VLOOKUP($A1166,Tbills!$B$4:$C$974,2,1)/100))^((1)/91)-1</f>
        <v>2.5028793918968617E-5</v>
      </c>
      <c r="I1166">
        <f>I1165*(1-IF($A1166&lt;=I1161,I$1,I$1+IF(AND(WEEKDAY($A1166)&lt;&gt;1,WEEKDAY($A1166)&lt;&gt;7),J$1,0)))^($A1166-$A1165)*(1-0.5*(E1166/E1165-1))</f>
        <v>7.5447439459553705</v>
      </c>
      <c r="K1166">
        <f>ROW()</f>
        <v>1166</v>
      </c>
      <c r="L1166">
        <f>B1166/C1166</f>
        <v>1.1179764793727833</v>
      </c>
      <c r="M1166">
        <f t="shared" si="18"/>
        <v>2.5269323250466091</v>
      </c>
      <c r="P1166">
        <f>P1165*(1-P$1+H1165)^($A1166-$A1165)*(2-E1166/E1165)</f>
        <v>2.5056812643603523</v>
      </c>
    </row>
    <row r="1167" spans="1:16" x14ac:dyDescent="0.25">
      <c r="A1167" s="1">
        <v>39755</v>
      </c>
      <c r="B1167" s="10">
        <v>53.68</v>
      </c>
      <c r="C1167" s="10">
        <v>51.2</v>
      </c>
      <c r="D1167">
        <v>155595.82999999999</v>
      </c>
      <c r="E1167">
        <v>139496.66</v>
      </c>
      <c r="F1167">
        <v>204847.38</v>
      </c>
      <c r="G1167">
        <v>183676.93</v>
      </c>
      <c r="H1167">
        <f>(1/(1-91/360*VLOOKUP($A1167,Tbills!$B$4:$C$974,2,1)/100))^((1)/91)-1</f>
        <v>1.473220140102427E-5</v>
      </c>
      <c r="I1167">
        <f>I1166*(1-IF($A1167&lt;=I1162,I$1,I$1+IF(AND(WEEKDAY($A1167)&lt;&gt;1,WEEKDAY($A1167)&lt;&gt;7),J$1,0)))^($A1167-$A1166)*(1-0.5*(E1167/E1166-1))</f>
        <v>7.6671785161160795</v>
      </c>
      <c r="K1167">
        <f>ROW()</f>
        <v>1167</v>
      </c>
      <c r="L1167">
        <f>B1167/C1167</f>
        <v>1.0484374999999999</v>
      </c>
      <c r="M1167">
        <f t="shared" si="18"/>
        <v>2.6089818774698172</v>
      </c>
      <c r="P1167">
        <f>P1166*(1-P$1+H1166)^($A1167-$A1166)*(2-E1167/E1166)</f>
        <v>2.5873094894101039</v>
      </c>
    </row>
    <row r="1168" spans="1:16" x14ac:dyDescent="0.25">
      <c r="A1168" s="1">
        <v>39756</v>
      </c>
      <c r="B1168" s="10">
        <v>47.73</v>
      </c>
      <c r="C1168" s="10">
        <v>46.26</v>
      </c>
      <c r="D1168">
        <v>141782.29</v>
      </c>
      <c r="E1168">
        <v>127110.32</v>
      </c>
      <c r="F1168">
        <v>197951.98</v>
      </c>
      <c r="G1168">
        <v>177491.44</v>
      </c>
      <c r="H1168">
        <f>(1/(1-91/360*VLOOKUP($A1168,Tbills!$B$4:$C$974,2,1)/100))^((1)/91)-1</f>
        <v>1.473220140102427E-5</v>
      </c>
      <c r="I1168">
        <f>I1167*(1-IF($A1168&lt;=I1163,I$1,I$1+IF(AND(WEEKDAY($A1168)&lt;&gt;1,WEEKDAY($A1168)&lt;&gt;7),J$1,0)))^($A1168-$A1167)*(1-0.5*(E1168/E1167-1))</f>
        <v>8.0073663499236787</v>
      </c>
      <c r="K1168">
        <f>ROW()</f>
        <v>1168</v>
      </c>
      <c r="L1168">
        <f>B1168/C1168</f>
        <v>1.0317769130998702</v>
      </c>
      <c r="M1168">
        <f t="shared" si="18"/>
        <v>2.8405091458877876</v>
      </c>
      <c r="P1168">
        <f>P1167*(1-P$1+H1167)^($A1168-$A1167)*(2-E1168/E1167)</f>
        <v>2.81698201249863</v>
      </c>
    </row>
    <row r="1169" spans="1:16" x14ac:dyDescent="0.25">
      <c r="A1169" s="1">
        <v>39757</v>
      </c>
      <c r="B1169" s="10">
        <v>54.56</v>
      </c>
      <c r="C1169" s="10">
        <v>49.72</v>
      </c>
      <c r="D1169">
        <v>151034.19</v>
      </c>
      <c r="E1169">
        <v>135402.94</v>
      </c>
      <c r="F1169">
        <v>209621.62</v>
      </c>
      <c r="G1169">
        <v>187952.28</v>
      </c>
      <c r="H1169">
        <f>(1/(1-91/360*VLOOKUP($A1169,Tbills!$B$4:$C$974,2,1)/100))^((1)/91)-1</f>
        <v>1.473220140102427E-5</v>
      </c>
      <c r="I1169">
        <f>I1168*(1-IF($A1169&lt;=I1164,I$1,I$1+IF(AND(WEEKDAY($A1169)&lt;&gt;1,WEEKDAY($A1169)&lt;&gt;7),J$1,0)))^($A1169-$A1168)*(1-0.5*(E1169/E1168-1))</f>
        <v>7.7459662510886016</v>
      </c>
      <c r="K1169">
        <f>ROW()</f>
        <v>1169</v>
      </c>
      <c r="L1169">
        <f>B1169/C1169</f>
        <v>1.097345132743363</v>
      </c>
      <c r="M1169">
        <f t="shared" si="18"/>
        <v>2.6550719425185636</v>
      </c>
      <c r="P1169">
        <f>P1168*(1-P$1+H1168)^($A1169-$A1168)*(2-E1169/E1168)</f>
        <v>2.6331447757838808</v>
      </c>
    </row>
    <row r="1170" spans="1:16" x14ac:dyDescent="0.25">
      <c r="A1170" s="1">
        <v>39758</v>
      </c>
      <c r="B1170" s="10">
        <v>63.68</v>
      </c>
      <c r="C1170" s="10">
        <v>56.14</v>
      </c>
      <c r="D1170">
        <v>168800.29</v>
      </c>
      <c r="E1170">
        <v>151328.35</v>
      </c>
      <c r="F1170">
        <v>219536.83</v>
      </c>
      <c r="G1170">
        <v>196839.75</v>
      </c>
      <c r="H1170">
        <f>(1/(1-91/360*VLOOKUP($A1170,Tbills!$B$4:$C$974,2,1)/100))^((1)/91)-1</f>
        <v>1.473220140102427E-5</v>
      </c>
      <c r="I1170">
        <f>I1169*(1-IF($A1170&lt;=I1165,I$1,I$1+IF(AND(WEEKDAY($A1170)&lt;&gt;1,WEEKDAY($A1170)&lt;&gt;7),J$1,0)))^($A1170-$A1169)*(1-0.5*(E1170/E1169-1))</f>
        <v>7.2902557836182389</v>
      </c>
      <c r="K1170">
        <f>ROW()</f>
        <v>1170</v>
      </c>
      <c r="L1170">
        <f>B1170/C1170</f>
        <v>1.1343070894193088</v>
      </c>
      <c r="M1170">
        <f t="shared" si="18"/>
        <v>2.3426866725886692</v>
      </c>
      <c r="P1170">
        <f>P1169*(1-P$1+H1169)^($A1170-$A1169)*(2-E1170/E1169)</f>
        <v>2.3233958787515969</v>
      </c>
    </row>
    <row r="1171" spans="1:16" x14ac:dyDescent="0.25">
      <c r="A1171" s="1">
        <v>39759</v>
      </c>
      <c r="B1171" s="10">
        <v>56.1</v>
      </c>
      <c r="C1171" s="10">
        <v>52.61</v>
      </c>
      <c r="D1171">
        <v>164350.35999999999</v>
      </c>
      <c r="E1171">
        <v>147336.78</v>
      </c>
      <c r="F1171">
        <v>219671.26</v>
      </c>
      <c r="G1171">
        <v>196957.38</v>
      </c>
      <c r="H1171">
        <f>(1/(1-91/360*VLOOKUP($A1171,Tbills!$B$4:$C$974,2,1)/100))^((1)/91)-1</f>
        <v>1.473220140102427E-5</v>
      </c>
      <c r="I1171">
        <f>I1170*(1-IF($A1171&lt;=I1166,I$1,I$1+IF(AND(WEEKDAY($A1171)&lt;&gt;1,WEEKDAY($A1171)&lt;&gt;7),J$1,0)))^($A1171-$A1170)*(1-0.5*(E1171/E1170-1))</f>
        <v>7.3862106423013794</v>
      </c>
      <c r="K1171">
        <f>ROW()</f>
        <v>1171</v>
      </c>
      <c r="L1171">
        <f>B1171/C1171</f>
        <v>1.066337198251283</v>
      </c>
      <c r="M1171">
        <f t="shared" si="18"/>
        <v>2.4043674525779748</v>
      </c>
      <c r="P1171">
        <f>P1170*(1-P$1+H1170)^($A1171-$A1170)*(2-E1171/E1170)</f>
        <v>2.3846267483025723</v>
      </c>
    </row>
    <row r="1172" spans="1:16" x14ac:dyDescent="0.25">
      <c r="A1172" s="1">
        <v>39762</v>
      </c>
      <c r="B1172" s="10">
        <v>59.98</v>
      </c>
      <c r="C1172" s="10">
        <v>54.05</v>
      </c>
      <c r="D1172">
        <v>167668.34</v>
      </c>
      <c r="E1172">
        <v>150304.76999999999</v>
      </c>
      <c r="F1172">
        <v>220630.11</v>
      </c>
      <c r="G1172">
        <v>197808.38</v>
      </c>
      <c r="H1172">
        <f>(1/(1-91/360*VLOOKUP($A1172,Tbills!$B$4:$C$974,2,1)/100))^((1)/91)-1</f>
        <v>9.8655869131825114E-6</v>
      </c>
      <c r="I1172">
        <f>I1171*(1-IF($A1172&lt;=I1167,I$1,I$1+IF(AND(WEEKDAY($A1172)&lt;&gt;1,WEEKDAY($A1172)&lt;&gt;7),J$1,0)))^($A1172-$A1171)*(1-0.5*(E1172/E1171-1))</f>
        <v>7.3112448708859645</v>
      </c>
      <c r="K1172">
        <f>ROW()</f>
        <v>1172</v>
      </c>
      <c r="L1172">
        <f>B1172/C1172</f>
        <v>1.1097132284921369</v>
      </c>
      <c r="M1172">
        <f t="shared" si="18"/>
        <v>2.3556040862056031</v>
      </c>
      <c r="P1172">
        <f>P1171*(1-P$1+H1171)^($A1172-$A1171)*(2-E1172/E1171)</f>
        <v>2.3364342209535303</v>
      </c>
    </row>
    <row r="1173" spans="1:16" x14ac:dyDescent="0.25">
      <c r="A1173" s="1">
        <v>39763</v>
      </c>
      <c r="B1173" s="10">
        <v>61.44</v>
      </c>
      <c r="C1173" s="10">
        <v>55.63</v>
      </c>
      <c r="D1173">
        <v>172584.36</v>
      </c>
      <c r="E1173">
        <v>154710.21</v>
      </c>
      <c r="F1173">
        <v>224297.79</v>
      </c>
      <c r="G1173">
        <v>201094.73</v>
      </c>
      <c r="H1173">
        <f>(1/(1-91/360*VLOOKUP($A1173,Tbills!$B$4:$C$974,2,1)/100))^((1)/91)-1</f>
        <v>9.8655869131825114E-6</v>
      </c>
      <c r="I1173">
        <f>I1172*(1-IF($A1173&lt;=I1168,I$1,I$1+IF(AND(WEEKDAY($A1173)&lt;&gt;1,WEEKDAY($A1173)&lt;&gt;7),J$1,0)))^($A1173-$A1172)*(1-0.5*(E1173/E1172-1))</f>
        <v>7.2039108984696254</v>
      </c>
      <c r="K1173">
        <f>ROW()</f>
        <v>1173</v>
      </c>
      <c r="L1173">
        <f>B1173/C1173</f>
        <v>1.1044400503325542</v>
      </c>
      <c r="M1173">
        <f t="shared" si="18"/>
        <v>2.2864547203637517</v>
      </c>
      <c r="P1173">
        <f>P1172*(1-P$1+H1172)^($A1173-$A1172)*(2-E1173/E1172)</f>
        <v>2.2678917136394414</v>
      </c>
    </row>
    <row r="1174" spans="1:16" x14ac:dyDescent="0.25">
      <c r="A1174" s="1">
        <v>39764</v>
      </c>
      <c r="B1174" s="10">
        <v>66.459999999999994</v>
      </c>
      <c r="C1174" s="10">
        <v>59.1</v>
      </c>
      <c r="D1174">
        <v>185915.14</v>
      </c>
      <c r="E1174">
        <v>166658.82</v>
      </c>
      <c r="F1174">
        <v>230688.44</v>
      </c>
      <c r="G1174">
        <v>206822.3</v>
      </c>
      <c r="H1174">
        <f>(1/(1-91/360*VLOOKUP($A1174,Tbills!$B$4:$C$974,2,1)/100))^((1)/91)-1</f>
        <v>9.8655869131825114E-6</v>
      </c>
      <c r="I1174">
        <f>I1173*(1-IF($A1174&lt;=I1169,I$1,I$1+IF(AND(WEEKDAY($A1174)&lt;&gt;1,WEEKDAY($A1174)&lt;&gt;7),J$1,0)))^($A1174-$A1173)*(1-0.5*(E1174/E1173-1))</f>
        <v>6.9255436934785237</v>
      </c>
      <c r="K1174">
        <f>ROW()</f>
        <v>1174</v>
      </c>
      <c r="L1174">
        <f>B1174/C1174</f>
        <v>1.1245346869712352</v>
      </c>
      <c r="M1174">
        <f t="shared" si="18"/>
        <v>2.1097685225791438</v>
      </c>
      <c r="P1174">
        <f>P1173*(1-P$1+H1173)^($A1174-$A1173)*(2-E1174/E1173)</f>
        <v>2.0926806889506997</v>
      </c>
    </row>
    <row r="1175" spans="1:16" x14ac:dyDescent="0.25">
      <c r="A1175" s="1">
        <v>39765</v>
      </c>
      <c r="B1175" s="10">
        <v>59.83</v>
      </c>
      <c r="C1175" s="10">
        <v>54.1</v>
      </c>
      <c r="D1175">
        <v>173495.18</v>
      </c>
      <c r="E1175">
        <v>155523.62</v>
      </c>
      <c r="F1175">
        <v>224871.61</v>
      </c>
      <c r="G1175">
        <v>201605.22</v>
      </c>
      <c r="H1175">
        <f>(1/(1-91/360*VLOOKUP($A1175,Tbills!$B$4:$C$974,2,1)/100))^((1)/91)-1</f>
        <v>9.8655869131825114E-6</v>
      </c>
      <c r="I1175">
        <f>I1174*(1-IF($A1175&lt;=I1170,I$1,I$1+IF(AND(WEEKDAY($A1175)&lt;&gt;1,WEEKDAY($A1175)&lt;&gt;7),J$1,0)))^($A1175-$A1174)*(1-0.5*(E1175/E1174-1))</f>
        <v>7.1567202527982898</v>
      </c>
      <c r="K1175">
        <f>ROW()</f>
        <v>1175</v>
      </c>
      <c r="L1175">
        <f>B1175/C1175</f>
        <v>1.1059149722735675</v>
      </c>
      <c r="M1175">
        <f t="shared" si="18"/>
        <v>2.2506264972413614</v>
      </c>
      <c r="P1175">
        <f>P1174*(1-P$1+H1174)^($A1175-$A1174)*(2-E1175/E1174)</f>
        <v>2.2324412327299852</v>
      </c>
    </row>
    <row r="1176" spans="1:16" x14ac:dyDescent="0.25">
      <c r="A1176" s="1">
        <v>39766</v>
      </c>
      <c r="B1176" s="10">
        <v>66.31</v>
      </c>
      <c r="C1176" s="10">
        <v>59.29</v>
      </c>
      <c r="D1176">
        <v>186622.19</v>
      </c>
      <c r="E1176">
        <v>167289.32999999999</v>
      </c>
      <c r="F1176">
        <v>232742.31</v>
      </c>
      <c r="G1176">
        <v>208659.59</v>
      </c>
      <c r="H1176">
        <f>(1/(1-91/360*VLOOKUP($A1176,Tbills!$B$4:$C$974,2,1)/100))^((1)/91)-1</f>
        <v>9.8655869131825114E-6</v>
      </c>
      <c r="I1176">
        <f>I1175*(1-IF($A1176&lt;=I1171,I$1,I$1+IF(AND(WEEKDAY($A1176)&lt;&gt;1,WEEKDAY($A1176)&lt;&gt;7),J$1,0)))^($A1176-$A1175)*(1-0.5*(E1176/E1175-1))</f>
        <v>6.8858300740077656</v>
      </c>
      <c r="K1176">
        <f>ROW()</f>
        <v>1176</v>
      </c>
      <c r="L1176">
        <f>B1176/C1176</f>
        <v>1.1184010794400405</v>
      </c>
      <c r="M1176">
        <f t="shared" si="18"/>
        <v>2.0802646710385653</v>
      </c>
      <c r="P1176">
        <f>P1175*(1-P$1+H1175)^($A1176-$A1175)*(2-E1176/E1175)</f>
        <v>2.063496091042297</v>
      </c>
    </row>
    <row r="1177" spans="1:16" x14ac:dyDescent="0.25">
      <c r="A1177" s="1">
        <v>39769</v>
      </c>
      <c r="B1177" s="10">
        <v>69.150000000000006</v>
      </c>
      <c r="C1177" s="10">
        <v>62.51</v>
      </c>
      <c r="D1177">
        <v>196810.72</v>
      </c>
      <c r="E1177">
        <v>176417.44</v>
      </c>
      <c r="F1177">
        <v>238712.17</v>
      </c>
      <c r="G1177">
        <v>214005.55</v>
      </c>
      <c r="H1177">
        <f>(1/(1-91/360*VLOOKUP($A1177,Tbills!$B$4:$C$974,2,1)/100))^((1)/91)-1</f>
        <v>4.1674654807088984E-6</v>
      </c>
      <c r="I1177">
        <f>I1176*(1-IF($A1177&lt;=I1172,I$1,I$1+IF(AND(WEEKDAY($A1177)&lt;&gt;1,WEEKDAY($A1177)&lt;&gt;7),J$1,0)))^($A1177-$A1176)*(1-0.5*(E1177/E1176-1))</f>
        <v>6.6974451011749832</v>
      </c>
      <c r="K1177">
        <f>ROW()</f>
        <v>1177</v>
      </c>
      <c r="L1177">
        <f>B1177/C1177</f>
        <v>1.1062230043193091</v>
      </c>
      <c r="M1177">
        <f t="shared" si="18"/>
        <v>1.9664806366875631</v>
      </c>
      <c r="P1177">
        <f>P1176*(1-P$1+H1176)^($A1177-$A1176)*(2-E1177/E1176)</f>
        <v>1.950743099896997</v>
      </c>
    </row>
    <row r="1178" spans="1:16" x14ac:dyDescent="0.25">
      <c r="A1178" s="1">
        <v>39770</v>
      </c>
      <c r="B1178" s="10">
        <v>67.64</v>
      </c>
      <c r="C1178" s="10">
        <v>61.39</v>
      </c>
      <c r="D1178">
        <v>200075.27</v>
      </c>
      <c r="E1178">
        <v>179342.99</v>
      </c>
      <c r="F1178">
        <v>243065.55</v>
      </c>
      <c r="G1178">
        <v>217907.47</v>
      </c>
      <c r="H1178">
        <f>(1/(1-91/360*VLOOKUP($A1178,Tbills!$B$4:$C$974,2,1)/100))^((1)/91)-1</f>
        <v>4.1674654807088984E-6</v>
      </c>
      <c r="I1178">
        <f>I1177*(1-IF($A1178&lt;=I1173,I$1,I$1+IF(AND(WEEKDAY($A1178)&lt;&gt;1,WEEKDAY($A1178)&lt;&gt;7),J$1,0)))^($A1178-$A1177)*(1-0.5*(E1178/E1177-1))</f>
        <v>6.6417399915131741</v>
      </c>
      <c r="K1178">
        <f>ROW()</f>
        <v>1178</v>
      </c>
      <c r="L1178">
        <f>B1178/C1178</f>
        <v>1.1018081120703698</v>
      </c>
      <c r="M1178">
        <f t="shared" si="18"/>
        <v>1.9337801992268435</v>
      </c>
      <c r="P1178">
        <f>P1177*(1-P$1+H1177)^($A1178-$A1177)*(2-E1178/E1177)</f>
        <v>1.9183307509783984</v>
      </c>
    </row>
    <row r="1179" spans="1:16"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I1178*(1-IF($A1179&lt;=I1174,I$1,I$1+IF(AND(WEEKDAY($A1179)&lt;&gt;1,WEEKDAY($A1179)&lt;&gt;7),J$1,0)))^($A1179-$A1178)*(1-0.5*(E1179/E1178-1))</f>
        <v>6.3163864727186665</v>
      </c>
      <c r="K1179">
        <f>ROW()</f>
        <v>1179</v>
      </c>
      <c r="L1179">
        <f>B1179/C1179</f>
        <v>1.1168596781470899</v>
      </c>
      <c r="M1179">
        <f t="shared" si="18"/>
        <v>1.7443376484447406</v>
      </c>
      <c r="P1179">
        <f>P1178*(1-P$1+H1178)^($A1179-$A1178)*(2-E1179/E1178)</f>
        <v>1.7304255089760678</v>
      </c>
    </row>
    <row r="1180" spans="1:16" x14ac:dyDescent="0.25">
      <c r="A1180" s="1">
        <v>39772</v>
      </c>
      <c r="B1180" s="10">
        <v>80.86</v>
      </c>
      <c r="C1180" s="10">
        <v>69.239999999999995</v>
      </c>
      <c r="D1180">
        <v>231277.98</v>
      </c>
      <c r="E1180">
        <v>207310.8</v>
      </c>
      <c r="F1180">
        <v>271701.93</v>
      </c>
      <c r="G1180">
        <v>243577.97</v>
      </c>
      <c r="H1180">
        <f>(1/(1-91/360*VLOOKUP($A1180,Tbills!$B$4:$C$974,2,1)/100))^((1)/91)-1</f>
        <v>4.1674654807088984E-6</v>
      </c>
      <c r="I1180">
        <f>I1179*(1-IF($A1180&lt;=I1175,I$1,I$1+IF(AND(WEEKDAY($A1180)&lt;&gt;1,WEEKDAY($A1180)&lt;&gt;7),J$1,0)))^($A1180-$A1179)*(1-0.5*(E1180/E1179-1))</f>
        <v>6.1493221138443843</v>
      </c>
      <c r="K1180">
        <f>ROW()</f>
        <v>1180</v>
      </c>
      <c r="L1180">
        <f>B1180/C1180</f>
        <v>1.1678220681686886</v>
      </c>
      <c r="M1180">
        <f t="shared" si="18"/>
        <v>1.6520758833286171</v>
      </c>
      <c r="P1180">
        <f>P1179*(1-P$1+H1179)^($A1180-$A1179)*(2-E1180/E1179)</f>
        <v>1.6389221333831969</v>
      </c>
    </row>
    <row r="1181" spans="1:16" x14ac:dyDescent="0.25">
      <c r="A1181" s="1">
        <v>39773</v>
      </c>
      <c r="B1181" s="10">
        <v>72.67</v>
      </c>
      <c r="C1181" s="10">
        <v>64.349999999999994</v>
      </c>
      <c r="D1181">
        <v>219321.83</v>
      </c>
      <c r="E1181">
        <v>196592.79</v>
      </c>
      <c r="F1181">
        <v>264064.02</v>
      </c>
      <c r="G1181">
        <v>236729.65</v>
      </c>
      <c r="H1181">
        <f>(1/(1-91/360*VLOOKUP($A1181,Tbills!$B$4:$C$974,2,1)/100))^((1)/91)-1</f>
        <v>4.1674654807088984E-6</v>
      </c>
      <c r="I1181">
        <f>I1180*(1-IF($A1181&lt;=I1176,I$1,I$1+IF(AND(WEEKDAY($A1181)&lt;&gt;1,WEEKDAY($A1181)&lt;&gt;7),J$1,0)))^($A1181-$A1180)*(1-0.5*(E1181/E1180-1))</f>
        <v>6.3081185198769738</v>
      </c>
      <c r="K1181">
        <f>ROW()</f>
        <v>1181</v>
      </c>
      <c r="L1181">
        <f>B1181/C1181</f>
        <v>1.1292929292929295</v>
      </c>
      <c r="M1181">
        <f t="shared" si="18"/>
        <v>1.7374076142054007</v>
      </c>
      <c r="P1181">
        <f>P1180*(1-P$1+H1180)^($A1181-$A1180)*(2-E1181/E1180)</f>
        <v>1.7235981685275328</v>
      </c>
    </row>
    <row r="1182" spans="1:16" x14ac:dyDescent="0.25">
      <c r="A1182" s="1">
        <v>39776</v>
      </c>
      <c r="B1182" s="10">
        <v>64.7</v>
      </c>
      <c r="C1182" s="10">
        <v>59.5</v>
      </c>
      <c r="D1182">
        <v>205422.63</v>
      </c>
      <c r="E1182">
        <v>184131.55</v>
      </c>
      <c r="F1182">
        <v>252242.82</v>
      </c>
      <c r="G1182">
        <v>226129.15</v>
      </c>
      <c r="H1182">
        <f>(1/(1-91/360*VLOOKUP($A1182,Tbills!$B$4:$C$974,2,1)/100))^((1)/91)-1</f>
        <v>4.1674654807088984E-6</v>
      </c>
      <c r="I1182">
        <f>I1181*(1-IF($A1182&lt;=I1177,I$1,I$1+IF(AND(WEEKDAY($A1182)&lt;&gt;1,WEEKDAY($A1182)&lt;&gt;7),J$1,0)))^($A1182-$A1181)*(1-0.5*(E1182/E1181-1))</f>
        <v>6.5075337221994793</v>
      </c>
      <c r="K1182">
        <f>ROW()</f>
        <v>1182</v>
      </c>
      <c r="L1182">
        <f>B1182/C1182</f>
        <v>1.0873949579831934</v>
      </c>
      <c r="M1182">
        <f t="shared" si="18"/>
        <v>1.8472768797230996</v>
      </c>
      <c r="P1182">
        <f>P1181*(1-P$1+H1181)^($A1182-$A1181)*(2-E1182/E1181)</f>
        <v>1.832669794453563</v>
      </c>
    </row>
    <row r="1183" spans="1:16" x14ac:dyDescent="0.25">
      <c r="A1183" s="1">
        <v>39777</v>
      </c>
      <c r="B1183" s="10">
        <v>60.9</v>
      </c>
      <c r="C1183" s="10">
        <v>57.99</v>
      </c>
      <c r="D1183">
        <v>200165.18</v>
      </c>
      <c r="E1183">
        <v>179418.23999999999</v>
      </c>
      <c r="F1183">
        <v>246889.89</v>
      </c>
      <c r="G1183">
        <v>221329.45</v>
      </c>
      <c r="H1183">
        <f>(1/(1-91/360*VLOOKUP($A1183,Tbills!$B$4:$C$974,2,1)/100))^((1)/91)-1</f>
        <v>4.1674654807088984E-6</v>
      </c>
      <c r="I1183">
        <f>I1182*(1-IF($A1183&lt;=I1178,I$1,I$1+IF(AND(WEEKDAY($A1183)&lt;&gt;1,WEEKDAY($A1183)&lt;&gt;7),J$1,0)))^($A1183-$A1182)*(1-0.5*(E1183/E1182-1))</f>
        <v>6.5906505242902469</v>
      </c>
      <c r="K1183">
        <f>ROW()</f>
        <v>1183</v>
      </c>
      <c r="L1183">
        <f>B1183/C1183</f>
        <v>1.0501810657009829</v>
      </c>
      <c r="M1183">
        <f t="shared" si="18"/>
        <v>1.8944743363255101</v>
      </c>
      <c r="P1183">
        <f>P1182*(1-P$1+H1182)^($A1183-$A1182)*(2-E1183/E1182)</f>
        <v>1.8795199002018557</v>
      </c>
    </row>
    <row r="1184" spans="1:16" x14ac:dyDescent="0.25">
      <c r="A1184" s="1">
        <v>39778</v>
      </c>
      <c r="B1184" s="10">
        <v>54.92</v>
      </c>
      <c r="C1184" s="10">
        <v>53.73</v>
      </c>
      <c r="D1184">
        <v>187970.57</v>
      </c>
      <c r="E1184">
        <v>168486.85</v>
      </c>
      <c r="F1184">
        <v>238714.72</v>
      </c>
      <c r="G1184">
        <v>213999.73</v>
      </c>
      <c r="H1184">
        <f>(1/(1-91/360*VLOOKUP($A1184,Tbills!$B$4:$C$974,2,1)/100))^((1)/91)-1</f>
        <v>4.1674654807088984E-6</v>
      </c>
      <c r="I1184">
        <f>I1183*(1-IF($A1184&lt;=I1179,I$1,I$1+IF(AND(WEEKDAY($A1184)&lt;&gt;1,WEEKDAY($A1184)&lt;&gt;7),J$1,0)))^($A1184-$A1183)*(1-0.5*(E1184/E1183-1))</f>
        <v>6.7912475822770437</v>
      </c>
      <c r="K1184">
        <f>ROW()</f>
        <v>1184</v>
      </c>
      <c r="L1184">
        <f>B1184/C1184</f>
        <v>1.0221477759166202</v>
      </c>
      <c r="M1184">
        <f t="shared" si="18"/>
        <v>2.0098050973740764</v>
      </c>
      <c r="P1184">
        <f>P1183*(1-P$1+H1183)^($A1184-$A1183)*(2-E1184/E1183)</f>
        <v>1.9939677042876145</v>
      </c>
    </row>
    <row r="1185" spans="1:16" x14ac:dyDescent="0.25">
      <c r="A1185" s="1">
        <v>39780</v>
      </c>
      <c r="B1185" s="10">
        <v>55.28</v>
      </c>
      <c r="C1185" s="10">
        <v>54.18</v>
      </c>
      <c r="D1185">
        <v>187762.74</v>
      </c>
      <c r="E1185">
        <v>168299.16</v>
      </c>
      <c r="F1185">
        <v>238485.99</v>
      </c>
      <c r="G1185">
        <v>213792.9</v>
      </c>
      <c r="H1185">
        <f>(1/(1-91/360*VLOOKUP($A1185,Tbills!$B$4:$C$974,2,1)/100))^((1)/91)-1</f>
        <v>4.1674654807088984E-6</v>
      </c>
      <c r="I1185">
        <f>I1184*(1-IF($A1185&lt;=I1180,I$1,I$1+IF(AND(WEEKDAY($A1185)&lt;&gt;1,WEEKDAY($A1185)&lt;&gt;7),J$1,0)))^($A1185-$A1184)*(1-0.5*(E1185/E1184-1))</f>
        <v>6.7946765101951758</v>
      </c>
      <c r="K1185">
        <f>ROW()</f>
        <v>1185</v>
      </c>
      <c r="L1185">
        <f>B1185/C1185</f>
        <v>1.0203026947212994</v>
      </c>
      <c r="M1185">
        <f t="shared" si="18"/>
        <v>2.0118565494434768</v>
      </c>
      <c r="P1185">
        <f>P1184*(1-P$1+H1184)^($A1185-$A1184)*(2-E1185/E1184)</f>
        <v>1.9960579097752722</v>
      </c>
    </row>
    <row r="1186" spans="1:16" x14ac:dyDescent="0.25">
      <c r="A1186" s="1">
        <v>39783</v>
      </c>
      <c r="B1186" s="10">
        <v>68.510000000000005</v>
      </c>
      <c r="C1186" s="10">
        <v>62.39</v>
      </c>
      <c r="D1186">
        <v>211730.98</v>
      </c>
      <c r="E1186">
        <v>189780.73</v>
      </c>
      <c r="F1186">
        <v>263618.76</v>
      </c>
      <c r="G1186">
        <v>236320.72</v>
      </c>
      <c r="H1186">
        <f>(1/(1-91/360*VLOOKUP($A1186,Tbills!$B$4:$C$974,2,1)/100))^((1)/91)-1</f>
        <v>1.3889776309117252E-6</v>
      </c>
      <c r="I1186">
        <f>I1185*(1-IF($A1186&lt;=I1181,I$1,I$1+IF(AND(WEEKDAY($A1186)&lt;&gt;1,WEEKDAY($A1186)&lt;&gt;7),J$1,0)))^($A1186-$A1185)*(1-0.5*(E1186/E1185-1))</f>
        <v>6.3605463048229183</v>
      </c>
      <c r="K1186">
        <f>ROW()</f>
        <v>1186</v>
      </c>
      <c r="L1186">
        <f>B1186/C1186</f>
        <v>1.0980926430517712</v>
      </c>
      <c r="M1186">
        <f t="shared" si="18"/>
        <v>1.7548195738584274</v>
      </c>
      <c r="P1186">
        <f>P1185*(1-P$1+H1185)^($A1186-$A1185)*(2-E1186/E1185)</f>
        <v>1.7411112417299521</v>
      </c>
    </row>
    <row r="1187" spans="1:16" x14ac:dyDescent="0.25">
      <c r="A1187" s="1">
        <v>39784</v>
      </c>
      <c r="B1187" s="10">
        <v>62.98</v>
      </c>
      <c r="C1187" s="10">
        <v>59.65</v>
      </c>
      <c r="D1187">
        <v>204965.12</v>
      </c>
      <c r="E1187">
        <v>183716.02</v>
      </c>
      <c r="F1187">
        <v>260680.89</v>
      </c>
      <c r="G1187">
        <v>233686.74</v>
      </c>
      <c r="H1187">
        <f>(1/(1-91/360*VLOOKUP($A1187,Tbills!$B$4:$C$974,2,1)/100))^((1)/91)-1</f>
        <v>1.3889776309117252E-6</v>
      </c>
      <c r="I1187">
        <f>I1186*(1-IF($A1187&lt;=I1182,I$1,I$1+IF(AND(WEEKDAY($A1187)&lt;&gt;1,WEEKDAY($A1187)&lt;&gt;7),J$1,0)))^($A1187-$A1186)*(1-0.5*(E1187/E1186-1))</f>
        <v>6.4620082102535568</v>
      </c>
      <c r="K1187">
        <f>ROW()</f>
        <v>1187</v>
      </c>
      <c r="L1187">
        <f>B1187/C1187</f>
        <v>1.0558256496227996</v>
      </c>
      <c r="M1187">
        <f t="shared" si="18"/>
        <v>1.8108129569112541</v>
      </c>
      <c r="P1187">
        <f>P1186*(1-P$1+H1186)^($A1187-$A1186)*(2-E1187/E1186)</f>
        <v>1.7966869393984437</v>
      </c>
    </row>
    <row r="1188" spans="1:16" x14ac:dyDescent="0.25">
      <c r="A1188" s="1">
        <v>39785</v>
      </c>
      <c r="B1188" s="10">
        <v>60.72</v>
      </c>
      <c r="C1188" s="10">
        <v>58.5</v>
      </c>
      <c r="D1188">
        <v>204430.63</v>
      </c>
      <c r="E1188">
        <v>183236.69</v>
      </c>
      <c r="F1188">
        <v>259180.71</v>
      </c>
      <c r="G1188">
        <v>232341.59</v>
      </c>
      <c r="H1188">
        <f>(1/(1-91/360*VLOOKUP($A1188,Tbills!$B$4:$C$974,2,1)/100))^((1)/91)-1</f>
        <v>1.3889776309117252E-6</v>
      </c>
      <c r="I1188">
        <f>I1187*(1-IF($A1188&lt;=I1183,I$1,I$1+IF(AND(WEEKDAY($A1188)&lt;&gt;1,WEEKDAY($A1188)&lt;&gt;7),J$1,0)))^($A1188-$A1187)*(1-0.5*(E1188/E1187-1))</f>
        <v>6.4702697534120475</v>
      </c>
      <c r="K1188">
        <f>ROW()</f>
        <v>1188</v>
      </c>
      <c r="L1188">
        <f>B1188/C1188</f>
        <v>1.0379487179487179</v>
      </c>
      <c r="M1188">
        <f t="shared" si="18"/>
        <v>1.8154529555351235</v>
      </c>
      <c r="P1188">
        <f>P1187*(1-P$1+H1187)^($A1188-$A1187)*(2-E1188/E1187)</f>
        <v>1.801310517261888</v>
      </c>
    </row>
    <row r="1189" spans="1:16" x14ac:dyDescent="0.25">
      <c r="A1189" s="1">
        <v>39786</v>
      </c>
      <c r="B1189" s="10">
        <v>63.64</v>
      </c>
      <c r="C1189" s="10">
        <v>61.29</v>
      </c>
      <c r="D1189">
        <v>213766.66</v>
      </c>
      <c r="E1189">
        <v>191604.57</v>
      </c>
      <c r="F1189">
        <v>267952.44</v>
      </c>
      <c r="G1189">
        <v>240204.66</v>
      </c>
      <c r="H1189">
        <f>(1/(1-91/360*VLOOKUP($A1189,Tbills!$B$4:$C$974,2,1)/100))^((1)/91)-1</f>
        <v>1.3889776309117252E-6</v>
      </c>
      <c r="I1189">
        <f>I1188*(1-IF($A1189&lt;=I1184,I$1,I$1+IF(AND(WEEKDAY($A1189)&lt;&gt;1,WEEKDAY($A1189)&lt;&gt;7),J$1,0)))^($A1189-$A1188)*(1-0.5*(E1189/E1188-1))</f>
        <v>6.3223661120520065</v>
      </c>
      <c r="K1189">
        <f>ROW()</f>
        <v>1189</v>
      </c>
      <c r="L1189">
        <f>B1189/C1189</f>
        <v>1.0383423070647742</v>
      </c>
      <c r="M1189">
        <f t="shared" si="18"/>
        <v>1.7324658716176158</v>
      </c>
      <c r="P1189">
        <f>P1188*(1-P$1+H1188)^($A1189-$A1188)*(2-E1189/E1188)</f>
        <v>1.7189887772221144</v>
      </c>
    </row>
    <row r="1190" spans="1:16" x14ac:dyDescent="0.25">
      <c r="A1190" s="1">
        <v>39787</v>
      </c>
      <c r="B1190" s="10">
        <v>59.93</v>
      </c>
      <c r="C1190" s="10">
        <v>58.06</v>
      </c>
      <c r="D1190">
        <v>208616.62</v>
      </c>
      <c r="E1190">
        <v>186988.19</v>
      </c>
      <c r="F1190">
        <v>266268.90999999997</v>
      </c>
      <c r="G1190">
        <v>238695.13</v>
      </c>
      <c r="H1190">
        <f>(1/(1-91/360*VLOOKUP($A1190,Tbills!$B$4:$C$974,2,1)/100))^((1)/91)-1</f>
        <v>1.3889776309117252E-6</v>
      </c>
      <c r="I1190">
        <f>I1189*(1-IF($A1190&lt;=I1185,I$1,I$1+IF(AND(WEEKDAY($A1190)&lt;&gt;1,WEEKDAY($A1190)&lt;&gt;7),J$1,0)))^($A1190-$A1189)*(1-0.5*(E1190/E1189-1))</f>
        <v>6.3983628013452423</v>
      </c>
      <c r="K1190">
        <f>ROW()</f>
        <v>1190</v>
      </c>
      <c r="L1190">
        <f>B1190/C1190</f>
        <v>1.0322080606269377</v>
      </c>
      <c r="M1190">
        <f t="shared" si="18"/>
        <v>1.7741239995757814</v>
      </c>
      <c r="P1190">
        <f>P1189*(1-P$1+H1189)^($A1190-$A1189)*(2-E1190/E1189)</f>
        <v>1.760342166531939</v>
      </c>
    </row>
    <row r="1191" spans="1:16" x14ac:dyDescent="0.25">
      <c r="A1191" s="1">
        <v>39790</v>
      </c>
      <c r="B1191" s="10">
        <v>58.49</v>
      </c>
      <c r="C1191" s="10">
        <v>56.6</v>
      </c>
      <c r="D1191">
        <v>199734.56</v>
      </c>
      <c r="E1191">
        <v>179026.21</v>
      </c>
      <c r="F1191">
        <v>264648</v>
      </c>
      <c r="G1191">
        <v>237241.08</v>
      </c>
      <c r="H1191">
        <f>(1/(1-91/360*VLOOKUP($A1191,Tbills!$B$4:$C$974,2,1)/100))^((1)/91)-1</f>
        <v>1.3888977634657351E-7</v>
      </c>
      <c r="I1191">
        <f>I1190*(1-IF($A1191&lt;=I1186,I$1,I$1+IF(AND(WEEKDAY($A1191)&lt;&gt;1,WEEKDAY($A1191)&lt;&gt;7),J$1,0)))^($A1191-$A1190)*(1-0.5*(E1191/E1190-1))</f>
        <v>6.5340741152779271</v>
      </c>
      <c r="K1191">
        <f>ROW()</f>
        <v>1191</v>
      </c>
      <c r="L1191">
        <f>B1191/C1191</f>
        <v>1.0333922261484099</v>
      </c>
      <c r="M1191">
        <f t="shared" si="18"/>
        <v>1.8494079819606075</v>
      </c>
      <c r="P1191">
        <f>P1190*(1-P$1+H1190)^($A1191-$A1190)*(2-E1191/E1190)</f>
        <v>1.835101763195677</v>
      </c>
    </row>
    <row r="1192" spans="1:16" x14ac:dyDescent="0.25">
      <c r="A1192" s="1">
        <v>39791</v>
      </c>
      <c r="B1192" s="10">
        <v>58.91</v>
      </c>
      <c r="C1192" s="10">
        <v>57.77</v>
      </c>
      <c r="D1192">
        <v>202814.15</v>
      </c>
      <c r="E1192">
        <v>181786.48</v>
      </c>
      <c r="F1192">
        <v>271446.64</v>
      </c>
      <c r="G1192">
        <v>243335.62</v>
      </c>
      <c r="H1192">
        <f>(1/(1-91/360*VLOOKUP($A1192,Tbills!$B$4:$C$974,2,1)/100))^((1)/91)-1</f>
        <v>1.3888977634657351E-7</v>
      </c>
      <c r="I1192">
        <f>I1191*(1-IF($A1192&lt;=I1187,I$1,I$1+IF(AND(WEEKDAY($A1192)&lt;&gt;1,WEEKDAY($A1192)&lt;&gt;7),J$1,0)))^($A1192-$A1191)*(1-0.5*(E1192/E1191-1))</f>
        <v>6.4835333830093971</v>
      </c>
      <c r="K1192">
        <f>ROW()</f>
        <v>1192</v>
      </c>
      <c r="L1192">
        <f>B1192/C1192</f>
        <v>1.0197334256534532</v>
      </c>
      <c r="M1192">
        <f t="shared" si="18"/>
        <v>1.8208085475193005</v>
      </c>
      <c r="P1192">
        <f>P1191*(1-P$1+H1191)^($A1192-$A1191)*(2-E1192/E1191)</f>
        <v>1.8067411380870753</v>
      </c>
    </row>
    <row r="1193" spans="1:16" x14ac:dyDescent="0.25">
      <c r="A1193" s="1">
        <v>39792</v>
      </c>
      <c r="B1193" s="10">
        <v>55.73</v>
      </c>
      <c r="C1193" s="10">
        <v>56.16</v>
      </c>
      <c r="D1193">
        <v>199196.47</v>
      </c>
      <c r="E1193">
        <v>178543.85</v>
      </c>
      <c r="F1193">
        <v>268414.03999999998</v>
      </c>
      <c r="G1193">
        <v>240617.05</v>
      </c>
      <c r="H1193">
        <f>(1/(1-91/360*VLOOKUP($A1193,Tbills!$B$4:$C$974,2,1)/100))^((1)/91)-1</f>
        <v>1.3888977634657351E-7</v>
      </c>
      <c r="I1193">
        <f>I1192*(1-IF($A1193&lt;=I1188,I$1,I$1+IF(AND(WEEKDAY($A1193)&lt;&gt;1,WEEKDAY($A1193)&lt;&gt;7),J$1,0)))^($A1193-$A1192)*(1-0.5*(E1193/E1192-1))</f>
        <v>6.54118838547907</v>
      </c>
      <c r="K1193">
        <f>ROW()</f>
        <v>1193</v>
      </c>
      <c r="L1193">
        <f>B1193/C1193</f>
        <v>0.9923433048433048</v>
      </c>
      <c r="M1193">
        <f t="shared" si="18"/>
        <v>1.8532010393435949</v>
      </c>
      <c r="P1193">
        <f>P1192*(1-P$1+H1192)^($A1193-$A1192)*(2-E1193/E1192)</f>
        <v>1.8389012576833055</v>
      </c>
    </row>
    <row r="1194" spans="1:16" x14ac:dyDescent="0.25">
      <c r="A1194" s="1">
        <v>39793</v>
      </c>
      <c r="B1194" s="10">
        <v>55.78</v>
      </c>
      <c r="C1194" s="10">
        <v>56.09</v>
      </c>
      <c r="D1194">
        <v>201576.93</v>
      </c>
      <c r="E1194">
        <v>180677.48</v>
      </c>
      <c r="F1194">
        <v>271843.38</v>
      </c>
      <c r="G1194">
        <v>243691.21</v>
      </c>
      <c r="H1194">
        <f>(1/(1-91/360*VLOOKUP($A1194,Tbills!$B$4:$C$974,2,1)/100))^((1)/91)-1</f>
        <v>1.3888977634657351E-7</v>
      </c>
      <c r="I1194">
        <f>I1193*(1-IF($A1194&lt;=I1189,I$1,I$1+IF(AND(WEEKDAY($A1194)&lt;&gt;1,WEEKDAY($A1194)&lt;&gt;7),J$1,0)))^($A1194-$A1193)*(1-0.5*(E1194/E1193-1))</f>
        <v>6.5019349843008785</v>
      </c>
      <c r="K1194">
        <f>ROW()</f>
        <v>1194</v>
      </c>
      <c r="L1194">
        <f>B1194/C1194</f>
        <v>0.99447316812265996</v>
      </c>
      <c r="M1194">
        <f t="shared" si="18"/>
        <v>1.830969683223812</v>
      </c>
      <c r="P1194">
        <f>P1193*(1-P$1+H1193)^($A1194-$A1193)*(2-E1194/E1193)</f>
        <v>1.8168591194259884</v>
      </c>
    </row>
    <row r="1195" spans="1:16" x14ac:dyDescent="0.25">
      <c r="A1195" s="1">
        <v>39794</v>
      </c>
      <c r="B1195" s="10">
        <v>54.28</v>
      </c>
      <c r="C1195" s="10">
        <v>55.14</v>
      </c>
      <c r="D1195">
        <v>198659.73</v>
      </c>
      <c r="E1195">
        <v>178062.71</v>
      </c>
      <c r="F1195">
        <v>268419.14</v>
      </c>
      <c r="G1195">
        <v>240621.55</v>
      </c>
      <c r="H1195">
        <f>(1/(1-91/360*VLOOKUP($A1195,Tbills!$B$4:$C$974,2,1)/100))^((1)/91)-1</f>
        <v>1.3888977634657351E-7</v>
      </c>
      <c r="I1195">
        <f>I1194*(1-IF($A1195&lt;=I1190,I$1,I$1+IF(AND(WEEKDAY($A1195)&lt;&gt;1,WEEKDAY($A1195)&lt;&gt;7),J$1,0)))^($A1195-$A1194)*(1-0.5*(E1195/E1194-1))</f>
        <v>6.5488126319953759</v>
      </c>
      <c r="K1195">
        <f>ROW()</f>
        <v>1195</v>
      </c>
      <c r="L1195">
        <f>B1195/C1195</f>
        <v>0.98440333696046434</v>
      </c>
      <c r="M1195">
        <f t="shared" si="18"/>
        <v>1.8573810201251706</v>
      </c>
      <c r="P1195">
        <f>P1194*(1-P$1+H1194)^($A1195-$A1194)*(2-E1195/E1194)</f>
        <v>1.8430848445958472</v>
      </c>
    </row>
    <row r="1196" spans="1:16" x14ac:dyDescent="0.25">
      <c r="A1196" s="1">
        <v>39797</v>
      </c>
      <c r="B1196" s="10">
        <v>56.76</v>
      </c>
      <c r="C1196" s="10">
        <v>56.41</v>
      </c>
      <c r="D1196">
        <v>200329.74</v>
      </c>
      <c r="E1196">
        <v>179559.5</v>
      </c>
      <c r="F1196">
        <v>266795.63</v>
      </c>
      <c r="G1196">
        <v>239166.07</v>
      </c>
      <c r="H1196">
        <f>(1/(1-91/360*VLOOKUP($A1196,Tbills!$B$4:$C$974,2,1)/100))^((1)/91)-1</f>
        <v>1.3889776309117252E-6</v>
      </c>
      <c r="I1196">
        <f>I1195*(1-IF($A1196&lt;=I1191,I$1,I$1+IF(AND(WEEKDAY($A1196)&lt;&gt;1,WEEKDAY($A1196)&lt;&gt;7),J$1,0)))^($A1196-$A1195)*(1-0.5*(E1196/E1195-1))</f>
        <v>6.5207788838150975</v>
      </c>
      <c r="K1196">
        <f>ROW()</f>
        <v>1196</v>
      </c>
      <c r="L1196">
        <f>B1196/C1196</f>
        <v>1.006204573657153</v>
      </c>
      <c r="M1196">
        <f t="shared" si="18"/>
        <v>1.8415105979578643</v>
      </c>
      <c r="P1196">
        <f>P1195*(1-P$1+H1195)^($A1196-$A1195)*(2-E1196/E1195)</f>
        <v>1.8273899079460001</v>
      </c>
    </row>
    <row r="1197" spans="1:16" x14ac:dyDescent="0.25">
      <c r="A1197" s="1">
        <v>39798</v>
      </c>
      <c r="B1197" s="10">
        <v>52.37</v>
      </c>
      <c r="C1197" s="10">
        <v>52.91</v>
      </c>
      <c r="D1197">
        <v>190747.88</v>
      </c>
      <c r="E1197">
        <v>170970.84</v>
      </c>
      <c r="F1197">
        <v>259287.15</v>
      </c>
      <c r="G1197">
        <v>232434.84</v>
      </c>
      <c r="H1197">
        <f>(1/(1-91/360*VLOOKUP($A1197,Tbills!$B$4:$C$974,2,1)/100))^((1)/91)-1</f>
        <v>1.3889776309117252E-6</v>
      </c>
      <c r="I1197">
        <f>I1196*(1-IF($A1197&lt;=I1192,I$1,I$1+IF(AND(WEEKDAY($A1197)&lt;&gt;1,WEEKDAY($A1197)&lt;&gt;7),J$1,0)))^($A1197-$A1196)*(1-0.5*(E1197/E1196-1))</f>
        <v>6.6765555089109236</v>
      </c>
      <c r="K1197">
        <f>ROW()</f>
        <v>1197</v>
      </c>
      <c r="L1197">
        <f>B1197/C1197</f>
        <v>0.9897939897939898</v>
      </c>
      <c r="M1197">
        <f t="shared" si="18"/>
        <v>1.9295035536923921</v>
      </c>
      <c r="P1197">
        <f>P1196*(1-P$1+H1196)^($A1197-$A1196)*(2-E1197/E1196)</f>
        <v>1.9147291550100376</v>
      </c>
    </row>
    <row r="1198" spans="1:16" x14ac:dyDescent="0.25">
      <c r="A1198" s="1">
        <v>39799</v>
      </c>
      <c r="B1198" s="10">
        <v>49.84</v>
      </c>
      <c r="C1198" s="10">
        <v>51.57</v>
      </c>
      <c r="D1198">
        <v>190091.02</v>
      </c>
      <c r="E1198">
        <v>170381.85</v>
      </c>
      <c r="F1198">
        <v>252002.94</v>
      </c>
      <c r="G1198">
        <v>225904.67</v>
      </c>
      <c r="H1198">
        <f>(1/(1-91/360*VLOOKUP($A1198,Tbills!$B$4:$C$974,2,1)/100))^((1)/91)-1</f>
        <v>1.3889776309117252E-6</v>
      </c>
      <c r="I1198">
        <f>I1197*(1-IF($A1198&lt;=I1193,I$1,I$1+IF(AND(WEEKDAY($A1198)&lt;&gt;1,WEEKDAY($A1198)&lt;&gt;7),J$1,0)))^($A1198-$A1197)*(1-0.5*(E1198/E1197-1))</f>
        <v>6.6878817143705431</v>
      </c>
      <c r="K1198">
        <f>ROW()</f>
        <v>1198</v>
      </c>
      <c r="L1198">
        <f>B1198/C1198</f>
        <v>0.96645336435912355</v>
      </c>
      <c r="M1198">
        <f t="shared" si="18"/>
        <v>1.9360604652762612</v>
      </c>
      <c r="P1198">
        <f>P1197*(1-P$1+H1197)^($A1198-$A1197)*(2-E1198/E1197)</f>
        <v>1.9212569520219696</v>
      </c>
    </row>
    <row r="1199" spans="1:16" x14ac:dyDescent="0.25">
      <c r="A1199" s="1">
        <v>39800</v>
      </c>
      <c r="B1199" s="10">
        <v>47.34</v>
      </c>
      <c r="C1199" s="10">
        <v>49.8</v>
      </c>
      <c r="D1199">
        <v>183778.8</v>
      </c>
      <c r="E1199">
        <v>164723.85999999999</v>
      </c>
      <c r="F1199">
        <v>247888.59</v>
      </c>
      <c r="G1199">
        <v>222216.1</v>
      </c>
      <c r="H1199">
        <f>(1/(1-91/360*VLOOKUP($A1199,Tbills!$B$4:$C$974,2,1)/100))^((1)/91)-1</f>
        <v>1.3889776309117252E-6</v>
      </c>
      <c r="I1199">
        <f>I1198*(1-IF($A1199&lt;=I1194,I$1,I$1+IF(AND(WEEKDAY($A1199)&lt;&gt;1,WEEKDAY($A1199)&lt;&gt;7),J$1,0)))^($A1199-$A1198)*(1-0.5*(E1199/E1198-1))</f>
        <v>6.7987493533735677</v>
      </c>
      <c r="K1199">
        <f>ROW()</f>
        <v>1199</v>
      </c>
      <c r="L1199">
        <f>B1199/C1199</f>
        <v>0.95060240963855436</v>
      </c>
      <c r="M1199">
        <f t="shared" si="18"/>
        <v>2.0002594205517727</v>
      </c>
      <c r="P1199">
        <f>P1198*(1-P$1+H1198)^($A1199-$A1198)*(2-E1199/E1198)</f>
        <v>1.9849868209877359</v>
      </c>
    </row>
    <row r="1200" spans="1:16" x14ac:dyDescent="0.25">
      <c r="A1200" s="1">
        <v>39801</v>
      </c>
      <c r="B1200" s="10">
        <v>44.93</v>
      </c>
      <c r="C1200" s="10">
        <v>43.4</v>
      </c>
      <c r="D1200">
        <v>173125.79</v>
      </c>
      <c r="E1200">
        <v>155175.17000000001</v>
      </c>
      <c r="F1200">
        <v>240979.32</v>
      </c>
      <c r="G1200">
        <v>216022.08</v>
      </c>
      <c r="H1200">
        <f>(1/(1-91/360*VLOOKUP($A1200,Tbills!$B$4:$C$974,2,1)/100))^((1)/91)-1</f>
        <v>1.3889776309117252E-6</v>
      </c>
      <c r="I1200">
        <f>I1199*(1-IF($A1200&lt;=I1195,I$1,I$1+IF(AND(WEEKDAY($A1200)&lt;&gt;1,WEEKDAY($A1200)&lt;&gt;7),J$1,0)))^($A1200-$A1199)*(1-0.5*(E1200/E1199-1))</f>
        <v>6.9956217532705196</v>
      </c>
      <c r="K1200">
        <f>ROW()</f>
        <v>1200</v>
      </c>
      <c r="L1200">
        <f>B1200/C1200</f>
        <v>1.0352534562211981</v>
      </c>
      <c r="M1200">
        <f t="shared" si="18"/>
        <v>2.1161116195796823</v>
      </c>
      <c r="P1200">
        <f>P1199*(1-P$1+H1199)^($A1200-$A1199)*(2-E1200/E1199)</f>
        <v>2.0999775070440156</v>
      </c>
    </row>
    <row r="1201" spans="1:16" x14ac:dyDescent="0.25">
      <c r="A1201" s="1">
        <v>39804</v>
      </c>
      <c r="B1201" s="10">
        <v>44.56</v>
      </c>
      <c r="C1201" s="10">
        <v>43.71</v>
      </c>
      <c r="D1201">
        <v>166852.78</v>
      </c>
      <c r="E1201">
        <v>149551.93</v>
      </c>
      <c r="F1201">
        <v>241683.73</v>
      </c>
      <c r="G1201">
        <v>216652.63</v>
      </c>
      <c r="H1201">
        <f>(1/(1-91/360*VLOOKUP($A1201,Tbills!$B$4:$C$974,2,1)/100))^((1)/91)-1</f>
        <v>1.1111679050213041E-6</v>
      </c>
      <c r="I1201">
        <f>I1200*(1-IF($A1201&lt;=I1196,I$1,I$1+IF(AND(WEEKDAY($A1201)&lt;&gt;1,WEEKDAY($A1201)&lt;&gt;7),J$1,0)))^($A1201-$A1200)*(1-0.5*(E1201/E1200-1))</f>
        <v>7.1218193569594304</v>
      </c>
      <c r="K1201">
        <f>ROW()</f>
        <v>1201</v>
      </c>
      <c r="L1201">
        <f>B1201/C1201</f>
        <v>1.0194463509494396</v>
      </c>
      <c r="M1201">
        <f t="shared" si="18"/>
        <v>2.1924889260021336</v>
      </c>
      <c r="P1201">
        <f>P1200*(1-P$1+H1200)^($A1201-$A1200)*(2-E1201/E1200)</f>
        <v>2.1758441423462256</v>
      </c>
    </row>
    <row r="1202" spans="1:16" x14ac:dyDescent="0.25">
      <c r="A1202" s="1">
        <v>39805</v>
      </c>
      <c r="B1202" s="10">
        <v>45.02</v>
      </c>
      <c r="C1202" s="10">
        <v>44.48</v>
      </c>
      <c r="D1202">
        <v>169378.16</v>
      </c>
      <c r="E1202">
        <v>151815.29</v>
      </c>
      <c r="F1202">
        <v>244222.49</v>
      </c>
      <c r="G1202">
        <v>218928.21</v>
      </c>
      <c r="H1202">
        <f>(1/(1-91/360*VLOOKUP($A1202,Tbills!$B$4:$C$974,2,1)/100))^((1)/91)-1</f>
        <v>1.1111679050213041E-6</v>
      </c>
      <c r="I1202">
        <f>I1201*(1-IF($A1202&lt;=I1197,I$1,I$1+IF(AND(WEEKDAY($A1202)&lt;&gt;1,WEEKDAY($A1202)&lt;&gt;7),J$1,0)))^($A1202-$A1201)*(1-0.5*(E1202/E1201-1))</f>
        <v>7.0677436117193562</v>
      </c>
      <c r="K1202">
        <f>ROW()</f>
        <v>1202</v>
      </c>
      <c r="L1202">
        <f>B1202/C1202</f>
        <v>1.0121402877697843</v>
      </c>
      <c r="M1202">
        <f t="shared" si="18"/>
        <v>2.1592066257083999</v>
      </c>
      <c r="P1202">
        <f>P1201*(1-P$1+H1201)^($A1202-$A1201)*(2-E1202/E1201)</f>
        <v>2.1428374419166598</v>
      </c>
    </row>
    <row r="1203" spans="1:16" x14ac:dyDescent="0.25">
      <c r="A1203" s="1">
        <v>39806</v>
      </c>
      <c r="B1203" s="10">
        <v>44.21</v>
      </c>
      <c r="C1203" s="10">
        <v>43.96</v>
      </c>
      <c r="D1203">
        <v>167706.63</v>
      </c>
      <c r="E1203">
        <v>150316.91</v>
      </c>
      <c r="F1203">
        <v>244385.03</v>
      </c>
      <c r="G1203">
        <v>219073.67</v>
      </c>
      <c r="H1203">
        <f>(1/(1-91/360*VLOOKUP($A1203,Tbills!$B$4:$C$974,2,1)/100))^((1)/91)-1</f>
        <v>1.1111679050213041E-6</v>
      </c>
      <c r="I1203">
        <f>I1202*(1-IF($A1203&lt;=I1198,I$1,I$1+IF(AND(WEEKDAY($A1203)&lt;&gt;1,WEEKDAY($A1203)&lt;&gt;7),J$1,0)))^($A1203-$A1202)*(1-0.5*(E1203/E1202-1))</f>
        <v>7.1024372044530866</v>
      </c>
      <c r="K1203">
        <f>ROW()</f>
        <v>1203</v>
      </c>
      <c r="L1203">
        <f>B1203/C1203</f>
        <v>1.0056869881710646</v>
      </c>
      <c r="M1203">
        <f t="shared" si="18"/>
        <v>2.1804159117677093</v>
      </c>
      <c r="P1203">
        <f>P1202*(1-P$1+H1202)^($A1203-$A1202)*(2-E1203/E1202)</f>
        <v>2.163909093147236</v>
      </c>
    </row>
    <row r="1204" spans="1:16" x14ac:dyDescent="0.25">
      <c r="A1204" s="1">
        <v>39808</v>
      </c>
      <c r="B1204" s="10">
        <v>43.38</v>
      </c>
      <c r="C1204" s="10">
        <v>46.11</v>
      </c>
      <c r="D1204">
        <v>165852.54999999999</v>
      </c>
      <c r="E1204">
        <v>148654.75</v>
      </c>
      <c r="F1204">
        <v>244739.35</v>
      </c>
      <c r="G1204">
        <v>219390.8</v>
      </c>
      <c r="H1204">
        <f>(1/(1-91/360*VLOOKUP($A1204,Tbills!$B$4:$C$974,2,1)/100))^((1)/91)-1</f>
        <v>1.1111679050213041E-6</v>
      </c>
      <c r="I1204">
        <f>I1203*(1-IF($A1204&lt;=I1199,I$1,I$1+IF(AND(WEEKDAY($A1204)&lt;&gt;1,WEEKDAY($A1204)&lt;&gt;7),J$1,0)))^($A1204-$A1203)*(1-0.5*(E1204/E1203-1))</f>
        <v>7.1413337758537905</v>
      </c>
      <c r="K1204">
        <f>ROW()</f>
        <v>1204</v>
      </c>
      <c r="L1204">
        <f>B1204/C1204</f>
        <v>0.94079375406636312</v>
      </c>
      <c r="M1204">
        <f t="shared" si="18"/>
        <v>2.2043209586581058</v>
      </c>
      <c r="P1204">
        <f>P1203*(1-P$1+H1203)^($A1204-$A1203)*(2-E1204/E1203)</f>
        <v>2.1876799857951439</v>
      </c>
    </row>
    <row r="1205" spans="1:16" x14ac:dyDescent="0.25">
      <c r="A1205" s="1">
        <v>39811</v>
      </c>
      <c r="B1205" s="10">
        <v>43.9</v>
      </c>
      <c r="C1205" s="10">
        <v>46.54</v>
      </c>
      <c r="D1205">
        <v>170115.89</v>
      </c>
      <c r="E1205">
        <v>152475.51</v>
      </c>
      <c r="F1205">
        <v>247744.48</v>
      </c>
      <c r="G1205">
        <v>222083.95</v>
      </c>
      <c r="H1205">
        <f>(1/(1-91/360*VLOOKUP($A1205,Tbills!$B$4:$C$974,2,1)/100))^((1)/91)-1</f>
        <v>1.3889776309117252E-6</v>
      </c>
      <c r="I1205">
        <f>I1204*(1-IF($A1205&lt;=I1200,I$1,I$1+IF(AND(WEEKDAY($A1205)&lt;&gt;1,WEEKDAY($A1205)&lt;&gt;7),J$1,0)))^($A1205-$A1204)*(1-0.5*(E1205/E1204-1))</f>
        <v>7.0490092092795695</v>
      </c>
      <c r="K1205">
        <f>ROW()</f>
        <v>1205</v>
      </c>
      <c r="L1205">
        <f>B1205/C1205</f>
        <v>0.94327460249247952</v>
      </c>
      <c r="M1205">
        <f t="shared" si="18"/>
        <v>2.1473649025371087</v>
      </c>
      <c r="P1205">
        <f>P1204*(1-P$1+H1204)^($A1205-$A1204)*(2-E1205/E1204)</f>
        <v>2.1312223205499827</v>
      </c>
    </row>
    <row r="1206" spans="1:16"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I1205*(1-IF($A1206&lt;=I1201,I$1,I$1+IF(AND(WEEKDAY($A1206)&lt;&gt;1,WEEKDAY($A1206)&lt;&gt;7),J$1,0)))^($A1206-$A1205)*(1-0.5*(E1206/E1205-1))</f>
        <v>7.1993344840226907</v>
      </c>
      <c r="K1206">
        <f>ROW()</f>
        <v>1206</v>
      </c>
      <c r="L1206">
        <f>B1206/C1206</f>
        <v>0.93740148615176777</v>
      </c>
      <c r="M1206">
        <f t="shared" si="18"/>
        <v>2.2389630374871334</v>
      </c>
      <c r="P1206">
        <f>P1205*(1-P$1+H1205)^($A1206-$A1205)*(2-E1206/E1205)</f>
        <v>2.2221562722294586</v>
      </c>
    </row>
    <row r="1207" spans="1:16" x14ac:dyDescent="0.25">
      <c r="A1207" s="1">
        <v>39813</v>
      </c>
      <c r="B1207" s="10">
        <v>40</v>
      </c>
      <c r="C1207" s="10">
        <v>43.18</v>
      </c>
      <c r="D1207">
        <v>154797.60999999999</v>
      </c>
      <c r="E1207">
        <v>138745.28</v>
      </c>
      <c r="F1207">
        <v>228839.92</v>
      </c>
      <c r="G1207">
        <v>205136.86</v>
      </c>
      <c r="H1207">
        <f>(1/(1-91/360*VLOOKUP($A1207,Tbills!$B$4:$C$974,2,1)/100))^((1)/91)-1</f>
        <v>1.3889776309117252E-6</v>
      </c>
      <c r="I1207">
        <f>I1206*(1-IF($A1207&lt;=I1202,I$1,I$1+IF(AND(WEEKDAY($A1207)&lt;&gt;1,WEEKDAY($A1207)&lt;&gt;7),J$1,0)))^($A1207-$A1206)*(1-0.5*(E1207/E1206-1))</f>
        <v>7.3771680938271054</v>
      </c>
      <c r="K1207">
        <f>ROW()</f>
        <v>1207</v>
      </c>
      <c r="L1207">
        <f>B1207/C1207</f>
        <v>0.92635479388605835</v>
      </c>
      <c r="M1207">
        <f t="shared" si="18"/>
        <v>2.3495840543491058</v>
      </c>
      <c r="P1207">
        <f>P1206*(1-P$1+H1206)^($A1207-$A1206)*(2-E1207/E1206)</f>
        <v>2.3319725143103986</v>
      </c>
    </row>
    <row r="1208" spans="1:16" x14ac:dyDescent="0.25">
      <c r="A1208" s="1">
        <v>39815</v>
      </c>
      <c r="B1208" s="10">
        <v>39.19</v>
      </c>
      <c r="C1208" s="10">
        <v>40.56</v>
      </c>
      <c r="D1208">
        <v>143331.54999999999</v>
      </c>
      <c r="E1208">
        <v>128467.85</v>
      </c>
      <c r="F1208">
        <v>216464.39</v>
      </c>
      <c r="G1208">
        <v>194042.61</v>
      </c>
      <c r="H1208">
        <f>(1/(1-91/360*VLOOKUP($A1208,Tbills!$B$4:$C$974,2,1)/100))^((1)/91)-1</f>
        <v>1.3889776309117252E-6</v>
      </c>
      <c r="I1208">
        <f>I1207*(1-IF($A1208&lt;=I1203,I$1,I$1+IF(AND(WEEKDAY($A1208)&lt;&gt;1,WEEKDAY($A1208)&lt;&gt;7),J$1,0)))^($A1208-$A1207)*(1-0.5*(E1208/E1207-1))</f>
        <v>7.6499983563386822</v>
      </c>
      <c r="K1208">
        <f>ROW()</f>
        <v>1208</v>
      </c>
      <c r="L1208">
        <f>B1208/C1208</f>
        <v>0.966222879684418</v>
      </c>
      <c r="M1208">
        <f t="shared" si="18"/>
        <v>2.523392276852777</v>
      </c>
      <c r="P1208">
        <f>P1207*(1-P$1+H1207)^($A1208-$A1207)*(2-E1208/E1207)</f>
        <v>2.5045329313386833</v>
      </c>
    </row>
    <row r="1209" spans="1:16" x14ac:dyDescent="0.25">
      <c r="A1209" s="1">
        <v>39818</v>
      </c>
      <c r="B1209" s="10">
        <v>39.08</v>
      </c>
      <c r="C1209" s="10">
        <v>40.82</v>
      </c>
      <c r="D1209">
        <v>146085.37</v>
      </c>
      <c r="E1209">
        <v>130935.56</v>
      </c>
      <c r="F1209">
        <v>215785.34</v>
      </c>
      <c r="G1209">
        <v>193433.09</v>
      </c>
      <c r="H1209">
        <f>(1/(1-91/360*VLOOKUP($A1209,Tbills!$B$4:$C$974,2,1)/100))^((1)/91)-1</f>
        <v>4.1674654807088984E-6</v>
      </c>
      <c r="I1209">
        <f>I1208*(1-IF($A1209&lt;=I1204,I$1,I$1+IF(AND(WEEKDAY($A1209)&lt;&gt;1,WEEKDAY($A1209)&lt;&gt;7),J$1,0)))^($A1209-$A1208)*(1-0.5*(E1209/E1208-1))</f>
        <v>7.5759332322401436</v>
      </c>
      <c r="K1209">
        <f>ROW()</f>
        <v>1209</v>
      </c>
      <c r="L1209">
        <f>B1209/C1209</f>
        <v>0.95737383635472806</v>
      </c>
      <c r="M1209">
        <f t="shared" si="18"/>
        <v>2.4745752080947243</v>
      </c>
      <c r="P1209">
        <f>P1208*(1-P$1+H1208)^($A1209-$A1208)*(2-E1209/E1208)</f>
        <v>2.4561616052605757</v>
      </c>
    </row>
    <row r="1210" spans="1:16" x14ac:dyDescent="0.25">
      <c r="A1210" s="1">
        <v>39819</v>
      </c>
      <c r="B1210" s="10">
        <v>38.56</v>
      </c>
      <c r="C1210" s="10">
        <v>40.31</v>
      </c>
      <c r="D1210">
        <v>144160.31</v>
      </c>
      <c r="E1210">
        <v>129209.60000000001</v>
      </c>
      <c r="F1210">
        <v>216622.74</v>
      </c>
      <c r="G1210">
        <v>194182.94</v>
      </c>
      <c r="H1210">
        <f>(1/(1-91/360*VLOOKUP($A1210,Tbills!$B$4:$C$974,2,1)/100))^((1)/91)-1</f>
        <v>4.1674654807088984E-6</v>
      </c>
      <c r="I1210">
        <f>I1209*(1-IF($A1210&lt;=I1205,I$1,I$1+IF(AND(WEEKDAY($A1210)&lt;&gt;1,WEEKDAY($A1210)&lt;&gt;7),J$1,0)))^($A1210-$A1209)*(1-0.5*(E1210/E1209-1))</f>
        <v>7.6256667850218349</v>
      </c>
      <c r="K1210">
        <f>ROW()</f>
        <v>1210</v>
      </c>
      <c r="L1210">
        <f>B1210/C1210</f>
        <v>0.95658645497395189</v>
      </c>
      <c r="M1210">
        <f t="shared" si="18"/>
        <v>2.5070776698432873</v>
      </c>
      <c r="P1210">
        <f>P1209*(1-P$1+H1209)^($A1210-$A1209)*(2-E1210/E1209)</f>
        <v>2.4884564459901504</v>
      </c>
    </row>
    <row r="1211" spans="1:16" x14ac:dyDescent="0.25">
      <c r="A1211" s="1">
        <v>39820</v>
      </c>
      <c r="B1211" s="10">
        <v>43.39</v>
      </c>
      <c r="C1211" s="10">
        <v>43.81</v>
      </c>
      <c r="D1211">
        <v>156467.04</v>
      </c>
      <c r="E1211">
        <v>140239.47</v>
      </c>
      <c r="F1211">
        <v>226002.83</v>
      </c>
      <c r="G1211">
        <v>202590.54</v>
      </c>
      <c r="H1211">
        <f>(1/(1-91/360*VLOOKUP($A1211,Tbills!$B$4:$C$974,2,1)/100))^((1)/91)-1</f>
        <v>4.1674654807088984E-6</v>
      </c>
      <c r="I1211">
        <f>I1210*(1-IF($A1211&lt;=I1206,I$1,I$1+IF(AND(WEEKDAY($A1211)&lt;&gt;1,WEEKDAY($A1211)&lt;&gt;7),J$1,0)))^($A1211-$A1210)*(1-0.5*(E1211/E1210-1))</f>
        <v>7.299997429916675</v>
      </c>
      <c r="K1211">
        <f>ROW()</f>
        <v>1211</v>
      </c>
      <c r="L1211">
        <f>B1211/C1211</f>
        <v>0.99041314768317734</v>
      </c>
      <c r="M1211">
        <f t="shared" si="18"/>
        <v>2.2929562702792268</v>
      </c>
      <c r="P1211">
        <f>P1210*(1-P$1+H1210)^($A1211-$A1210)*(2-E1211/E1210)</f>
        <v>2.2759567352029832</v>
      </c>
    </row>
    <row r="1212" spans="1:16" x14ac:dyDescent="0.25">
      <c r="A1212" s="1">
        <v>39821</v>
      </c>
      <c r="B1212" s="10">
        <v>42.56</v>
      </c>
      <c r="C1212" s="10">
        <v>43.17</v>
      </c>
      <c r="D1212">
        <v>156248.71</v>
      </c>
      <c r="E1212">
        <v>140043.20000000001</v>
      </c>
      <c r="F1212">
        <v>224206.88</v>
      </c>
      <c r="G1212">
        <v>200979.79</v>
      </c>
      <c r="H1212">
        <f>(1/(1-91/360*VLOOKUP($A1212,Tbills!$B$4:$C$974,2,1)/100))^((1)/91)-1</f>
        <v>4.1674654807088984E-6</v>
      </c>
      <c r="I1212">
        <f>I1211*(1-IF($A1212&lt;=I1207,I$1,I$1+IF(AND(WEEKDAY($A1212)&lt;&gt;1,WEEKDAY($A1212)&lt;&gt;7),J$1,0)))^($A1212-$A1211)*(1-0.5*(E1212/E1211-1))</f>
        <v>7.304915596765297</v>
      </c>
      <c r="K1212">
        <f>ROW()</f>
        <v>1212</v>
      </c>
      <c r="L1212">
        <f>B1212/C1212</f>
        <v>0.98586981700254805</v>
      </c>
      <c r="M1212">
        <f t="shared" si="18"/>
        <v>2.2960583973831037</v>
      </c>
      <c r="P1212">
        <f>P1211*(1-P$1+H1211)^($A1212-$A1211)*(2-E1212/E1211)</f>
        <v>2.2790672167675798</v>
      </c>
    </row>
    <row r="1213" spans="1:16" x14ac:dyDescent="0.25">
      <c r="A1213" s="1">
        <v>39822</v>
      </c>
      <c r="B1213" s="10">
        <v>42.82</v>
      </c>
      <c r="C1213" s="10">
        <v>44.88</v>
      </c>
      <c r="D1213">
        <v>161644.10999999999</v>
      </c>
      <c r="E1213">
        <v>144878.43</v>
      </c>
      <c r="F1213">
        <v>225144.95</v>
      </c>
      <c r="G1213">
        <v>201819.85</v>
      </c>
      <c r="H1213">
        <f>(1/(1-91/360*VLOOKUP($A1213,Tbills!$B$4:$C$974,2,1)/100))^((1)/91)-1</f>
        <v>4.1674654807088984E-6</v>
      </c>
      <c r="I1213">
        <f>I1212*(1-IF($A1213&lt;=I1208,I$1,I$1+IF(AND(WEEKDAY($A1213)&lt;&gt;1,WEEKDAY($A1213)&lt;&gt;7),J$1,0)))^($A1213-$A1212)*(1-0.5*(E1213/E1212-1))</f>
        <v>7.1786214247564661</v>
      </c>
      <c r="K1213">
        <f>ROW()</f>
        <v>1213</v>
      </c>
      <c r="L1213">
        <f>B1213/C1213</f>
        <v>0.95409982174688057</v>
      </c>
      <c r="M1213">
        <f t="shared" si="18"/>
        <v>2.2166798231619804</v>
      </c>
      <c r="P1213">
        <f>P1212*(1-P$1+H1212)^($A1213-$A1212)*(2-E1213/E1212)</f>
        <v>2.2003063255649011</v>
      </c>
    </row>
    <row r="1214" spans="1:16" x14ac:dyDescent="0.25">
      <c r="A1214" s="1">
        <v>39825</v>
      </c>
      <c r="B1214" s="10">
        <v>45.84</v>
      </c>
      <c r="C1214" s="10">
        <v>47.35</v>
      </c>
      <c r="D1214">
        <v>174658.01</v>
      </c>
      <c r="E1214">
        <v>156540.72</v>
      </c>
      <c r="F1214">
        <v>233169.13</v>
      </c>
      <c r="G1214">
        <v>209010.2</v>
      </c>
      <c r="H1214">
        <f>(1/(1-91/360*VLOOKUP($A1214,Tbills!$B$4:$C$974,2,1)/100))^((1)/91)-1</f>
        <v>3.3338445484254464E-6</v>
      </c>
      <c r="I1214">
        <f>I1213*(1-IF($A1214&lt;=I1209,I$1,I$1+IF(AND(WEEKDAY($A1214)&lt;&gt;1,WEEKDAY($A1214)&lt;&gt;7),J$1,0)))^($A1214-$A1213)*(1-0.5*(E1214/E1213-1))</f>
        <v>6.8891544590362326</v>
      </c>
      <c r="K1214">
        <f>ROW()</f>
        <v>1214</v>
      </c>
      <c r="L1214">
        <f>B1214/C1214</f>
        <v>0.96810982048574445</v>
      </c>
      <c r="M1214">
        <f t="shared" si="18"/>
        <v>2.0379587964095558</v>
      </c>
      <c r="P1214">
        <f>P1213*(1-P$1+H1213)^($A1214-$A1213)*(2-E1214/E1213)</f>
        <v>2.0229889104105374</v>
      </c>
    </row>
    <row r="1215" spans="1:16" x14ac:dyDescent="0.25">
      <c r="A1215" s="1">
        <v>39826</v>
      </c>
      <c r="B1215" s="10">
        <v>43.27</v>
      </c>
      <c r="C1215" s="10">
        <v>47.14</v>
      </c>
      <c r="D1215">
        <v>170895.69</v>
      </c>
      <c r="E1215">
        <v>153168.14000000001</v>
      </c>
      <c r="F1215">
        <v>233608.76</v>
      </c>
      <c r="G1215">
        <v>209403.58</v>
      </c>
      <c r="H1215">
        <f>(1/(1-91/360*VLOOKUP($A1215,Tbills!$B$4:$C$974,2,1)/100))^((1)/91)-1</f>
        <v>3.3338445484254464E-6</v>
      </c>
      <c r="I1215">
        <f>I1214*(1-IF($A1215&lt;=I1210,I$1,I$1+IF(AND(WEEKDAY($A1215)&lt;&gt;1,WEEKDAY($A1215)&lt;&gt;7),J$1,0)))^($A1215-$A1214)*(1-0.5*(E1215/E1214-1))</f>
        <v>6.9631846608919385</v>
      </c>
      <c r="K1215">
        <f>ROW()</f>
        <v>1215</v>
      </c>
      <c r="L1215">
        <f>B1215/C1215</f>
        <v>0.91790411540093342</v>
      </c>
      <c r="M1215">
        <f t="shared" si="18"/>
        <v>2.0817684858400134</v>
      </c>
      <c r="P1215">
        <f>P1214*(1-P$1+H1214)^($A1215-$A1214)*(2-E1215/E1214)</f>
        <v>2.0665035005719292</v>
      </c>
    </row>
    <row r="1216" spans="1:16" x14ac:dyDescent="0.25">
      <c r="A1216" s="1">
        <v>39827</v>
      </c>
      <c r="B1216" s="10">
        <v>49.14</v>
      </c>
      <c r="C1216" s="10">
        <v>50.68</v>
      </c>
      <c r="D1216">
        <v>185504.23</v>
      </c>
      <c r="E1216">
        <v>166260.78</v>
      </c>
      <c r="F1216">
        <v>242455.95</v>
      </c>
      <c r="G1216">
        <v>217333.38</v>
      </c>
      <c r="H1216">
        <f>(1/(1-91/360*VLOOKUP($A1216,Tbills!$B$4:$C$974,2,1)/100))^((1)/91)-1</f>
        <v>3.3338445484254464E-6</v>
      </c>
      <c r="I1216">
        <f>I1215*(1-IF($A1216&lt;=I1211,I$1,I$1+IF(AND(WEEKDAY($A1216)&lt;&gt;1,WEEKDAY($A1216)&lt;&gt;7),J$1,0)))^($A1216-$A1215)*(1-0.5*(E1216/E1215-1))</f>
        <v>6.6654085841852417</v>
      </c>
      <c r="K1216">
        <f>ROW()</f>
        <v>1216</v>
      </c>
      <c r="L1216">
        <f>B1216/C1216</f>
        <v>0.96961325966850831</v>
      </c>
      <c r="M1216">
        <f t="shared" si="18"/>
        <v>1.9037325905155573</v>
      </c>
      <c r="P1216">
        <f>P1215*(1-P$1+H1215)^($A1216-$A1215)*(2-E1216/E1215)</f>
        <v>1.8897975116437238</v>
      </c>
    </row>
    <row r="1217" spans="1:16" x14ac:dyDescent="0.25">
      <c r="A1217" s="1">
        <v>39828</v>
      </c>
      <c r="B1217" s="10">
        <v>51</v>
      </c>
      <c r="C1217" s="10">
        <v>51.71</v>
      </c>
      <c r="D1217">
        <v>184248.22</v>
      </c>
      <c r="E1217">
        <v>165134.51</v>
      </c>
      <c r="F1217">
        <v>242165.02</v>
      </c>
      <c r="G1217">
        <v>217071.87</v>
      </c>
      <c r="H1217">
        <f>(1/(1-91/360*VLOOKUP($A1217,Tbills!$B$4:$C$974,2,1)/100))^((1)/91)-1</f>
        <v>3.3338445484254464E-6</v>
      </c>
      <c r="I1217">
        <f>I1216*(1-IF($A1217&lt;=I1212,I$1,I$1+IF(AND(WEEKDAY($A1217)&lt;&gt;1,WEEKDAY($A1217)&lt;&gt;7),J$1,0)))^($A1217-$A1216)*(1-0.5*(E1217/E1216-1))</f>
        <v>6.6878106426277162</v>
      </c>
      <c r="K1217">
        <f>ROW()</f>
        <v>1217</v>
      </c>
      <c r="L1217">
        <f>B1217/C1217</f>
        <v>0.98626958035196288</v>
      </c>
      <c r="M1217">
        <f t="shared" si="18"/>
        <v>1.916539430454588</v>
      </c>
      <c r="P1217">
        <f>P1216*(1-P$1+H1216)^($A1217-$A1216)*(2-E1217/E1216)</f>
        <v>1.9025351942259283</v>
      </c>
    </row>
    <row r="1218" spans="1:16" x14ac:dyDescent="0.25">
      <c r="A1218" s="1">
        <v>39829</v>
      </c>
      <c r="B1218" s="10">
        <v>46.11</v>
      </c>
      <c r="C1218" s="10">
        <v>48.95</v>
      </c>
      <c r="D1218">
        <v>178376.87</v>
      </c>
      <c r="E1218">
        <v>159871.70000000001</v>
      </c>
      <c r="F1218">
        <v>244391.54</v>
      </c>
      <c r="G1218">
        <v>219066.96</v>
      </c>
      <c r="H1218">
        <f>(1/(1-91/360*VLOOKUP($A1218,Tbills!$B$4:$C$974,2,1)/100))^((1)/91)-1</f>
        <v>3.3338445484254464E-6</v>
      </c>
      <c r="I1218">
        <f>I1217*(1-IF($A1218&lt;=I1213,I$1,I$1+IF(AND(WEEKDAY($A1218)&lt;&gt;1,WEEKDAY($A1218)&lt;&gt;7),J$1,0)))^($A1218-$A1217)*(1-0.5*(E1218/E1217-1))</f>
        <v>6.7942035218098802</v>
      </c>
      <c r="K1218">
        <f>ROW()</f>
        <v>1218</v>
      </c>
      <c r="L1218">
        <f>B1218/C1218</f>
        <v>0.94198161389172619</v>
      </c>
      <c r="M1218">
        <f t="shared" si="18"/>
        <v>1.9775271223802178</v>
      </c>
      <c r="P1218">
        <f>P1217*(1-P$1+H1217)^($A1218-$A1217)*(2-E1218/E1217)</f>
        <v>1.9631026162622245</v>
      </c>
    </row>
    <row r="1219" spans="1:16" x14ac:dyDescent="0.25">
      <c r="A1219" s="1">
        <v>39833</v>
      </c>
      <c r="B1219" s="10">
        <v>56.65</v>
      </c>
      <c r="C1219" s="10">
        <v>54.87</v>
      </c>
      <c r="D1219">
        <v>201240.89</v>
      </c>
      <c r="E1219">
        <v>180361.63</v>
      </c>
      <c r="F1219">
        <v>259148.76</v>
      </c>
      <c r="G1219">
        <v>232292.07</v>
      </c>
      <c r="H1219">
        <f>(1/(1-91/360*VLOOKUP($A1219,Tbills!$B$4:$C$974,2,1)/100))^((1)/91)-1</f>
        <v>3.8895847329634137E-6</v>
      </c>
      <c r="I1219">
        <f>I1218*(1-IF($A1219&lt;=I1214,I$1,I$1+IF(AND(WEEKDAY($A1219)&lt;&gt;1,WEEKDAY($A1219)&lt;&gt;7),J$1,0)))^($A1219-$A1218)*(1-0.5*(E1219/E1218-1))</f>
        <v>6.358152548520339</v>
      </c>
      <c r="K1219">
        <f>ROW()</f>
        <v>1219</v>
      </c>
      <c r="L1219">
        <f>B1219/C1219</f>
        <v>1.0324403134681976</v>
      </c>
      <c r="M1219">
        <f t="shared" si="18"/>
        <v>1.7237565100760313</v>
      </c>
      <c r="P1219">
        <f>P1218*(1-P$1+H1218)^($A1219-$A1218)*(2-E1219/E1218)</f>
        <v>1.7112715206502902</v>
      </c>
    </row>
    <row r="1220" spans="1:16" x14ac:dyDescent="0.25">
      <c r="A1220" s="1">
        <v>39834</v>
      </c>
      <c r="B1220" s="10">
        <v>46.42</v>
      </c>
      <c r="C1220" s="10">
        <v>49.96</v>
      </c>
      <c r="D1220">
        <v>188245.33</v>
      </c>
      <c r="E1220">
        <v>168713.69</v>
      </c>
      <c r="F1220">
        <v>244870.6</v>
      </c>
      <c r="G1220">
        <v>219492.71</v>
      </c>
      <c r="H1220">
        <f>(1/(1-91/360*VLOOKUP($A1220,Tbills!$B$4:$C$974,2,1)/100))^((1)/91)-1</f>
        <v>3.8895847329634137E-6</v>
      </c>
      <c r="I1220">
        <f>I1219*(1-IF($A1220&lt;=I1215,I$1,I$1+IF(AND(WEEKDAY($A1220)&lt;&gt;1,WEEKDAY($A1220)&lt;&gt;7),J$1,0)))^($A1220-$A1219)*(1-0.5*(E1220/E1219-1))</f>
        <v>6.5632897418224898</v>
      </c>
      <c r="K1220">
        <f>ROW()</f>
        <v>1220</v>
      </c>
      <c r="L1220">
        <f>B1220/C1220</f>
        <v>0.9291433146517214</v>
      </c>
      <c r="M1220">
        <f t="shared" si="18"/>
        <v>1.8349930131065999</v>
      </c>
      <c r="P1220">
        <f>P1219*(1-P$1+H1219)^($A1220-$A1219)*(2-E1220/E1219)</f>
        <v>1.8217269044270399</v>
      </c>
    </row>
    <row r="1221" spans="1:16" x14ac:dyDescent="0.25">
      <c r="A1221" s="1">
        <v>39835</v>
      </c>
      <c r="B1221" s="10">
        <v>47.29</v>
      </c>
      <c r="C1221" s="10">
        <v>50.13</v>
      </c>
      <c r="D1221">
        <v>186182.11</v>
      </c>
      <c r="E1221">
        <v>166863.89000000001</v>
      </c>
      <c r="F1221">
        <v>247631.79</v>
      </c>
      <c r="G1221">
        <v>221966.88</v>
      </c>
      <c r="H1221">
        <f>(1/(1-91/360*VLOOKUP($A1221,Tbills!$B$4:$C$974,2,1)/100))^((1)/91)-1</f>
        <v>3.8895847329634137E-6</v>
      </c>
      <c r="I1221">
        <f>I1220*(1-IF($A1221&lt;=I1216,I$1,I$1+IF(AND(WEEKDAY($A1221)&lt;&gt;1,WEEKDAY($A1221)&lt;&gt;7),J$1,0)))^($A1221-$A1220)*(1-0.5*(E1221/E1220-1))</f>
        <v>6.5990983837340949</v>
      </c>
      <c r="K1221">
        <f>ROW()</f>
        <v>1221</v>
      </c>
      <c r="L1221">
        <f>B1221/C1221</f>
        <v>0.94334729702772779</v>
      </c>
      <c r="M1221">
        <f t="shared" si="18"/>
        <v>1.8550257252947404</v>
      </c>
      <c r="P1221">
        <f>P1220*(1-P$1+H1220)^($A1221-$A1220)*(2-E1221/E1220)</f>
        <v>1.8416396134238664</v>
      </c>
    </row>
    <row r="1222" spans="1:16" x14ac:dyDescent="0.25">
      <c r="A1222" s="1">
        <v>39836</v>
      </c>
      <c r="B1222" s="10">
        <v>47.27</v>
      </c>
      <c r="C1222" s="10">
        <v>49.36</v>
      </c>
      <c r="D1222">
        <v>184855.64</v>
      </c>
      <c r="E1222">
        <v>165674.4</v>
      </c>
      <c r="F1222">
        <v>246698.21</v>
      </c>
      <c r="G1222">
        <v>221129.19</v>
      </c>
      <c r="H1222">
        <f>(1/(1-91/360*VLOOKUP($A1222,Tbills!$B$4:$C$974,2,1)/100))^((1)/91)-1</f>
        <v>3.8895847329634137E-6</v>
      </c>
      <c r="I1222">
        <f>I1221*(1-IF($A1222&lt;=I1217,I$1,I$1+IF(AND(WEEKDAY($A1222)&lt;&gt;1,WEEKDAY($A1222)&lt;&gt;7),J$1,0)))^($A1222-$A1221)*(1-0.5*(E1222/E1221-1))</f>
        <v>6.6224468656374116</v>
      </c>
      <c r="K1222">
        <f>ROW()</f>
        <v>1222</v>
      </c>
      <c r="L1222">
        <f>B1222/C1222</f>
        <v>0.95765802269043765</v>
      </c>
      <c r="M1222">
        <f t="shared" si="18"/>
        <v>1.8681622702776812</v>
      </c>
      <c r="P1222">
        <f>P1221*(1-P$1+H1221)^($A1222-$A1221)*(2-E1222/E1221)</f>
        <v>1.854706363074957</v>
      </c>
    </row>
    <row r="1223" spans="1:16" x14ac:dyDescent="0.25">
      <c r="A1223" s="1">
        <v>39839</v>
      </c>
      <c r="B1223" s="10">
        <v>45.69</v>
      </c>
      <c r="C1223" s="10">
        <v>47.47</v>
      </c>
      <c r="D1223">
        <v>175759.51</v>
      </c>
      <c r="E1223">
        <v>157520.18</v>
      </c>
      <c r="F1223">
        <v>243574.97</v>
      </c>
      <c r="G1223">
        <v>218327.08</v>
      </c>
      <c r="H1223">
        <f>(1/(1-91/360*VLOOKUP($A1223,Tbills!$B$4:$C$974,2,1)/100))^((1)/91)-1</f>
        <v>4.1674654807088984E-6</v>
      </c>
      <c r="I1223">
        <f>I1222*(1-IF($A1223&lt;=I1218,I$1,I$1+IF(AND(WEEKDAY($A1223)&lt;&gt;1,WEEKDAY($A1223)&lt;&gt;7),J$1,0)))^($A1223-$A1222)*(1-0.5*(E1223/E1222-1))</f>
        <v>6.7848900007245705</v>
      </c>
      <c r="K1223">
        <f>ROW()</f>
        <v>1223</v>
      </c>
      <c r="L1223">
        <f>B1223/C1223</f>
        <v>0.96250263324204755</v>
      </c>
      <c r="M1223">
        <f t="shared" si="18"/>
        <v>1.9598362622825973</v>
      </c>
      <c r="P1223">
        <f>P1222*(1-P$1+H1222)^($A1223-$A1222)*(2-E1223/E1222)</f>
        <v>1.9457987317874508</v>
      </c>
    </row>
    <row r="1224" spans="1:16"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I1223*(1-IF($A1224&lt;=I1219,I$1,I$1+IF(AND(WEEKDAY($A1224)&lt;&gt;1,WEEKDAY($A1224)&lt;&gt;7),J$1,0)))^($A1224-$A1223)*(1-0.5*(E1224/E1223-1))</f>
        <v>6.9525948156668962</v>
      </c>
      <c r="K1224">
        <f>ROW()</f>
        <v>1224</v>
      </c>
      <c r="L1224">
        <f>B1224/C1224</f>
        <v>0.93514829570606461</v>
      </c>
      <c r="M1224">
        <f t="shared" si="18"/>
        <v>2.0567291073168095</v>
      </c>
      <c r="P1224">
        <f>P1223*(1-P$1+H1223)^($A1224-$A1223)*(2-E1224/E1223)</f>
        <v>2.0420256638311813</v>
      </c>
    </row>
    <row r="1225" spans="1:16"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I1224*(1-IF($A1225&lt;=I1220,I$1,I$1+IF(AND(WEEKDAY($A1225)&lt;&gt;1,WEEKDAY($A1225)&lt;&gt;7),J$1,0)))^($A1225-$A1224)*(1-0.5*(E1225/E1224-1))</f>
        <v>7.1720825683197047</v>
      </c>
      <c r="K1225">
        <f>ROW()</f>
        <v>1225</v>
      </c>
      <c r="L1225">
        <f>B1225/C1225</f>
        <v>0.93981042654028424</v>
      </c>
      <c r="M1225">
        <f t="shared" ref="M1225:M1288" si="19">M1224*(1-IF($A1225&lt;=N$3,M$1,M$1+IF(AND(WEEKDAY($A1225)&lt;&gt;1,WEEKDAY($A1225)&lt;&gt;7),N$1,0)))^($A1225-$A1224)*(2-$E1225/$E1224)</f>
        <v>2.1865962302440725</v>
      </c>
      <c r="P1225">
        <f>P1224*(1-P$1+H1224)^($A1225-$A1224)*(2-E1225/E1224)</f>
        <v>2.1709942401023126</v>
      </c>
    </row>
    <row r="1226" spans="1:16"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I1225*(1-IF($A1226&lt;=I1221,I$1,I$1+IF(AND(WEEKDAY($A1226)&lt;&gt;1,WEEKDAY($A1226)&lt;&gt;7),J$1,0)))^($A1226-$A1225)*(1-0.5*(E1226/E1225-1))</f>
        <v>7.1055955523223515</v>
      </c>
      <c r="K1226">
        <f>ROW()</f>
        <v>1226</v>
      </c>
      <c r="L1226">
        <f>B1226/C1226</f>
        <v>0.97932460372157137</v>
      </c>
      <c r="M1226">
        <f t="shared" si="19"/>
        <v>2.1460684441828626</v>
      </c>
      <c r="P1226">
        <f>P1225*(1-P$1+H1225)^($A1226-$A1225)*(2-E1226/E1225)</f>
        <v>2.1307849445171851</v>
      </c>
    </row>
    <row r="1227" spans="1:16" x14ac:dyDescent="0.25">
      <c r="A1227" s="1">
        <v>39843</v>
      </c>
      <c r="B1227" s="10">
        <v>44.84</v>
      </c>
      <c r="C1227" s="10">
        <v>44.6</v>
      </c>
      <c r="D1227">
        <v>165016.39000000001</v>
      </c>
      <c r="E1227">
        <v>147889.41</v>
      </c>
      <c r="F1227">
        <v>233164.41</v>
      </c>
      <c r="G1227">
        <v>208992.11</v>
      </c>
      <c r="H1227">
        <f>(1/(1-91/360*VLOOKUP($A1227,Tbills!$B$4:$C$974,2,1)/100))^((1)/91)-1</f>
        <v>4.1674654807088984E-6</v>
      </c>
      <c r="I1227">
        <f>I1226*(1-IF($A1227&lt;=I1222,I$1,I$1+IF(AND(WEEKDAY($A1227)&lt;&gt;1,WEEKDAY($A1227)&lt;&gt;7),J$1,0)))^($A1227-$A1226)*(1-0.5*(E1227/E1226-1))</f>
        <v>6.9802520755258701</v>
      </c>
      <c r="K1227">
        <f>ROW()</f>
        <v>1227</v>
      </c>
      <c r="L1227">
        <f>B1227/C1227</f>
        <v>1.0053811659192826</v>
      </c>
      <c r="M1227">
        <f t="shared" si="19"/>
        <v>2.0703679963825081</v>
      </c>
      <c r="P1227">
        <f>P1226*(1-P$1+H1226)^($A1227-$A1226)*(2-E1227/E1226)</f>
        <v>2.0556518866109261</v>
      </c>
    </row>
    <row r="1228" spans="1:16" x14ac:dyDescent="0.25">
      <c r="A1228" s="1">
        <v>39846</v>
      </c>
      <c r="B1228" s="10">
        <v>45.52</v>
      </c>
      <c r="C1228" s="10">
        <v>43.91</v>
      </c>
      <c r="D1228">
        <v>165993.88</v>
      </c>
      <c r="E1228">
        <v>148763.6</v>
      </c>
      <c r="F1228">
        <v>236309.63</v>
      </c>
      <c r="G1228">
        <v>211808.65</v>
      </c>
      <c r="H1228">
        <f>(1/(1-91/360*VLOOKUP($A1228,Tbills!$B$4:$C$974,2,1)/100))^((1)/91)-1</f>
        <v>7.5025886843160805E-6</v>
      </c>
      <c r="I1228">
        <f>I1227*(1-IF($A1228&lt;=I1223,I$1,I$1+IF(AND(WEEKDAY($A1228)&lt;&gt;1,WEEKDAY($A1228)&lt;&gt;7),J$1,0)))^($A1228-$A1227)*(1-0.5*(E1228/E1227-1))</f>
        <v>6.9590781617002815</v>
      </c>
      <c r="K1228">
        <f>ROW()</f>
        <v>1228</v>
      </c>
      <c r="L1228">
        <f>B1228/C1228</f>
        <v>1.0366659075381464</v>
      </c>
      <c r="M1228">
        <f t="shared" si="19"/>
        <v>2.0578422704883743</v>
      </c>
      <c r="P1228">
        <f>P1227*(1-P$1+H1227)^($A1228-$A1227)*(2-E1228/E1227)</f>
        <v>2.0432995207748266</v>
      </c>
    </row>
    <row r="1229" spans="1:16" x14ac:dyDescent="0.25">
      <c r="A1229" s="1">
        <v>39847</v>
      </c>
      <c r="B1229" s="10">
        <v>43.06</v>
      </c>
      <c r="C1229" s="10">
        <v>42.24</v>
      </c>
      <c r="D1229">
        <v>159199.76</v>
      </c>
      <c r="E1229">
        <v>142673.60000000001</v>
      </c>
      <c r="F1229">
        <v>234370.65</v>
      </c>
      <c r="G1229">
        <v>210069.12</v>
      </c>
      <c r="H1229">
        <f>(1/(1-91/360*VLOOKUP($A1229,Tbills!$B$4:$C$974,2,1)/100))^((1)/91)-1</f>
        <v>7.5025886843160805E-6</v>
      </c>
      <c r="I1229">
        <f>I1228*(1-IF($A1229&lt;=I1224,I$1,I$1+IF(AND(WEEKDAY($A1229)&lt;&gt;1,WEEKDAY($A1229)&lt;&gt;7),J$1,0)))^($A1229-$A1228)*(1-0.5*(E1229/E1228-1))</f>
        <v>7.1013367277262471</v>
      </c>
      <c r="K1229">
        <f>ROW()</f>
        <v>1229</v>
      </c>
      <c r="L1229">
        <f>B1229/C1229</f>
        <v>1.0194128787878789</v>
      </c>
      <c r="M1229">
        <f t="shared" si="19"/>
        <v>2.1419852834910431</v>
      </c>
      <c r="P1229">
        <f>P1228*(1-P$1+H1228)^($A1229-$A1228)*(2-E1229/E1228)</f>
        <v>2.1268842489782873</v>
      </c>
    </row>
    <row r="1230" spans="1:16" x14ac:dyDescent="0.25">
      <c r="A1230" s="1">
        <v>39848</v>
      </c>
      <c r="B1230" s="10">
        <v>43.85</v>
      </c>
      <c r="C1230" s="10">
        <v>42.13</v>
      </c>
      <c r="D1230">
        <v>160577.75</v>
      </c>
      <c r="E1230">
        <v>143907.48000000001</v>
      </c>
      <c r="F1230">
        <v>231602.58</v>
      </c>
      <c r="G1230">
        <v>207586.49</v>
      </c>
      <c r="H1230">
        <f>(1/(1-91/360*VLOOKUP($A1230,Tbills!$B$4:$C$974,2,1)/100))^((1)/91)-1</f>
        <v>7.5025886843160805E-6</v>
      </c>
      <c r="I1230">
        <f>I1229*(1-IF($A1230&lt;=I1225,I$1,I$1+IF(AND(WEEKDAY($A1230)&lt;&gt;1,WEEKDAY($A1230)&lt;&gt;7),J$1,0)))^($A1230-$A1229)*(1-0.5*(E1230/E1229-1))</f>
        <v>7.0704455543378328</v>
      </c>
      <c r="K1230">
        <f>ROW()</f>
        <v>1230</v>
      </c>
      <c r="L1230">
        <f>B1230/C1230</f>
        <v>1.0408260147163542</v>
      </c>
      <c r="M1230">
        <f t="shared" si="19"/>
        <v>2.1233619127264145</v>
      </c>
      <c r="P1230">
        <f>P1229*(1-P$1+H1229)^($A1230-$A1229)*(2-E1230/E1229)</f>
        <v>2.1084282108471535</v>
      </c>
    </row>
    <row r="1231" spans="1:16" x14ac:dyDescent="0.25">
      <c r="A1231" s="1">
        <v>39849</v>
      </c>
      <c r="B1231" s="10">
        <v>43.73</v>
      </c>
      <c r="C1231" s="10">
        <v>42.6</v>
      </c>
      <c r="D1231">
        <v>158456.87</v>
      </c>
      <c r="E1231">
        <v>142005.70000000001</v>
      </c>
      <c r="F1231">
        <v>229839.32</v>
      </c>
      <c r="G1231">
        <v>206004.51</v>
      </c>
      <c r="H1231">
        <f>(1/(1-91/360*VLOOKUP($A1231,Tbills!$B$4:$C$974,2,1)/100))^((1)/91)-1</f>
        <v>7.5025886843160805E-6</v>
      </c>
      <c r="I1231">
        <f>I1230*(1-IF($A1231&lt;=I1226,I$1,I$1+IF(AND(WEEKDAY($A1231)&lt;&gt;1,WEEKDAY($A1231)&lt;&gt;7),J$1,0)))^($A1231-$A1230)*(1-0.5*(E1231/E1230-1))</f>
        <v>7.1169793298500963</v>
      </c>
      <c r="K1231">
        <f>ROW()</f>
        <v>1231</v>
      </c>
      <c r="L1231">
        <f>B1231/C1231</f>
        <v>1.0265258215962441</v>
      </c>
      <c r="M1231">
        <f t="shared" si="19"/>
        <v>2.1513225664802023</v>
      </c>
      <c r="P1231">
        <f>P1230*(1-P$1+H1230)^($A1231-$A1230)*(2-E1231/E1230)</f>
        <v>2.1362287287456687</v>
      </c>
    </row>
    <row r="1232" spans="1:16" x14ac:dyDescent="0.25">
      <c r="A1232" s="1">
        <v>39850</v>
      </c>
      <c r="B1232" s="10">
        <v>43.37</v>
      </c>
      <c r="C1232" s="10">
        <v>43.38</v>
      </c>
      <c r="D1232">
        <v>156579.68</v>
      </c>
      <c r="E1232">
        <v>140322.34</v>
      </c>
      <c r="F1232">
        <v>227865.29</v>
      </c>
      <c r="G1232">
        <v>204233.64</v>
      </c>
      <c r="H1232">
        <f>(1/(1-91/360*VLOOKUP($A1232,Tbills!$B$4:$C$974,2,1)/100))^((1)/91)-1</f>
        <v>7.5025886843160805E-6</v>
      </c>
      <c r="I1232">
        <f>I1231*(1-IF($A1232&lt;=I1227,I$1,I$1+IF(AND(WEEKDAY($A1232)&lt;&gt;1,WEEKDAY($A1232)&lt;&gt;7),J$1,0)))^($A1232-$A1231)*(1-0.5*(E1232/E1231-1))</f>
        <v>7.1589759442185787</v>
      </c>
      <c r="K1232">
        <f>ROW()</f>
        <v>1232</v>
      </c>
      <c r="L1232">
        <f>B1232/C1232</f>
        <v>0.99976947902259095</v>
      </c>
      <c r="M1232">
        <f t="shared" si="19"/>
        <v>2.1767233279635567</v>
      </c>
      <c r="P1232">
        <f>P1231*(1-P$1+H1231)^($A1232-$A1231)*(2-E1232/E1231)</f>
        <v>2.161488221059471</v>
      </c>
    </row>
    <row r="1233" spans="1:16" x14ac:dyDescent="0.25">
      <c r="A1233" s="1">
        <v>39853</v>
      </c>
      <c r="B1233" s="10">
        <v>43.64</v>
      </c>
      <c r="C1233" s="10">
        <v>43.43</v>
      </c>
      <c r="D1233">
        <v>157510.31</v>
      </c>
      <c r="E1233">
        <v>141153.18</v>
      </c>
      <c r="F1233">
        <v>228964.03</v>
      </c>
      <c r="G1233">
        <v>205213.84</v>
      </c>
      <c r="H1233">
        <f>(1/(1-91/360*VLOOKUP($A1233,Tbills!$B$4:$C$974,2,1)/100))^((1)/91)-1</f>
        <v>9.448549896262648E-6</v>
      </c>
      <c r="I1233">
        <f>I1232*(1-IF($A1233&lt;=I1228,I$1,I$1+IF(AND(WEEKDAY($A1233)&lt;&gt;1,WEEKDAY($A1233)&lt;&gt;7),J$1,0)))^($A1233-$A1232)*(1-0.5*(E1233/E1232-1))</f>
        <v>7.1372246955209535</v>
      </c>
      <c r="K1233">
        <f>ROW()</f>
        <v>1233</v>
      </c>
      <c r="L1233">
        <f>B1233/C1233</f>
        <v>1.004835367257656</v>
      </c>
      <c r="M1233">
        <f t="shared" si="19"/>
        <v>2.1635327521604832</v>
      </c>
      <c r="P1233">
        <f>P1232*(1-P$1+H1232)^($A1233-$A1232)*(2-E1233/E1232)</f>
        <v>2.1485001329033371</v>
      </c>
    </row>
    <row r="1234" spans="1:16" x14ac:dyDescent="0.25">
      <c r="A1234" s="1">
        <v>39854</v>
      </c>
      <c r="B1234" s="10">
        <v>46.67</v>
      </c>
      <c r="C1234" s="10">
        <v>46.06</v>
      </c>
      <c r="D1234">
        <v>167433.23000000001</v>
      </c>
      <c r="E1234">
        <v>150044.29</v>
      </c>
      <c r="F1234">
        <v>233818.04</v>
      </c>
      <c r="G1234">
        <v>209562.41</v>
      </c>
      <c r="H1234">
        <f>(1/(1-91/360*VLOOKUP($A1234,Tbills!$B$4:$C$974,2,1)/100))^((1)/91)-1</f>
        <v>9.448549896262648E-6</v>
      </c>
      <c r="I1234">
        <f>I1233*(1-IF($A1234&lt;=I1229,I$1,I$1+IF(AND(WEEKDAY($A1234)&lt;&gt;1,WEEKDAY($A1234)&lt;&gt;7),J$1,0)))^($A1234-$A1233)*(1-0.5*(E1234/E1233-1))</f>
        <v>6.9122611473945259</v>
      </c>
      <c r="K1234">
        <f>ROW()</f>
        <v>1234</v>
      </c>
      <c r="L1234">
        <f>B1234/C1234</f>
        <v>1.0132435953104646</v>
      </c>
      <c r="M1234">
        <f t="shared" si="19"/>
        <v>2.0271593783763935</v>
      </c>
      <c r="P1234">
        <f>P1233*(1-P$1+H1233)^($A1234-$A1233)*(2-E1234/E1233)</f>
        <v>2.0131126320062958</v>
      </c>
    </row>
    <row r="1235" spans="1:16" x14ac:dyDescent="0.25">
      <c r="A1235" s="1">
        <v>39855</v>
      </c>
      <c r="B1235" s="10">
        <v>44.53</v>
      </c>
      <c r="C1235" s="10">
        <v>45.07</v>
      </c>
      <c r="D1235">
        <v>164495.25</v>
      </c>
      <c r="E1235">
        <v>147410.01999999999</v>
      </c>
      <c r="F1235">
        <v>232746.53</v>
      </c>
      <c r="G1235">
        <v>208600.07</v>
      </c>
      <c r="H1235">
        <f>(1/(1-91/360*VLOOKUP($A1235,Tbills!$B$4:$C$974,2,1)/100))^((1)/91)-1</f>
        <v>9.448549896262648E-6</v>
      </c>
      <c r="I1235">
        <f>I1234*(1-IF($A1235&lt;=I1230,I$1,I$1+IF(AND(WEEKDAY($A1235)&lt;&gt;1,WEEKDAY($A1235)&lt;&gt;7),J$1,0)))^($A1235-$A1234)*(1-0.5*(E1235/E1234-1))</f>
        <v>6.9727576176692017</v>
      </c>
      <c r="K1235">
        <f>ROW()</f>
        <v>1235</v>
      </c>
      <c r="L1235">
        <f>B1235/C1235</f>
        <v>0.9880186376747282</v>
      </c>
      <c r="M1235">
        <f t="shared" si="19"/>
        <v>2.0626533641280056</v>
      </c>
      <c r="P1235">
        <f>P1234*(1-P$1+H1234)^($A1235-$A1234)*(2-E1235/E1234)</f>
        <v>2.0483996678112981</v>
      </c>
    </row>
    <row r="1236" spans="1:16"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I1235*(1-IF($A1236&lt;=I1231,I$1,I$1+IF(AND(WEEKDAY($A1236)&lt;&gt;1,WEEKDAY($A1236)&lt;&gt;7),J$1,0)))^($A1236-$A1235)*(1-0.5*(E1236/E1235-1))</f>
        <v>7.0404488874837927</v>
      </c>
      <c r="K1236">
        <f>ROW()</f>
        <v>1236</v>
      </c>
      <c r="L1236">
        <f>B1236/C1236</f>
        <v>0.9669479606188468</v>
      </c>
      <c r="M1236">
        <f t="shared" si="19"/>
        <v>2.1027121644201969</v>
      </c>
      <c r="P1236">
        <f>P1235*(1-P$1+H1235)^($A1236-$A1235)*(2-E1236/E1235)</f>
        <v>2.0882214028027577</v>
      </c>
    </row>
    <row r="1237" spans="1:16"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I1236*(1-IF($A1237&lt;=I1232,I$1,I$1+IF(AND(WEEKDAY($A1237)&lt;&gt;1,WEEKDAY($A1237)&lt;&gt;7),J$1,0)))^($A1237-$A1236)*(1-0.5*(E1237/E1236-1))</f>
        <v>6.9742881930104943</v>
      </c>
      <c r="K1237">
        <f>ROW()</f>
        <v>1237</v>
      </c>
      <c r="L1237">
        <f>B1237/C1237</f>
        <v>1.0108311749470213</v>
      </c>
      <c r="M1237">
        <f t="shared" si="19"/>
        <v>2.0632051700316443</v>
      </c>
      <c r="P1237">
        <f>P1236*(1-P$1+H1236)^($A1237-$A1236)*(2-E1237/E1236)</f>
        <v>2.0490256789638264</v>
      </c>
    </row>
    <row r="1238" spans="1:16" x14ac:dyDescent="0.25">
      <c r="A1238" s="1">
        <v>39861</v>
      </c>
      <c r="B1238" s="10">
        <v>48.66</v>
      </c>
      <c r="C1238" s="10">
        <v>46</v>
      </c>
      <c r="D1238">
        <v>171461.52</v>
      </c>
      <c r="E1238">
        <v>153644.26</v>
      </c>
      <c r="F1238">
        <v>238037.07</v>
      </c>
      <c r="G1238">
        <v>213329.84</v>
      </c>
      <c r="H1238">
        <f>(1/(1-91/360*VLOOKUP($A1238,Tbills!$B$4:$C$974,2,1)/100))^((1)/91)-1</f>
        <v>9.0315288792108817E-6</v>
      </c>
      <c r="I1238">
        <f>I1237*(1-IF($A1238&lt;=I1233,I$1,I$1+IF(AND(WEEKDAY($A1238)&lt;&gt;1,WEEKDAY($A1238)&lt;&gt;7),J$1,0)))^($A1238-$A1237)*(1-0.5*(E1238/E1237-1))</f>
        <v>6.8221323138295906</v>
      </c>
      <c r="K1238">
        <f>ROW()</f>
        <v>1238</v>
      </c>
      <c r="L1238">
        <f>B1238/C1238</f>
        <v>1.0578260869565217</v>
      </c>
      <c r="M1238">
        <f t="shared" si="19"/>
        <v>1.9732331523281417</v>
      </c>
      <c r="P1238">
        <f>P1237*(1-P$1+H1237)^($A1238-$A1237)*(2-E1238/E1237)</f>
        <v>1.9598212398517283</v>
      </c>
    </row>
    <row r="1239" spans="1:16" x14ac:dyDescent="0.25">
      <c r="A1239" s="1">
        <v>39862</v>
      </c>
      <c r="B1239" s="10">
        <v>48.46</v>
      </c>
      <c r="C1239" s="10">
        <v>46.97</v>
      </c>
      <c r="D1239">
        <v>174577.01</v>
      </c>
      <c r="E1239">
        <v>156434.62</v>
      </c>
      <c r="F1239">
        <v>238553.78</v>
      </c>
      <c r="G1239">
        <v>213790.99</v>
      </c>
      <c r="H1239">
        <f>(1/(1-91/360*VLOOKUP($A1239,Tbills!$B$4:$C$974,2,1)/100))^((1)/91)-1</f>
        <v>9.0315288792108817E-6</v>
      </c>
      <c r="I1239">
        <f>I1238*(1-IF($A1239&lt;=I1234,I$1,I$1+IF(AND(WEEKDAY($A1239)&lt;&gt;1,WEEKDAY($A1239)&lt;&gt;7),J$1,0)))^($A1239-$A1238)*(1-0.5*(E1239/E1238-1))</f>
        <v>6.7600074009580107</v>
      </c>
      <c r="K1239">
        <f>ROW()</f>
        <v>1239</v>
      </c>
      <c r="L1239">
        <f>B1239/C1239</f>
        <v>1.0317223759846712</v>
      </c>
      <c r="M1239">
        <f t="shared" si="19"/>
        <v>1.9373066885784416</v>
      </c>
      <c r="P1239">
        <f>P1238*(1-P$1+H1238)^($A1239-$A1238)*(2-E1239/E1238)</f>
        <v>1.9241747957187998</v>
      </c>
    </row>
    <row r="1240" spans="1:16" x14ac:dyDescent="0.25">
      <c r="A1240" s="1">
        <v>39863</v>
      </c>
      <c r="B1240" s="10">
        <v>47.08</v>
      </c>
      <c r="C1240" s="10">
        <v>45.63</v>
      </c>
      <c r="D1240">
        <v>173573.81</v>
      </c>
      <c r="E1240">
        <v>155534.26</v>
      </c>
      <c r="F1240">
        <v>240837.74</v>
      </c>
      <c r="G1240">
        <v>215835.93</v>
      </c>
      <c r="H1240">
        <f>(1/(1-91/360*VLOOKUP($A1240,Tbills!$B$4:$C$974,2,1)/100))^((1)/91)-1</f>
        <v>9.0315288792108817E-6</v>
      </c>
      <c r="I1240">
        <f>I1239*(1-IF($A1240&lt;=I1235,I$1,I$1+IF(AND(WEEKDAY($A1240)&lt;&gt;1,WEEKDAY($A1240)&lt;&gt;7),J$1,0)))^($A1240-$A1239)*(1-0.5*(E1240/E1239-1))</f>
        <v>6.7792845722975148</v>
      </c>
      <c r="K1240">
        <f>ROW()</f>
        <v>1240</v>
      </c>
      <c r="L1240">
        <f>B1240/C1240</f>
        <v>1.031777339469647</v>
      </c>
      <c r="M1240">
        <f t="shared" si="19"/>
        <v>1.9483661139231092</v>
      </c>
      <c r="P1240">
        <f>P1239*(1-P$1+H1239)^($A1240-$A1239)*(2-E1240/E1239)</f>
        <v>1.9351952909976944</v>
      </c>
    </row>
    <row r="1241" spans="1:16" x14ac:dyDescent="0.25">
      <c r="A1241" s="1">
        <v>39864</v>
      </c>
      <c r="B1241" s="10">
        <v>49.3</v>
      </c>
      <c r="C1241" s="10">
        <v>47.03</v>
      </c>
      <c r="D1241">
        <v>181743.1</v>
      </c>
      <c r="E1241">
        <v>162853.10999999999</v>
      </c>
      <c r="F1241">
        <v>246686.34</v>
      </c>
      <c r="G1241">
        <v>221075.43</v>
      </c>
      <c r="H1241">
        <f>(1/(1-91/360*VLOOKUP($A1241,Tbills!$B$4:$C$974,2,1)/100))^((1)/91)-1</f>
        <v>9.0315288792108817E-6</v>
      </c>
      <c r="I1241">
        <f>I1240*(1-IF($A1241&lt;=I1236,I$1,I$1+IF(AND(WEEKDAY($A1241)&lt;&gt;1,WEEKDAY($A1241)&lt;&gt;7),J$1,0)))^($A1241-$A1240)*(1-0.5*(E1241/E1240-1))</f>
        <v>6.6196086184263523</v>
      </c>
      <c r="K1241">
        <f>ROW()</f>
        <v>1241</v>
      </c>
      <c r="L1241">
        <f>B1241/C1241</f>
        <v>1.0482670635764404</v>
      </c>
      <c r="M1241">
        <f t="shared" si="19"/>
        <v>1.8565969483279812</v>
      </c>
      <c r="P1241">
        <f>P1240*(1-P$1+H1240)^($A1241-$A1240)*(2-E1241/E1240)</f>
        <v>1.8440808175403278</v>
      </c>
    </row>
    <row r="1242" spans="1:16" x14ac:dyDescent="0.25">
      <c r="A1242" s="1">
        <v>39867</v>
      </c>
      <c r="B1242" s="10">
        <v>52.62</v>
      </c>
      <c r="C1242" s="10">
        <v>50.43</v>
      </c>
      <c r="D1242">
        <v>190833.71</v>
      </c>
      <c r="E1242">
        <v>170994.45</v>
      </c>
      <c r="F1242">
        <v>251596.61</v>
      </c>
      <c r="G1242">
        <v>225469.92</v>
      </c>
      <c r="H1242">
        <f>(1/(1-91/360*VLOOKUP($A1242,Tbills!$B$4:$C$974,2,1)/100))^((1)/91)-1</f>
        <v>8.3365294025750103E-6</v>
      </c>
      <c r="I1242">
        <f>I1241*(1-IF($A1242&lt;=I1237,I$1,I$1+IF(AND(WEEKDAY($A1242)&lt;&gt;1,WEEKDAY($A1242)&lt;&gt;7),J$1,0)))^($A1242-$A1241)*(1-0.5*(E1242/E1241-1))</f>
        <v>6.4536411983255357</v>
      </c>
      <c r="K1242">
        <f>ROW()</f>
        <v>1242</v>
      </c>
      <c r="L1242">
        <f>B1242/C1242</f>
        <v>1.0434265318262939</v>
      </c>
      <c r="M1242">
        <f t="shared" si="19"/>
        <v>1.7635356634014676</v>
      </c>
      <c r="P1242">
        <f>P1241*(1-P$1+H1241)^($A1242-$A1241)*(2-E1242/E1241)</f>
        <v>1.7517447557453165</v>
      </c>
    </row>
    <row r="1243" spans="1:16" x14ac:dyDescent="0.25">
      <c r="A1243" s="1">
        <v>39868</v>
      </c>
      <c r="B1243" s="10">
        <v>45.49</v>
      </c>
      <c r="C1243" s="10">
        <v>45.11</v>
      </c>
      <c r="D1243">
        <v>174193.28</v>
      </c>
      <c r="E1243">
        <v>156082.54999999999</v>
      </c>
      <c r="F1243">
        <v>242108.79</v>
      </c>
      <c r="G1243">
        <v>216965.47</v>
      </c>
      <c r="H1243">
        <f>(1/(1-91/360*VLOOKUP($A1243,Tbills!$B$4:$C$974,2,1)/100))^((1)/91)-1</f>
        <v>8.3365294025750103E-6</v>
      </c>
      <c r="I1243">
        <f>I1242*(1-IF($A1243&lt;=I1238,I$1,I$1+IF(AND(WEEKDAY($A1243)&lt;&gt;1,WEEKDAY($A1243)&lt;&gt;7),J$1,0)))^($A1243-$A1242)*(1-0.5*(E1243/E1242-1))</f>
        <v>6.7348670013517857</v>
      </c>
      <c r="K1243">
        <f>ROW()</f>
        <v>1243</v>
      </c>
      <c r="L1243">
        <f>B1243/C1243</f>
        <v>1.0084238528042564</v>
      </c>
      <c r="M1243">
        <f t="shared" si="19"/>
        <v>1.9172388836967602</v>
      </c>
      <c r="P1243">
        <f>P1242*(1-P$1+H1242)^($A1243-$A1242)*(2-E1243/E1242)</f>
        <v>1.9044544637205707</v>
      </c>
    </row>
    <row r="1244" spans="1:16" x14ac:dyDescent="0.25">
      <c r="A1244" s="1">
        <v>39869</v>
      </c>
      <c r="B1244" s="10">
        <v>44.67</v>
      </c>
      <c r="C1244" s="10">
        <v>44.4</v>
      </c>
      <c r="D1244">
        <v>170463.42</v>
      </c>
      <c r="E1244">
        <v>152739.18</v>
      </c>
      <c r="F1244">
        <v>242886.88</v>
      </c>
      <c r="G1244">
        <v>217660.95</v>
      </c>
      <c r="H1244">
        <f>(1/(1-91/360*VLOOKUP($A1244,Tbills!$B$4:$C$974,2,1)/100))^((1)/91)-1</f>
        <v>8.3365294025750103E-6</v>
      </c>
      <c r="I1244">
        <f>I1243*(1-IF($A1244&lt;=I1239,I$1,I$1+IF(AND(WEEKDAY($A1244)&lt;&gt;1,WEEKDAY($A1244)&lt;&gt;7),J$1,0)))^($A1244-$A1243)*(1-0.5*(E1244/E1243-1))</f>
        <v>6.8068220228211898</v>
      </c>
      <c r="K1244">
        <f>ROW()</f>
        <v>1244</v>
      </c>
      <c r="L1244">
        <f>B1244/C1244</f>
        <v>1.0060810810810812</v>
      </c>
      <c r="M1244">
        <f t="shared" si="19"/>
        <v>1.9582159362913676</v>
      </c>
      <c r="P1244">
        <f>P1243*(1-P$1+H1243)^($A1244-$A1243)*(2-E1244/E1243)</f>
        <v>1.9451931452301434</v>
      </c>
    </row>
    <row r="1245" spans="1:16" x14ac:dyDescent="0.25">
      <c r="A1245" s="1">
        <v>39870</v>
      </c>
      <c r="B1245" s="10">
        <v>44.66</v>
      </c>
      <c r="C1245" s="10">
        <v>44.18</v>
      </c>
      <c r="D1245">
        <v>172566.66</v>
      </c>
      <c r="E1245">
        <v>154622.46</v>
      </c>
      <c r="F1245">
        <v>246876.43</v>
      </c>
      <c r="G1245">
        <v>221234.34</v>
      </c>
      <c r="H1245">
        <f>(1/(1-91/360*VLOOKUP($A1245,Tbills!$B$4:$C$974,2,1)/100))^((1)/91)-1</f>
        <v>8.3365294025750103E-6</v>
      </c>
      <c r="I1245">
        <f>I1244*(1-IF($A1245&lt;=I1240,I$1,I$1+IF(AND(WEEKDAY($A1245)&lt;&gt;1,WEEKDAY($A1245)&lt;&gt;7),J$1,0)))^($A1245-$A1244)*(1-0.5*(E1245/E1244-1))</f>
        <v>6.7646817617053054</v>
      </c>
      <c r="K1245">
        <f>ROW()</f>
        <v>1245</v>
      </c>
      <c r="L1245">
        <f>B1245/C1245</f>
        <v>1.0108646446355816</v>
      </c>
      <c r="M1245">
        <f t="shared" si="19"/>
        <v>1.9339809779972663</v>
      </c>
      <c r="P1245">
        <f>P1244*(1-P$1+H1244)^($A1245-$A1244)*(2-E1245/E1244)</f>
        <v>1.921153796280531</v>
      </c>
    </row>
    <row r="1246" spans="1:16" x14ac:dyDescent="0.25">
      <c r="A1246" s="1">
        <v>39871</v>
      </c>
      <c r="B1246" s="10">
        <v>46.35</v>
      </c>
      <c r="C1246" s="10">
        <v>45.21</v>
      </c>
      <c r="D1246">
        <v>173923.87</v>
      </c>
      <c r="E1246">
        <v>155837.26</v>
      </c>
      <c r="F1246">
        <v>248666.55</v>
      </c>
      <c r="G1246">
        <v>222836.68</v>
      </c>
      <c r="H1246">
        <f>(1/(1-91/360*VLOOKUP($A1246,Tbills!$B$4:$C$974,2,1)/100))^((1)/91)-1</f>
        <v>8.3365294025750103E-6</v>
      </c>
      <c r="I1246">
        <f>I1245*(1-IF($A1246&lt;=I1241,I$1,I$1+IF(AND(WEEKDAY($A1246)&lt;&gt;1,WEEKDAY($A1246)&lt;&gt;7),J$1,0)))^($A1246-$A1245)*(1-0.5*(E1246/E1245-1))</f>
        <v>6.73793283609126</v>
      </c>
      <c r="K1246">
        <f>ROW()</f>
        <v>1246</v>
      </c>
      <c r="L1246">
        <f>B1246/C1246</f>
        <v>1.0252156602521567</v>
      </c>
      <c r="M1246">
        <f t="shared" si="19"/>
        <v>1.9186971801983084</v>
      </c>
      <c r="P1246">
        <f>P1245*(1-P$1+H1245)^($A1246-$A1245)*(2-E1246/E1245)</f>
        <v>1.9060055359038615</v>
      </c>
    </row>
    <row r="1247" spans="1:16" x14ac:dyDescent="0.25">
      <c r="A1247" s="1">
        <v>39874</v>
      </c>
      <c r="B1247" s="10">
        <v>52.65</v>
      </c>
      <c r="C1247" s="10">
        <v>48.67</v>
      </c>
      <c r="D1247">
        <v>185331.77</v>
      </c>
      <c r="E1247">
        <v>166054.94</v>
      </c>
      <c r="F1247">
        <v>253901.74</v>
      </c>
      <c r="G1247">
        <v>227522.5</v>
      </c>
      <c r="H1247">
        <f>(1/(1-91/360*VLOOKUP($A1247,Tbills!$B$4:$C$974,2,1)/100))^((1)/91)-1</f>
        <v>7.7805618148296674E-6</v>
      </c>
      <c r="I1247">
        <f>I1246*(1-IF($A1247&lt;=I1242,I$1,I$1+IF(AND(WEEKDAY($A1247)&lt;&gt;1,WEEKDAY($A1247)&lt;&gt;7),J$1,0)))^($A1247-$A1246)*(1-0.5*(E1247/E1246-1))</f>
        <v>6.5165331602892103</v>
      </c>
      <c r="K1247">
        <f>ROW()</f>
        <v>1247</v>
      </c>
      <c r="L1247">
        <f>B1247/C1247</f>
        <v>1.0817752208752824</v>
      </c>
      <c r="M1247">
        <f t="shared" si="19"/>
        <v>1.7926447109694215</v>
      </c>
      <c r="P1247">
        <f>P1246*(1-P$1+H1246)^($A1247-$A1246)*(2-E1247/E1246)</f>
        <v>1.7808826394823409</v>
      </c>
    </row>
    <row r="1248" spans="1:16" x14ac:dyDescent="0.25">
      <c r="A1248" s="1">
        <v>39875</v>
      </c>
      <c r="B1248" s="10">
        <v>50.93</v>
      </c>
      <c r="C1248" s="10">
        <v>48.51</v>
      </c>
      <c r="D1248">
        <v>187165.25</v>
      </c>
      <c r="E1248">
        <v>167696.43</v>
      </c>
      <c r="F1248">
        <v>254194.53</v>
      </c>
      <c r="G1248">
        <v>227783.1</v>
      </c>
      <c r="H1248">
        <f>(1/(1-91/360*VLOOKUP($A1248,Tbills!$B$4:$C$974,2,1)/100))^((1)/91)-1</f>
        <v>7.7805618148296674E-6</v>
      </c>
      <c r="I1248">
        <f>I1247*(1-IF($A1248&lt;=I1243,I$1,I$1+IF(AND(WEEKDAY($A1248)&lt;&gt;1,WEEKDAY($A1248)&lt;&gt;7),J$1,0)))^($A1248-$A1247)*(1-0.5*(E1248/E1247-1))</f>
        <v>6.4841557006626642</v>
      </c>
      <c r="K1248">
        <f>ROW()</f>
        <v>1248</v>
      </c>
      <c r="L1248">
        <f>B1248/C1248</f>
        <v>1.0498866213151927</v>
      </c>
      <c r="M1248">
        <f t="shared" si="19"/>
        <v>1.7748413517583934</v>
      </c>
      <c r="P1248">
        <f>P1247*(1-P$1+H1247)^($A1248-$A1247)*(2-E1248/E1247)</f>
        <v>1.7632267208126002</v>
      </c>
    </row>
    <row r="1249" spans="1:16" x14ac:dyDescent="0.25">
      <c r="A1249" s="1">
        <v>39876</v>
      </c>
      <c r="B1249" s="10">
        <v>47.56</v>
      </c>
      <c r="C1249" s="10">
        <v>44.72</v>
      </c>
      <c r="D1249">
        <v>173050.34</v>
      </c>
      <c r="E1249">
        <v>155048.44</v>
      </c>
      <c r="F1249">
        <v>241252.86</v>
      </c>
      <c r="G1249">
        <v>216184.33</v>
      </c>
      <c r="H1249">
        <f>(1/(1-91/360*VLOOKUP($A1249,Tbills!$B$4:$C$974,2,1)/100))^((1)/91)-1</f>
        <v>7.7805618148296674E-6</v>
      </c>
      <c r="I1249">
        <f>I1248*(1-IF($A1249&lt;=I1244,I$1,I$1+IF(AND(WEEKDAY($A1249)&lt;&gt;1,WEEKDAY($A1249)&lt;&gt;7),J$1,0)))^($A1249-$A1248)*(1-0.5*(E1249/E1248-1))</f>
        <v>6.7285043701722849</v>
      </c>
      <c r="K1249">
        <f>ROW()</f>
        <v>1249</v>
      </c>
      <c r="L1249">
        <f>B1249/C1249</f>
        <v>1.0635062611806798</v>
      </c>
      <c r="M1249">
        <f t="shared" si="19"/>
        <v>1.908614430324616</v>
      </c>
      <c r="P1249">
        <f>P1248*(1-P$1+H1248)^($A1249-$A1248)*(2-E1249/E1248)</f>
        <v>1.8961573196031158</v>
      </c>
    </row>
    <row r="1250" spans="1:16"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I1249*(1-IF($A1250&lt;=I1245,I$1,I$1+IF(AND(WEEKDAY($A1250)&lt;&gt;1,WEEKDAY($A1250)&lt;&gt;7),J$1,0)))^($A1250-$A1249)*(1-0.5*(E1250/E1249-1))</f>
        <v>6.5727464024043218</v>
      </c>
      <c r="K1250">
        <f>ROW()</f>
        <v>1250</v>
      </c>
      <c r="L1250">
        <f>B1250/C1250</f>
        <v>1.0743040685224838</v>
      </c>
      <c r="M1250">
        <f t="shared" si="19"/>
        <v>1.8202617733737629</v>
      </c>
      <c r="P1250">
        <f>P1249*(1-P$1+H1249)^($A1250-$A1249)*(2-E1250/E1249)</f>
        <v>1.8084127335309077</v>
      </c>
    </row>
    <row r="1251" spans="1:16" x14ac:dyDescent="0.25">
      <c r="A1251" s="1">
        <v>39878</v>
      </c>
      <c r="B1251" s="10">
        <v>49.33</v>
      </c>
      <c r="C1251" s="10">
        <v>46.48</v>
      </c>
      <c r="D1251">
        <v>179230.14</v>
      </c>
      <c r="E1251">
        <v>160582.92000000001</v>
      </c>
      <c r="F1251">
        <v>244243.8</v>
      </c>
      <c r="G1251">
        <v>218861.11</v>
      </c>
      <c r="H1251">
        <f>(1/(1-91/360*VLOOKUP($A1251,Tbills!$B$4:$C$974,2,1)/100))^((1)/91)-1</f>
        <v>7.7805618148296674E-6</v>
      </c>
      <c r="I1251">
        <f>I1250*(1-IF($A1251&lt;=I1246,I$1,I$1+IF(AND(WEEKDAY($A1251)&lt;&gt;1,WEEKDAY($A1251)&lt;&gt;7),J$1,0)))^($A1251-$A1250)*(1-0.5*(E1251/E1250-1))</f>
        <v>6.6057191948401091</v>
      </c>
      <c r="K1251">
        <f>ROW()</f>
        <v>1251</v>
      </c>
      <c r="L1251">
        <f>B1251/C1251</f>
        <v>1.0613166953528399</v>
      </c>
      <c r="M1251">
        <f t="shared" si="19"/>
        <v>1.8385343944863974</v>
      </c>
      <c r="P1251">
        <f>P1250*(1-P$1+H1250)^($A1251-$A1250)*(2-E1251/E1250)</f>
        <v>1.8265981367673154</v>
      </c>
    </row>
    <row r="1252" spans="1:16" x14ac:dyDescent="0.25">
      <c r="A1252" s="1">
        <v>39881</v>
      </c>
      <c r="B1252" s="10">
        <v>49.68</v>
      </c>
      <c r="C1252" s="10">
        <v>46.53</v>
      </c>
      <c r="D1252">
        <v>181732.2</v>
      </c>
      <c r="E1252">
        <v>162820.92000000001</v>
      </c>
      <c r="F1252">
        <v>244437.14</v>
      </c>
      <c r="G1252">
        <v>219029.25</v>
      </c>
      <c r="H1252">
        <f>(1/(1-91/360*VLOOKUP($A1252,Tbills!$B$4:$C$974,2,1)/100))^((1)/91)-1</f>
        <v>6.6687119428809893E-6</v>
      </c>
      <c r="I1252">
        <f>I1251*(1-IF($A1252&lt;=I1247,I$1,I$1+IF(AND(WEEKDAY($A1252)&lt;&gt;1,WEEKDAY($A1252)&lt;&gt;7),J$1,0)))^($A1252-$A1251)*(1-0.5*(E1252/E1251-1))</f>
        <v>6.5591759673324965</v>
      </c>
      <c r="K1252">
        <f>ROW()</f>
        <v>1252</v>
      </c>
      <c r="L1252">
        <f>B1252/C1252</f>
        <v>1.067698259187621</v>
      </c>
      <c r="M1252">
        <f t="shared" si="19"/>
        <v>1.8126579470899973</v>
      </c>
      <c r="P1252">
        <f>P1251*(1-P$1+H1251)^($A1252-$A1251)*(2-E1252/E1251)</f>
        <v>1.8009835344154246</v>
      </c>
    </row>
    <row r="1253" spans="1:16"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I1252*(1-IF($A1253&lt;=I1248,I$1,I$1+IF(AND(WEEKDAY($A1253)&lt;&gt;1,WEEKDAY($A1253)&lt;&gt;7),J$1,0)))^($A1253-$A1252)*(1-0.5*(E1253/E1252-1))</f>
        <v>6.8095852669425128</v>
      </c>
      <c r="K1253">
        <f>ROW()</f>
        <v>1253</v>
      </c>
      <c r="L1253">
        <f>B1253/C1253</f>
        <v>1.0462155152086772</v>
      </c>
      <c r="M1253">
        <f t="shared" si="19"/>
        <v>1.9510685187433396</v>
      </c>
      <c r="P1253">
        <f>P1252*(1-P$1+H1252)^($A1253-$A1252)*(2-E1253/E1252)</f>
        <v>1.9385341907749234</v>
      </c>
    </row>
    <row r="1254" spans="1:16"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I1253*(1-IF($A1254&lt;=I1249,I$1,I$1+IF(AND(WEEKDAY($A1254)&lt;&gt;1,WEEKDAY($A1254)&lt;&gt;7),J$1,0)))^($A1254-$A1253)*(1-0.5*(E1254/E1253-1))</f>
        <v>6.8195440254811555</v>
      </c>
      <c r="K1254">
        <f>ROW()</f>
        <v>1254</v>
      </c>
      <c r="L1254">
        <f>B1254/C1254</f>
        <v>1.0261176470588236</v>
      </c>
      <c r="M1254">
        <f t="shared" si="19"/>
        <v>1.956785816655348</v>
      </c>
      <c r="P1254">
        <f>P1253*(1-P$1+H1253)^($A1254-$A1253)*(2-E1254/E1253)</f>
        <v>1.944246368855624</v>
      </c>
    </row>
    <row r="1255" spans="1:16"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I1254*(1-IF($A1255&lt;=I1250,I$1,I$1+IF(AND(WEEKDAY($A1255)&lt;&gt;1,WEEKDAY($A1255)&lt;&gt;7),J$1,0)))^($A1255-$A1254)*(1-0.5*(E1255/E1254-1))</f>
        <v>6.8772683536331876</v>
      </c>
      <c r="K1255">
        <f>ROW()</f>
        <v>1255</v>
      </c>
      <c r="L1255">
        <f>B1255/C1255</f>
        <v>1.0117936117936117</v>
      </c>
      <c r="M1255">
        <f t="shared" si="19"/>
        <v>1.9899224539358491</v>
      </c>
      <c r="P1255">
        <f>P1254*(1-P$1+H1254)^($A1255-$A1254)*(2-E1255/E1254)</f>
        <v>1.9772028062450393</v>
      </c>
    </row>
    <row r="1256" spans="1:16"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I1255*(1-IF($A1256&lt;=I1251,I$1,I$1+IF(AND(WEEKDAY($A1256)&lt;&gt;1,WEEKDAY($A1256)&lt;&gt;7),J$1,0)))^($A1256-$A1255)*(1-0.5*(E1256/E1255-1))</f>
        <v>6.8289832939594453</v>
      </c>
      <c r="K1256">
        <f>ROW()</f>
        <v>1256</v>
      </c>
      <c r="L1256">
        <f>B1256/C1256</f>
        <v>1.0126703322973942</v>
      </c>
      <c r="M1256">
        <f t="shared" si="19"/>
        <v>1.9619915782852917</v>
      </c>
      <c r="P1256">
        <f>P1255*(1-P$1+H1255)^($A1256-$A1255)*(2-E1256/E1255)</f>
        <v>1.9494821608014898</v>
      </c>
    </row>
    <row r="1257" spans="1:16" x14ac:dyDescent="0.25">
      <c r="A1257" s="1">
        <v>39888</v>
      </c>
      <c r="B1257" s="10">
        <v>43.74</v>
      </c>
      <c r="C1257" s="10">
        <v>42.24</v>
      </c>
      <c r="D1257">
        <v>172581.55</v>
      </c>
      <c r="E1257">
        <v>154615.29999999999</v>
      </c>
      <c r="F1257">
        <v>232386.34</v>
      </c>
      <c r="G1257">
        <v>208221.31</v>
      </c>
      <c r="H1257">
        <f>(1/(1-91/360*VLOOKUP($A1257,Tbills!$B$4:$C$974,2,1)/100))^((1)/91)-1</f>
        <v>6.946663748896853E-6</v>
      </c>
      <c r="I1257">
        <f>I1256*(1-IF($A1257&lt;=I1252,I$1,I$1+IF(AND(WEEKDAY($A1257)&lt;&gt;1,WEEKDAY($A1257)&lt;&gt;7),J$1,0)))^($A1257-$A1256)*(1-0.5*(E1257/E1256-1))</f>
        <v>6.7104072523340887</v>
      </c>
      <c r="K1257">
        <f>ROW()</f>
        <v>1257</v>
      </c>
      <c r="L1257">
        <f>B1257/C1257</f>
        <v>1.0355113636363635</v>
      </c>
      <c r="M1257">
        <f t="shared" si="19"/>
        <v>1.8938933656968833</v>
      </c>
      <c r="P1257">
        <f>P1256*(1-P$1+H1256)^($A1257-$A1256)*(2-E1257/E1256)</f>
        <v>1.8819099222287952</v>
      </c>
    </row>
    <row r="1258" spans="1:16"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I1257*(1-IF($A1258&lt;=I1253,I$1,I$1+IF(AND(WEEKDAY($A1258)&lt;&gt;1,WEEKDAY($A1258)&lt;&gt;7),J$1,0)))^($A1258-$A1257)*(1-0.5*(E1258/E1257-1))</f>
        <v>6.8548463686645738</v>
      </c>
      <c r="K1258">
        <f>ROW()</f>
        <v>1258</v>
      </c>
      <c r="L1258">
        <f>B1258/C1258</f>
        <v>1.0205102551275638</v>
      </c>
      <c r="M1258">
        <f t="shared" si="19"/>
        <v>1.9754328206407599</v>
      </c>
      <c r="P1258">
        <f>P1257*(1-P$1+H1257)^($A1258-$A1257)*(2-E1258/E1257)</f>
        <v>1.9629659034529325</v>
      </c>
    </row>
    <row r="1259" spans="1:16" x14ac:dyDescent="0.25">
      <c r="A1259" s="1">
        <v>39890</v>
      </c>
      <c r="B1259" s="10">
        <v>40.06</v>
      </c>
      <c r="C1259" s="10">
        <v>39.9</v>
      </c>
      <c r="D1259">
        <v>163745.68</v>
      </c>
      <c r="E1259">
        <v>146697.18</v>
      </c>
      <c r="F1259">
        <v>232559.47</v>
      </c>
      <c r="G1259">
        <v>208373.55</v>
      </c>
      <c r="H1259">
        <f>(1/(1-91/360*VLOOKUP($A1259,Tbills!$B$4:$C$974,2,1)/100))^((1)/91)-1</f>
        <v>6.946663748896853E-6</v>
      </c>
      <c r="I1259">
        <f>I1258*(1-IF($A1259&lt;=I1254,I$1,I$1+IF(AND(WEEKDAY($A1259)&lt;&gt;1,WEEKDAY($A1259)&lt;&gt;7),J$1,0)))^($A1259-$A1258)*(1-0.5*(E1259/E1258-1))</f>
        <v>6.8837131109375882</v>
      </c>
      <c r="K1259">
        <f>ROW()</f>
        <v>1259</v>
      </c>
      <c r="L1259">
        <f>B1259/C1259</f>
        <v>1.0040100250626567</v>
      </c>
      <c r="M1259">
        <f t="shared" si="19"/>
        <v>1.9920809634167591</v>
      </c>
      <c r="P1259">
        <f>P1258*(1-P$1+H1258)^($A1259-$A1258)*(2-E1259/E1258)</f>
        <v>1.9795417142322764</v>
      </c>
    </row>
    <row r="1260" spans="1:16" x14ac:dyDescent="0.25">
      <c r="A1260" s="1">
        <v>39891</v>
      </c>
      <c r="B1260" s="10">
        <v>43.68</v>
      </c>
      <c r="C1260" s="10">
        <v>43.15</v>
      </c>
      <c r="D1260">
        <v>174694.84</v>
      </c>
      <c r="E1260">
        <v>156505.34</v>
      </c>
      <c r="F1260">
        <v>241650.93</v>
      </c>
      <c r="G1260">
        <v>216518.06</v>
      </c>
      <c r="H1260">
        <f>(1/(1-91/360*VLOOKUP($A1260,Tbills!$B$4:$C$974,2,1)/100))^((1)/91)-1</f>
        <v>6.946663748896853E-6</v>
      </c>
      <c r="I1260">
        <f>I1259*(1-IF($A1260&lt;=I1255,I$1,I$1+IF(AND(WEEKDAY($A1260)&lt;&gt;1,WEEKDAY($A1260)&lt;&gt;7),J$1,0)))^($A1260-$A1259)*(1-0.5*(E1260/E1259-1))</f>
        <v>6.6534177216663091</v>
      </c>
      <c r="K1260">
        <f>ROW()</f>
        <v>1260</v>
      </c>
      <c r="L1260">
        <f>B1260/C1260</f>
        <v>1.0122827346465817</v>
      </c>
      <c r="M1260">
        <f t="shared" si="19"/>
        <v>1.8588040344458743</v>
      </c>
      <c r="P1260">
        <f>P1259*(1-P$1+H1259)^($A1260-$A1259)*(2-E1260/E1259)</f>
        <v>1.8471342478683819</v>
      </c>
    </row>
    <row r="1261" spans="1:16" x14ac:dyDescent="0.25">
      <c r="A1261" s="1">
        <v>39892</v>
      </c>
      <c r="B1261" s="10">
        <v>45.89</v>
      </c>
      <c r="C1261" s="10">
        <v>46.28</v>
      </c>
      <c r="D1261">
        <v>187967.35999999999</v>
      </c>
      <c r="E1261">
        <v>168394.82</v>
      </c>
      <c r="F1261">
        <v>252613.34</v>
      </c>
      <c r="G1261">
        <v>226338.82</v>
      </c>
      <c r="H1261">
        <f>(1/(1-91/360*VLOOKUP($A1261,Tbills!$B$4:$C$974,2,1)/100))^((1)/91)-1</f>
        <v>6.946663748896853E-6</v>
      </c>
      <c r="I1261">
        <f>I1260*(1-IF($A1261&lt;=I1256,I$1,I$1+IF(AND(WEEKDAY($A1261)&lt;&gt;1,WEEKDAY($A1261)&lt;&gt;7),J$1,0)))^($A1261-$A1260)*(1-0.5*(E1261/E1260-1))</f>
        <v>6.400525959517041</v>
      </c>
      <c r="K1261">
        <f>ROW()</f>
        <v>1261</v>
      </c>
      <c r="L1261">
        <f>B1261/C1261</f>
        <v>0.9915730337078652</v>
      </c>
      <c r="M1261">
        <f t="shared" si="19"/>
        <v>1.7175134342161309</v>
      </c>
      <c r="P1261">
        <f>P1260*(1-P$1+H1260)^($A1261-$A1260)*(2-E1261/E1260)</f>
        <v>1.706758909667297</v>
      </c>
    </row>
    <row r="1262" spans="1:16" x14ac:dyDescent="0.25">
      <c r="A1262" s="1">
        <v>39895</v>
      </c>
      <c r="B1262" s="10">
        <v>43.23</v>
      </c>
      <c r="C1262" s="10">
        <v>42.33</v>
      </c>
      <c r="D1262">
        <v>173695.81</v>
      </c>
      <c r="E1262">
        <v>155605.82</v>
      </c>
      <c r="F1262">
        <v>243049.41</v>
      </c>
      <c r="G1262">
        <v>217764.93</v>
      </c>
      <c r="H1262">
        <f>(1/(1-91/360*VLOOKUP($A1262,Tbills!$B$4:$C$974,2,1)/100))^((1)/91)-1</f>
        <v>6.2517975603082476E-6</v>
      </c>
      <c r="I1262">
        <f>I1261*(1-IF($A1262&lt;=I1257,I$1,I$1+IF(AND(WEEKDAY($A1262)&lt;&gt;1,WEEKDAY($A1262)&lt;&gt;7),J$1,0)))^($A1262-$A1261)*(1-0.5*(E1262/E1261-1))</f>
        <v>6.6430560537974488</v>
      </c>
      <c r="K1262">
        <f>ROW()</f>
        <v>1262</v>
      </c>
      <c r="L1262">
        <f>B1262/C1262</f>
        <v>1.0212615166548547</v>
      </c>
      <c r="M1262">
        <f t="shared" si="19"/>
        <v>1.8476944017859294</v>
      </c>
      <c r="P1262">
        <f>P1261*(1-P$1+H1261)^($A1262-$A1261)*(2-E1262/E1261)</f>
        <v>1.8362158158933282</v>
      </c>
    </row>
    <row r="1263" spans="1:16" x14ac:dyDescent="0.25">
      <c r="A1263" s="1">
        <v>39896</v>
      </c>
      <c r="B1263" s="10">
        <v>42.93</v>
      </c>
      <c r="C1263" s="10">
        <v>43.64</v>
      </c>
      <c r="D1263">
        <v>176194.2</v>
      </c>
      <c r="E1263">
        <v>157843.04</v>
      </c>
      <c r="F1263">
        <v>245659.65</v>
      </c>
      <c r="G1263">
        <v>220102.26</v>
      </c>
      <c r="H1263">
        <f>(1/(1-91/360*VLOOKUP($A1263,Tbills!$B$4:$C$974,2,1)/100))^((1)/91)-1</f>
        <v>6.2517975603082476E-6</v>
      </c>
      <c r="I1263">
        <f>I1262*(1-IF($A1263&lt;=I1258,I$1,I$1+IF(AND(WEEKDAY($A1263)&lt;&gt;1,WEEKDAY($A1263)&lt;&gt;7),J$1,0)))^($A1263-$A1262)*(1-0.5*(E1263/E1262-1))</f>
        <v>6.595129183219381</v>
      </c>
      <c r="K1263">
        <f>ROW()</f>
        <v>1263</v>
      </c>
      <c r="L1263">
        <f>B1263/C1263</f>
        <v>0.98373052245646198</v>
      </c>
      <c r="M1263">
        <f t="shared" si="19"/>
        <v>1.8210443875955704</v>
      </c>
      <c r="P1263">
        <f>P1262*(1-P$1+H1262)^($A1263-$A1262)*(2-E1263/E1262)</f>
        <v>1.8097600308045363</v>
      </c>
    </row>
    <row r="1264" spans="1:16" x14ac:dyDescent="0.25">
      <c r="A1264" s="1">
        <v>39897</v>
      </c>
      <c r="B1264" s="10">
        <v>42.25</v>
      </c>
      <c r="C1264" s="10">
        <v>41.9</v>
      </c>
      <c r="D1264">
        <v>171616.06</v>
      </c>
      <c r="E1264">
        <v>153740.74</v>
      </c>
      <c r="F1264">
        <v>244555.26</v>
      </c>
      <c r="G1264">
        <v>219111.39</v>
      </c>
      <c r="H1264">
        <f>(1/(1-91/360*VLOOKUP($A1264,Tbills!$B$4:$C$974,2,1)/100))^((1)/91)-1</f>
        <v>6.2517975603082476E-6</v>
      </c>
      <c r="I1264">
        <f>I1263*(1-IF($A1264&lt;=I1259,I$1,I$1+IF(AND(WEEKDAY($A1264)&lt;&gt;1,WEEKDAY($A1264)&lt;&gt;7),J$1,0)))^($A1264-$A1263)*(1-0.5*(E1264/E1263-1))</f>
        <v>6.6806581538937779</v>
      </c>
      <c r="K1264">
        <f>ROW()</f>
        <v>1264</v>
      </c>
      <c r="L1264">
        <f>B1264/C1264</f>
        <v>1.0083532219570406</v>
      </c>
      <c r="M1264">
        <f t="shared" si="19"/>
        <v>1.8682858426079139</v>
      </c>
      <c r="P1264">
        <f>P1263*(1-P$1+H1263)^($A1264-$A1263)*(2-E1264/E1263)</f>
        <v>1.8567381607130156</v>
      </c>
    </row>
    <row r="1265" spans="1:16" x14ac:dyDescent="0.25">
      <c r="A1265" s="1">
        <v>39898</v>
      </c>
      <c r="B1265" s="10">
        <v>40.36</v>
      </c>
      <c r="C1265" s="10">
        <v>40.68</v>
      </c>
      <c r="D1265">
        <v>166731.79999999999</v>
      </c>
      <c r="E1265">
        <v>149364.26</v>
      </c>
      <c r="F1265">
        <v>241335.15</v>
      </c>
      <c r="G1265">
        <v>216224.93</v>
      </c>
      <c r="H1265">
        <f>(1/(1-91/360*VLOOKUP($A1265,Tbills!$B$4:$C$974,2,1)/100))^((1)/91)-1</f>
        <v>6.2517975603082476E-6</v>
      </c>
      <c r="I1265">
        <f>I1264*(1-IF($A1265&lt;=I1260,I$1,I$1+IF(AND(WEEKDAY($A1265)&lt;&gt;1,WEEKDAY($A1265)&lt;&gt;7),J$1,0)))^($A1265-$A1264)*(1-0.5*(E1265/E1264-1))</f>
        <v>6.7755696942260428</v>
      </c>
      <c r="K1265">
        <f>ROW()</f>
        <v>1265</v>
      </c>
      <c r="L1265">
        <f>B1265/C1265</f>
        <v>0.99213372664700095</v>
      </c>
      <c r="M1265">
        <f t="shared" si="19"/>
        <v>1.921380142063412</v>
      </c>
      <c r="P1265">
        <f>P1264*(1-P$1+H1264)^($A1265-$A1264)*(2-E1265/E1264)</f>
        <v>1.9095345393437531</v>
      </c>
    </row>
    <row r="1266" spans="1:16" x14ac:dyDescent="0.25">
      <c r="A1266" s="1">
        <v>39899</v>
      </c>
      <c r="B1266" s="10">
        <v>41.04</v>
      </c>
      <c r="C1266" s="10">
        <v>42.09</v>
      </c>
      <c r="D1266">
        <v>172297.33</v>
      </c>
      <c r="E1266">
        <v>154349.13</v>
      </c>
      <c r="F1266">
        <v>248070.74</v>
      </c>
      <c r="G1266">
        <v>222258.35</v>
      </c>
      <c r="H1266">
        <f>(1/(1-91/360*VLOOKUP($A1266,Tbills!$B$4:$C$974,2,1)/100))^((1)/91)-1</f>
        <v>6.2517975603082476E-6</v>
      </c>
      <c r="I1266">
        <f>I1265*(1-IF($A1266&lt;=I1261,I$1,I$1+IF(AND(WEEKDAY($A1266)&lt;&gt;1,WEEKDAY($A1266)&lt;&gt;7),J$1,0)))^($A1266-$A1265)*(1-0.5*(E1266/E1265-1))</f>
        <v>6.6623326456684273</v>
      </c>
      <c r="K1266">
        <f>ROW()</f>
        <v>1266</v>
      </c>
      <c r="L1266">
        <f>B1266/C1266</f>
        <v>0.97505345687811817</v>
      </c>
      <c r="M1266">
        <f t="shared" si="19"/>
        <v>1.8571696636861506</v>
      </c>
      <c r="P1266">
        <f>P1265*(1-P$1+H1265)^($A1266-$A1265)*(2-E1266/E1265)</f>
        <v>1.8457491675090734</v>
      </c>
    </row>
    <row r="1267" spans="1:16" x14ac:dyDescent="0.25">
      <c r="A1267" s="1">
        <v>39902</v>
      </c>
      <c r="B1267" s="10">
        <v>45.54</v>
      </c>
      <c r="C1267" s="10">
        <v>44.99</v>
      </c>
      <c r="D1267">
        <v>184496.71</v>
      </c>
      <c r="E1267">
        <v>165274.81</v>
      </c>
      <c r="F1267">
        <v>256299.63</v>
      </c>
      <c r="G1267">
        <v>229626.83</v>
      </c>
      <c r="H1267">
        <f>(1/(1-91/360*VLOOKUP($A1267,Tbills!$B$4:$C$974,2,1)/100))^((1)/91)-1</f>
        <v>5.4180167654571676E-6</v>
      </c>
      <c r="I1267">
        <f>I1266*(1-IF($A1267&lt;=I1262,I$1,I$1+IF(AND(WEEKDAY($A1267)&lt;&gt;1,WEEKDAY($A1267)&lt;&gt;7),J$1,0)))^($A1267-$A1266)*(1-0.5*(E1267/E1266-1))</f>
        <v>6.426032594466677</v>
      </c>
      <c r="K1267">
        <f>ROW()</f>
        <v>1267</v>
      </c>
      <c r="L1267">
        <f>B1267/C1267</f>
        <v>1.0122249388753055</v>
      </c>
      <c r="M1267">
        <f t="shared" si="19"/>
        <v>1.7254678693372127</v>
      </c>
      <c r="P1267">
        <f>P1266*(1-P$1+H1266)^($A1267-$A1266)*(2-E1267/E1266)</f>
        <v>1.71493876080167</v>
      </c>
    </row>
    <row r="1268" spans="1:16" x14ac:dyDescent="0.25">
      <c r="A1268" s="1">
        <v>39903</v>
      </c>
      <c r="B1268" s="10">
        <v>44.14</v>
      </c>
      <c r="C1268" s="10">
        <v>44.59</v>
      </c>
      <c r="D1268">
        <v>181515.55</v>
      </c>
      <c r="E1268">
        <v>162603.35</v>
      </c>
      <c r="F1268">
        <v>255095.22</v>
      </c>
      <c r="G1268">
        <v>228546.52</v>
      </c>
      <c r="H1268">
        <f>(1/(1-91/360*VLOOKUP($A1268,Tbills!$B$4:$C$974,2,1)/100))^((1)/91)-1</f>
        <v>5.4180167654571676E-6</v>
      </c>
      <c r="I1268">
        <f>I1267*(1-IF($A1268&lt;=I1263,I$1,I$1+IF(AND(WEEKDAY($A1268)&lt;&gt;1,WEEKDAY($A1268)&lt;&gt;7),J$1,0)))^($A1268-$A1267)*(1-0.5*(E1268/E1267-1))</f>
        <v>6.4777983682158498</v>
      </c>
      <c r="K1268">
        <f>ROW()</f>
        <v>1268</v>
      </c>
      <c r="L1268">
        <f>B1268/C1268</f>
        <v>0.98990805113254088</v>
      </c>
      <c r="M1268">
        <f t="shared" si="19"/>
        <v>1.7532762299520408</v>
      </c>
      <c r="P1268">
        <f>P1267*(1-P$1+H1267)^($A1268-$A1267)*(2-E1268/E1267)</f>
        <v>1.7426035820854979</v>
      </c>
    </row>
    <row r="1269" spans="1:16" x14ac:dyDescent="0.25">
      <c r="A1269" s="1">
        <v>39904</v>
      </c>
      <c r="B1269" s="10">
        <v>42.28</v>
      </c>
      <c r="C1269" s="10">
        <v>43.03</v>
      </c>
      <c r="D1269">
        <v>177305.98</v>
      </c>
      <c r="E1269">
        <v>158831.5</v>
      </c>
      <c r="F1269">
        <v>252122.9</v>
      </c>
      <c r="G1269">
        <v>225882.31</v>
      </c>
      <c r="H1269">
        <f>(1/(1-91/360*VLOOKUP($A1269,Tbills!$B$4:$C$974,2,1)/100))^((1)/91)-1</f>
        <v>5.4180167654571676E-6</v>
      </c>
      <c r="I1269">
        <f>I1268*(1-IF($A1269&lt;=I1264,I$1,I$1+IF(AND(WEEKDAY($A1269)&lt;&gt;1,WEEKDAY($A1269)&lt;&gt;7),J$1,0)))^($A1269-$A1268)*(1-0.5*(E1269/E1268-1))</f>
        <v>6.5527593635319548</v>
      </c>
      <c r="K1269">
        <f>ROW()</f>
        <v>1269</v>
      </c>
      <c r="L1269">
        <f>B1269/C1269</f>
        <v>0.98257029979084365</v>
      </c>
      <c r="M1269">
        <f t="shared" si="19"/>
        <v>1.7938627790123265</v>
      </c>
      <c r="P1269">
        <f>P1268*(1-P$1+H1268)^($A1269-$A1268)*(2-E1269/E1268)</f>
        <v>1.7829698282544217</v>
      </c>
    </row>
    <row r="1270" spans="1:16" x14ac:dyDescent="0.25">
      <c r="A1270" s="1">
        <v>39905</v>
      </c>
      <c r="B1270" s="10">
        <v>42.04</v>
      </c>
      <c r="C1270" s="10">
        <v>42.24</v>
      </c>
      <c r="D1270">
        <v>174330.17</v>
      </c>
      <c r="E1270">
        <v>156164.89000000001</v>
      </c>
      <c r="F1270">
        <v>253081.35</v>
      </c>
      <c r="G1270">
        <v>226739.79</v>
      </c>
      <c r="H1270">
        <f>(1/(1-91/360*VLOOKUP($A1270,Tbills!$B$4:$C$974,2,1)/100))^((1)/91)-1</f>
        <v>5.4180167654571676E-6</v>
      </c>
      <c r="I1270">
        <f>I1269*(1-IF($A1270&lt;=I1265,I$1,I$1+IF(AND(WEEKDAY($A1270)&lt;&gt;1,WEEKDAY($A1270)&lt;&gt;7),J$1,0)))^($A1270-$A1269)*(1-0.5*(E1270/E1269-1))</f>
        <v>6.6075942704119797</v>
      </c>
      <c r="K1270">
        <f>ROW()</f>
        <v>1270</v>
      </c>
      <c r="L1270">
        <f>B1270/C1270</f>
        <v>0.99526515151515149</v>
      </c>
      <c r="M1270">
        <f t="shared" si="19"/>
        <v>1.8238948525913592</v>
      </c>
      <c r="P1270">
        <f>P1269*(1-P$1+H1269)^($A1270-$A1269)*(2-E1270/E1269)</f>
        <v>1.8128467431253104</v>
      </c>
    </row>
    <row r="1271" spans="1:16" x14ac:dyDescent="0.25">
      <c r="A1271" s="1">
        <v>39906</v>
      </c>
      <c r="B1271" s="10">
        <v>39.700000000000003</v>
      </c>
      <c r="C1271" s="10">
        <v>41.07</v>
      </c>
      <c r="D1271">
        <v>170643.01</v>
      </c>
      <c r="E1271">
        <v>152861.09</v>
      </c>
      <c r="F1271">
        <v>251451.85</v>
      </c>
      <c r="G1271">
        <v>225278.67</v>
      </c>
      <c r="H1271">
        <f>(1/(1-91/360*VLOOKUP($A1271,Tbills!$B$4:$C$974,2,1)/100))^((1)/91)-1</f>
        <v>5.4180167654571676E-6</v>
      </c>
      <c r="I1271">
        <f>I1270*(1-IF($A1271&lt;=I1266,I$1,I$1+IF(AND(WEEKDAY($A1271)&lt;&gt;1,WEEKDAY($A1271)&lt;&gt;7),J$1,0)))^($A1271-$A1270)*(1-0.5*(E1271/E1270-1))</f>
        <v>6.6773150884746784</v>
      </c>
      <c r="K1271">
        <f>ROW()</f>
        <v>1271</v>
      </c>
      <c r="L1271">
        <f>B1271/C1271</f>
        <v>0.9666423179936694</v>
      </c>
      <c r="M1271">
        <f t="shared" si="19"/>
        <v>1.8623941412830265</v>
      </c>
      <c r="P1271">
        <f>P1270*(1-P$1+H1270)^($A1271-$A1270)*(2-E1271/E1270)</f>
        <v>1.8511406062470566</v>
      </c>
    </row>
    <row r="1272" spans="1:16"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I1271*(1-IF($A1272&lt;=I1267,I$1,I$1+IF(AND(WEEKDAY($A1272)&lt;&gt;1,WEEKDAY($A1272)&lt;&gt;7),J$1,0)))^($A1272-$A1271)*(1-0.5*(E1272/E1271-1))</f>
        <v>6.651343596559669</v>
      </c>
      <c r="K1272">
        <f>ROW()</f>
        <v>1272</v>
      </c>
      <c r="L1272">
        <f>B1272/C1272</f>
        <v>0.99417051250910848</v>
      </c>
      <c r="M1272">
        <f t="shared" si="19"/>
        <v>1.8479380298855204</v>
      </c>
      <c r="P1272">
        <f>P1271*(1-P$1+H1271)^($A1272-$A1271)*(2-E1272/E1271)</f>
        <v>1.8368545447626701</v>
      </c>
    </row>
    <row r="1273" spans="1:16" x14ac:dyDescent="0.25">
      <c r="A1273" s="1">
        <v>39910</v>
      </c>
      <c r="B1273" s="10">
        <v>40.39</v>
      </c>
      <c r="C1273" s="10">
        <v>41.67</v>
      </c>
      <c r="D1273">
        <v>172528.06</v>
      </c>
      <c r="E1273">
        <v>154546.35999999999</v>
      </c>
      <c r="F1273">
        <v>255707.14</v>
      </c>
      <c r="G1273">
        <v>229086.07</v>
      </c>
      <c r="H1273">
        <f>(1/(1-91/360*VLOOKUP($A1273,Tbills!$B$4:$C$974,2,1)/100))^((1)/91)-1</f>
        <v>5.5569757899665007E-6</v>
      </c>
      <c r="I1273">
        <f>I1272*(1-IF($A1273&lt;=I1268,I$1,I$1+IF(AND(WEEKDAY($A1273)&lt;&gt;1,WEEKDAY($A1273)&lt;&gt;7),J$1,0)))^($A1273-$A1272)*(1-0.5*(E1273/E1272-1))</f>
        <v>6.6399444521385487</v>
      </c>
      <c r="K1273">
        <f>ROW()</f>
        <v>1273</v>
      </c>
      <c r="L1273">
        <f>B1273/C1273</f>
        <v>0.96928245740340768</v>
      </c>
      <c r="M1273">
        <f t="shared" si="19"/>
        <v>1.8416142514831901</v>
      </c>
      <c r="P1273">
        <f>P1272*(1-P$1+H1272)^($A1273-$A1272)*(2-E1273/E1272)</f>
        <v>1.8305964219686761</v>
      </c>
    </row>
    <row r="1274" spans="1:16" x14ac:dyDescent="0.25">
      <c r="A1274" s="1">
        <v>39911</v>
      </c>
      <c r="B1274" s="10">
        <v>38.85</v>
      </c>
      <c r="C1274" s="10">
        <v>40.200000000000003</v>
      </c>
      <c r="D1274">
        <v>168727.75</v>
      </c>
      <c r="E1274">
        <v>151141.28</v>
      </c>
      <c r="F1274">
        <v>254415.01</v>
      </c>
      <c r="G1274">
        <v>227927.19</v>
      </c>
      <c r="H1274">
        <f>(1/(1-91/360*VLOOKUP($A1274,Tbills!$B$4:$C$974,2,1)/100))^((1)/91)-1</f>
        <v>5.5569757899665007E-6</v>
      </c>
      <c r="I1274">
        <f>I1273*(1-IF($A1274&lt;=I1269,I$1,I$1+IF(AND(WEEKDAY($A1274)&lt;&gt;1,WEEKDAY($A1274)&lt;&gt;7),J$1,0)))^($A1274-$A1273)*(1-0.5*(E1274/E1273-1))</f>
        <v>6.7129178176638824</v>
      </c>
      <c r="K1274">
        <f>ROW()</f>
        <v>1274</v>
      </c>
      <c r="L1274">
        <f>B1274/C1274</f>
        <v>0.96641791044776115</v>
      </c>
      <c r="M1274">
        <f t="shared" si="19"/>
        <v>1.8821023985863201</v>
      </c>
      <c r="P1274">
        <f>P1273*(1-P$1+H1273)^($A1274-$A1273)*(2-E1274/E1273)</f>
        <v>1.8708706776771753</v>
      </c>
    </row>
    <row r="1275" spans="1:16" x14ac:dyDescent="0.25">
      <c r="A1275" s="1">
        <v>39912</v>
      </c>
      <c r="B1275" s="10">
        <v>36.53</v>
      </c>
      <c r="C1275" s="10">
        <v>38.53</v>
      </c>
      <c r="D1275">
        <v>161585.75</v>
      </c>
      <c r="E1275">
        <v>144742.85</v>
      </c>
      <c r="F1275">
        <v>248162.16</v>
      </c>
      <c r="G1275">
        <v>222324.08</v>
      </c>
      <c r="H1275">
        <f>(1/(1-91/360*VLOOKUP($A1275,Tbills!$B$4:$C$974,2,1)/100))^((1)/91)-1</f>
        <v>5.5569757899665007E-6</v>
      </c>
      <c r="I1275">
        <f>I1274*(1-IF($A1275&lt;=I1270,I$1,I$1+IF(AND(WEEKDAY($A1275)&lt;&gt;1,WEEKDAY($A1275)&lt;&gt;7),J$1,0)))^($A1275-$A1274)*(1-0.5*(E1275/E1274-1))</f>
        <v>6.8548320653061463</v>
      </c>
      <c r="K1275">
        <f>ROW()</f>
        <v>1275</v>
      </c>
      <c r="L1275">
        <f>B1275/C1275</f>
        <v>0.94809239553594604</v>
      </c>
      <c r="M1275">
        <f t="shared" si="19"/>
        <v>1.9616881384181624</v>
      </c>
      <c r="P1275">
        <f>P1274*(1-P$1+H1274)^($A1275-$A1274)*(2-E1275/E1274)</f>
        <v>1.9500110138126079</v>
      </c>
    </row>
    <row r="1276" spans="1:16"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I1275*(1-IF($A1276&lt;=I1271,I$1,I$1+IF(AND(WEEKDAY($A1276)&lt;&gt;1,WEEKDAY($A1276)&lt;&gt;7),J$1,0)))^($A1276-$A1275)*(1-0.5*(E1276/E1275-1))</f>
        <v>6.8809029109295663</v>
      </c>
      <c r="K1276">
        <f>ROW()</f>
        <v>1276</v>
      </c>
      <c r="L1276">
        <f>B1276/C1276</f>
        <v>0.98080415045395608</v>
      </c>
      <c r="M1276">
        <f t="shared" si="19"/>
        <v>1.976651582385877</v>
      </c>
      <c r="P1276">
        <f>P1275*(1-P$1+H1275)^($A1276-$A1275)*(2-E1276/E1275)</f>
        <v>1.9650044355362619</v>
      </c>
    </row>
    <row r="1277" spans="1:16" x14ac:dyDescent="0.25">
      <c r="A1277" s="1">
        <v>39917</v>
      </c>
      <c r="B1277" s="10">
        <v>37.67</v>
      </c>
      <c r="C1277" s="10">
        <v>38.69</v>
      </c>
      <c r="D1277">
        <v>160113.95000000001</v>
      </c>
      <c r="E1277">
        <v>143420.54</v>
      </c>
      <c r="F1277">
        <v>249048.47</v>
      </c>
      <c r="G1277">
        <v>223112.03</v>
      </c>
      <c r="H1277">
        <f>(1/(1-91/360*VLOOKUP($A1277,Tbills!$B$4:$C$974,2,1)/100))^((1)/91)-1</f>
        <v>5.0011503509583832E-6</v>
      </c>
      <c r="I1277">
        <f>I1276*(1-IF($A1277&lt;=I1272,I$1,I$1+IF(AND(WEEKDAY($A1277)&lt;&gt;1,WEEKDAY($A1277)&lt;&gt;7),J$1,0)))^($A1277-$A1276)*(1-0.5*(E1277/E1276-1))</f>
        <v>6.8853008555153714</v>
      </c>
      <c r="K1277">
        <f>ROW()</f>
        <v>1277</v>
      </c>
      <c r="L1277">
        <f>B1277/C1277</f>
        <v>0.97363659860429064</v>
      </c>
      <c r="M1277">
        <f t="shared" si="19"/>
        <v>1.9791891219354387</v>
      </c>
      <c r="P1277">
        <f>P1276*(1-P$1+H1276)^($A1277-$A1276)*(2-E1277/E1276)</f>
        <v>1.9675557309170035</v>
      </c>
    </row>
    <row r="1278" spans="1:16" x14ac:dyDescent="0.25">
      <c r="A1278" s="1">
        <v>39918</v>
      </c>
      <c r="B1278" s="10">
        <v>36.17</v>
      </c>
      <c r="C1278" s="10">
        <v>37.97</v>
      </c>
      <c r="D1278">
        <v>156880.13</v>
      </c>
      <c r="E1278">
        <v>140523.16</v>
      </c>
      <c r="F1278">
        <v>247012.73</v>
      </c>
      <c r="G1278">
        <v>221287.18</v>
      </c>
      <c r="H1278">
        <f>(1/(1-91/360*VLOOKUP($A1278,Tbills!$B$4:$C$974,2,1)/100))^((1)/91)-1</f>
        <v>5.0011503509583832E-6</v>
      </c>
      <c r="I1278">
        <f>I1277*(1-IF($A1278&lt;=I1273,I$1,I$1+IF(AND(WEEKDAY($A1278)&lt;&gt;1,WEEKDAY($A1278)&lt;&gt;7),J$1,0)))^($A1278-$A1277)*(1-0.5*(E1278/E1277-1))</f>
        <v>6.954668220848224</v>
      </c>
      <c r="K1278">
        <f>ROW()</f>
        <v>1278</v>
      </c>
      <c r="L1278">
        <f>B1278/C1278</f>
        <v>0.95259415327890451</v>
      </c>
      <c r="M1278">
        <f t="shared" si="19"/>
        <v>2.0190786327807464</v>
      </c>
      <c r="P1278">
        <f>P1277*(1-P$1+H1277)^($A1278-$A1277)*(2-E1278/E1277)</f>
        <v>2.007240063867588</v>
      </c>
    </row>
    <row r="1279" spans="1:16" x14ac:dyDescent="0.25">
      <c r="A1279" s="1">
        <v>39919</v>
      </c>
      <c r="B1279" s="10">
        <v>35.79</v>
      </c>
      <c r="C1279" s="10">
        <v>36.96</v>
      </c>
      <c r="D1279">
        <v>151042.39000000001</v>
      </c>
      <c r="E1279">
        <v>135293.38</v>
      </c>
      <c r="F1279">
        <v>240707.91</v>
      </c>
      <c r="G1279">
        <v>215637.88</v>
      </c>
      <c r="H1279">
        <f>(1/(1-91/360*VLOOKUP($A1279,Tbills!$B$4:$C$974,2,1)/100))^((1)/91)-1</f>
        <v>5.0011503509583832E-6</v>
      </c>
      <c r="I1279">
        <f>I1278*(1-IF($A1279&lt;=I1274,I$1,I$1+IF(AND(WEEKDAY($A1279)&lt;&gt;1,WEEKDAY($A1279)&lt;&gt;7),J$1,0)))^($A1279-$A1278)*(1-0.5*(E1279/E1278-1))</f>
        <v>7.0838980409847609</v>
      </c>
      <c r="K1279">
        <f>ROW()</f>
        <v>1279</v>
      </c>
      <c r="L1279">
        <f>B1279/C1279</f>
        <v>0.96834415584415579</v>
      </c>
      <c r="M1279">
        <f t="shared" si="19"/>
        <v>2.0941241309803695</v>
      </c>
      <c r="P1279">
        <f>P1278*(1-P$1+H1278)^($A1279-$A1278)*(2-E1279/E1278)</f>
        <v>2.0818759198286214</v>
      </c>
    </row>
    <row r="1280" spans="1:16"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I1279*(1-IF($A1280&lt;=I1275,I$1,I$1+IF(AND(WEEKDAY($A1280)&lt;&gt;1,WEEKDAY($A1280)&lt;&gt;7),J$1,0)))^($A1280-$A1279)*(1-0.5*(E1280/E1279-1))</f>
        <v>7.1555708021753572</v>
      </c>
      <c r="K1280">
        <f>ROW()</f>
        <v>1280</v>
      </c>
      <c r="L1280">
        <f>B1280/C1280</f>
        <v>0.92757584039355001</v>
      </c>
      <c r="M1280">
        <f t="shared" si="19"/>
        <v>2.1365101756186338</v>
      </c>
      <c r="P1280">
        <f>P1279*(1-P$1+H1279)^($A1280-$A1279)*(2-E1280/E1279)</f>
        <v>2.1240450462018905</v>
      </c>
    </row>
    <row r="1281" spans="1:16"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I1280*(1-IF($A1281&lt;=I1276,I$1,I$1+IF(AND(WEEKDAY($A1281)&lt;&gt;1,WEEKDAY($A1281)&lt;&gt;7),J$1,0)))^($A1281-$A1280)*(1-0.5*(E1281/E1280-1))</f>
        <v>6.8786315467347396</v>
      </c>
      <c r="K1281">
        <f>ROW()</f>
        <v>1281</v>
      </c>
      <c r="L1281">
        <f>B1281/C1281</f>
        <v>0.99416391778736368</v>
      </c>
      <c r="M1281">
        <f t="shared" si="19"/>
        <v>1.9711784416971967</v>
      </c>
      <c r="P1281">
        <f>P1280*(1-P$1+H1280)^($A1281-$A1280)*(2-E1281/E1280)</f>
        <v>1.959763695507813</v>
      </c>
    </row>
    <row r="1282" spans="1:16" x14ac:dyDescent="0.25">
      <c r="A1282" s="1">
        <v>39924</v>
      </c>
      <c r="B1282" s="10">
        <v>37.14</v>
      </c>
      <c r="C1282" s="10">
        <v>37.78</v>
      </c>
      <c r="D1282">
        <v>153136.23000000001</v>
      </c>
      <c r="E1282">
        <v>137165.75</v>
      </c>
      <c r="F1282">
        <v>239566.81</v>
      </c>
      <c r="G1282">
        <v>214610.59</v>
      </c>
      <c r="H1282">
        <f>(1/(1-91/360*VLOOKUP($A1282,Tbills!$B$4:$C$974,2,1)/100))^((1)/91)-1</f>
        <v>3.7506470229597966E-6</v>
      </c>
      <c r="I1282">
        <f>I1281*(1-IF($A1282&lt;=I1277,I$1,I$1+IF(AND(WEEKDAY($A1282)&lt;&gt;1,WEEKDAY($A1282)&lt;&gt;7),J$1,0)))^($A1282-$A1281)*(1-0.5*(E1282/E1281-1))</f>
        <v>7.0138852680057342</v>
      </c>
      <c r="K1282">
        <f>ROW()</f>
        <v>1282</v>
      </c>
      <c r="L1282">
        <f>B1282/C1282</f>
        <v>0.98305982001058756</v>
      </c>
      <c r="M1282">
        <f t="shared" si="19"/>
        <v>2.0487057463723741</v>
      </c>
      <c r="P1282">
        <f>P1281*(1-P$1+H1281)^($A1282-$A1281)*(2-E1282/E1281)</f>
        <v>2.0368692253584437</v>
      </c>
    </row>
    <row r="1283" spans="1:16" x14ac:dyDescent="0.25">
      <c r="A1283" s="1">
        <v>39925</v>
      </c>
      <c r="B1283" s="10">
        <v>38.1</v>
      </c>
      <c r="C1283" s="10">
        <v>38.5</v>
      </c>
      <c r="D1283">
        <v>155240.66</v>
      </c>
      <c r="E1283">
        <v>139050.19</v>
      </c>
      <c r="F1283">
        <v>242079.52</v>
      </c>
      <c r="G1283">
        <v>216860.74</v>
      </c>
      <c r="H1283">
        <f>(1/(1-91/360*VLOOKUP($A1283,Tbills!$B$4:$C$974,2,1)/100))^((1)/91)-1</f>
        <v>3.7506470229597966E-6</v>
      </c>
      <c r="I1283">
        <f>I1282*(1-IF($A1283&lt;=I1278,I$1,I$1+IF(AND(WEEKDAY($A1283)&lt;&gt;1,WEEKDAY($A1283)&lt;&gt;7),J$1,0)))^($A1283-$A1282)*(1-0.5*(E1283/E1282-1))</f>
        <v>6.9655241354666799</v>
      </c>
      <c r="K1283">
        <f>ROW()</f>
        <v>1283</v>
      </c>
      <c r="L1283">
        <f>B1283/C1283</f>
        <v>0.98961038961038961</v>
      </c>
      <c r="M1283">
        <f t="shared" si="19"/>
        <v>2.0204656683117266</v>
      </c>
      <c r="P1283">
        <f>P1282*(1-P$1+H1282)^($A1283-$A1282)*(2-E1283/E1282)</f>
        <v>2.0088191039630248</v>
      </c>
    </row>
    <row r="1284" spans="1:16" x14ac:dyDescent="0.25">
      <c r="A1284" s="1">
        <v>39926</v>
      </c>
      <c r="B1284" s="10">
        <v>37.15</v>
      </c>
      <c r="C1284" s="10">
        <v>37.979999999999997</v>
      </c>
      <c r="D1284">
        <v>152610.32</v>
      </c>
      <c r="E1284">
        <v>136693.65</v>
      </c>
      <c r="F1284">
        <v>238399.8</v>
      </c>
      <c r="G1284">
        <v>213563.55</v>
      </c>
      <c r="H1284">
        <f>(1/(1-91/360*VLOOKUP($A1284,Tbills!$B$4:$C$974,2,1)/100))^((1)/91)-1</f>
        <v>3.7506470229597966E-6</v>
      </c>
      <c r="I1284">
        <f>I1283*(1-IF($A1284&lt;=I1279,I$1,I$1+IF(AND(WEEKDAY($A1284)&lt;&gt;1,WEEKDAY($A1284)&lt;&gt;7),J$1,0)))^($A1284-$A1283)*(1-0.5*(E1284/E1283-1))</f>
        <v>7.0243650869219145</v>
      </c>
      <c r="K1284">
        <f>ROW()</f>
        <v>1284</v>
      </c>
      <c r="L1284">
        <f>B1284/C1284</f>
        <v>0.97814639283833604</v>
      </c>
      <c r="M1284">
        <f t="shared" si="19"/>
        <v>2.0546116212513792</v>
      </c>
      <c r="P1284">
        <f>P1283*(1-P$1+H1283)^($A1284-$A1283)*(2-E1284/E1283)</f>
        <v>2.0427954806462232</v>
      </c>
    </row>
    <row r="1285" spans="1:16" x14ac:dyDescent="0.25">
      <c r="A1285" s="1">
        <v>39927</v>
      </c>
      <c r="B1285" s="10">
        <v>36.82</v>
      </c>
      <c r="C1285" s="10">
        <v>37.81</v>
      </c>
      <c r="D1285">
        <v>152894.34</v>
      </c>
      <c r="E1285">
        <v>136947.54</v>
      </c>
      <c r="F1285">
        <v>240058.81</v>
      </c>
      <c r="G1285">
        <v>215048.93</v>
      </c>
      <c r="H1285">
        <f>(1/(1-91/360*VLOOKUP($A1285,Tbills!$B$4:$C$974,2,1)/100))^((1)/91)-1</f>
        <v>3.7506470229597966E-6</v>
      </c>
      <c r="I1285">
        <f>I1284*(1-IF($A1285&lt;=I1280,I$1,I$1+IF(AND(WEEKDAY($A1285)&lt;&gt;1,WEEKDAY($A1285)&lt;&gt;7),J$1,0)))^($A1285-$A1284)*(1-0.5*(E1285/E1284-1))</f>
        <v>7.0176590258703717</v>
      </c>
      <c r="K1285">
        <f>ROW()</f>
        <v>1285</v>
      </c>
      <c r="L1285">
        <f>B1285/C1285</f>
        <v>0.97381645067442468</v>
      </c>
      <c r="M1285">
        <f t="shared" si="19"/>
        <v>2.0506999410552322</v>
      </c>
      <c r="P1285">
        <f>P1284*(1-P$1+H1284)^($A1285-$A1284)*(2-E1285/E1284)</f>
        <v>2.0389334962955097</v>
      </c>
    </row>
    <row r="1286" spans="1:16" x14ac:dyDescent="0.25">
      <c r="A1286" s="1">
        <v>39930</v>
      </c>
      <c r="B1286" s="10">
        <v>38.32</v>
      </c>
      <c r="C1286" s="10">
        <v>38.630000000000003</v>
      </c>
      <c r="D1286">
        <v>156549.13</v>
      </c>
      <c r="E1286">
        <v>140219.6</v>
      </c>
      <c r="F1286">
        <v>244611.68</v>
      </c>
      <c r="G1286">
        <v>219125.05</v>
      </c>
      <c r="H1286">
        <f>(1/(1-91/360*VLOOKUP($A1286,Tbills!$B$4:$C$974,2,1)/100))^((1)/91)-1</f>
        <v>3.7506470229597966E-6</v>
      </c>
      <c r="I1286">
        <f>I1285*(1-IF($A1286&lt;=I1281,I$1,I$1+IF(AND(WEEKDAY($A1286)&lt;&gt;1,WEEKDAY($A1286)&lt;&gt;7),J$1,0)))^($A1286-$A1285)*(1-0.5*(E1286/E1285-1))</f>
        <v>6.9332818747638019</v>
      </c>
      <c r="K1286">
        <f>ROW()</f>
        <v>1286</v>
      </c>
      <c r="L1286">
        <f>B1286/C1286</f>
        <v>0.9919751488480455</v>
      </c>
      <c r="M1286">
        <f t="shared" si="19"/>
        <v>2.00142330327555</v>
      </c>
      <c r="P1286">
        <f>P1285*(1-P$1+H1285)^($A1286-$A1285)*(2-E1286/E1285)</f>
        <v>1.9900192368260203</v>
      </c>
    </row>
    <row r="1287" spans="1:16" x14ac:dyDescent="0.25">
      <c r="A1287" s="1">
        <v>39931</v>
      </c>
      <c r="B1287" s="10">
        <v>37.950000000000003</v>
      </c>
      <c r="C1287" s="10">
        <v>38.4</v>
      </c>
      <c r="D1287">
        <v>154686.13</v>
      </c>
      <c r="E1287">
        <v>138550.41</v>
      </c>
      <c r="F1287">
        <v>242149.93</v>
      </c>
      <c r="G1287">
        <v>216918.98</v>
      </c>
      <c r="H1287">
        <f>(1/(1-91/360*VLOOKUP($A1287,Tbills!$B$4:$C$974,2,1)/100))^((1)/91)-1</f>
        <v>3.7506470229597966E-6</v>
      </c>
      <c r="I1287">
        <f>I1286*(1-IF($A1287&lt;=I1282,I$1,I$1+IF(AND(WEEKDAY($A1287)&lt;&gt;1,WEEKDAY($A1287)&lt;&gt;7),J$1,0)))^($A1287-$A1286)*(1-0.5*(E1287/E1286-1))</f>
        <v>6.9743676317605319</v>
      </c>
      <c r="K1287">
        <f>ROW()</f>
        <v>1287</v>
      </c>
      <c r="L1287">
        <f>B1287/C1287</f>
        <v>0.98828125000000011</v>
      </c>
      <c r="M1287">
        <f t="shared" si="19"/>
        <v>2.0251541463224219</v>
      </c>
      <c r="P1287">
        <f>P1286*(1-P$1+H1286)^($A1287-$A1286)*(2-E1287/E1286)</f>
        <v>2.0136417242907454</v>
      </c>
    </row>
    <row r="1288" spans="1:16" x14ac:dyDescent="0.25">
      <c r="A1288" s="1">
        <v>39932</v>
      </c>
      <c r="B1288" s="10">
        <v>36.08</v>
      </c>
      <c r="C1288" s="10">
        <v>36.49</v>
      </c>
      <c r="D1288">
        <v>148082.76999999999</v>
      </c>
      <c r="E1288">
        <v>132635.35</v>
      </c>
      <c r="F1288">
        <v>236476.46</v>
      </c>
      <c r="G1288">
        <v>211835.84</v>
      </c>
      <c r="H1288">
        <f>(1/(1-91/360*VLOOKUP($A1288,Tbills!$B$4:$C$974,2,1)/100))^((1)/91)-1</f>
        <v>3.7506470229597966E-6</v>
      </c>
      <c r="I1288">
        <f>I1287*(1-IF($A1288&lt;=I1283,I$1,I$1+IF(AND(WEEKDAY($A1288)&lt;&gt;1,WEEKDAY($A1288)&lt;&gt;7),J$1,0)))^($A1288-$A1287)*(1-0.5*(E1288/E1287-1))</f>
        <v>7.1230587422705689</v>
      </c>
      <c r="K1288">
        <f>ROW()</f>
        <v>1288</v>
      </c>
      <c r="L1288">
        <f>B1288/C1288</f>
        <v>0.98876404494382009</v>
      </c>
      <c r="M1288">
        <f t="shared" si="19"/>
        <v>2.1115146412272732</v>
      </c>
      <c r="P1288">
        <f>P1287*(1-P$1+H1287)^($A1288-$A1287)*(2-E1288/E1287)</f>
        <v>2.0995392926154866</v>
      </c>
    </row>
    <row r="1289" spans="1:16" x14ac:dyDescent="0.25">
      <c r="A1289" s="1">
        <v>39933</v>
      </c>
      <c r="B1289" s="10">
        <v>36.5</v>
      </c>
      <c r="C1289" s="10">
        <v>36.729999999999997</v>
      </c>
      <c r="D1289">
        <v>149752.09</v>
      </c>
      <c r="E1289">
        <v>134130.04</v>
      </c>
      <c r="F1289">
        <v>236752.49</v>
      </c>
      <c r="G1289">
        <v>212082.31</v>
      </c>
      <c r="H1289">
        <f>(1/(1-91/360*VLOOKUP($A1289,Tbills!$B$4:$C$974,2,1)/100))^((1)/91)-1</f>
        <v>3.7506470229597966E-6</v>
      </c>
      <c r="I1289">
        <f>I1288*(1-IF($A1289&lt;=I1284,I$1,I$1+IF(AND(WEEKDAY($A1289)&lt;&gt;1,WEEKDAY($A1289)&lt;&gt;7),J$1,0)))^($A1289-$A1288)*(1-0.5*(E1289/E1288-1))</f>
        <v>7.0827389205173823</v>
      </c>
      <c r="K1289">
        <f>ROW()</f>
        <v>1289</v>
      </c>
      <c r="L1289">
        <f>B1289/C1289</f>
        <v>0.99373808875578551</v>
      </c>
      <c r="M1289">
        <f t="shared" ref="M1289:M1352" si="20">M1288*(1-IF($A1289&lt;=N$3,M$1,M$1+IF(AND(WEEKDAY($A1289)&lt;&gt;1,WEEKDAY($A1289)&lt;&gt;7),N$1,0)))^($A1289-$A1288)*(2-$E1289/$E1288)</f>
        <v>2.0876223924110024</v>
      </c>
      <c r="P1289">
        <f>P1288*(1-P$1+H1288)^($A1289-$A1288)*(2-E1289/E1288)</f>
        <v>2.075810239062847</v>
      </c>
    </row>
    <row r="1290" spans="1:16"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I1289*(1-IF($A1290&lt;=I1285,I$1,I$1+IF(AND(WEEKDAY($A1290)&lt;&gt;1,WEEKDAY($A1290)&lt;&gt;7),J$1,0)))^($A1290-$A1289)*(1-0.5*(E1290/E1289-1))</f>
        <v>7.1331251509638163</v>
      </c>
      <c r="K1290">
        <f>ROW()</f>
        <v>1290</v>
      </c>
      <c r="L1290">
        <f>B1290/C1290</f>
        <v>0.98493303571428559</v>
      </c>
      <c r="M1290">
        <f t="shared" si="20"/>
        <v>2.1173356896539457</v>
      </c>
      <c r="P1290">
        <f>P1289*(1-P$1+H1289)^($A1290-$A1289)*(2-E1290/E1289)</f>
        <v>2.1053834990708364</v>
      </c>
    </row>
    <row r="1291" spans="1:16" x14ac:dyDescent="0.25">
      <c r="A1291" s="1">
        <v>39937</v>
      </c>
      <c r="B1291" s="10">
        <v>34.53</v>
      </c>
      <c r="C1291" s="10">
        <v>34.799999999999997</v>
      </c>
      <c r="D1291">
        <v>140812.94</v>
      </c>
      <c r="E1291">
        <v>126121.45</v>
      </c>
      <c r="F1291">
        <v>224191.84</v>
      </c>
      <c r="G1291">
        <v>200827.4</v>
      </c>
      <c r="H1291">
        <f>(1/(1-91/360*VLOOKUP($A1291,Tbills!$B$4:$C$974,2,1)/100))^((1)/91)-1</f>
        <v>5.4180167654571676E-6</v>
      </c>
      <c r="I1291">
        <f>I1290*(1-IF($A1291&lt;=I1286,I$1,I$1+IF(AND(WEEKDAY($A1291)&lt;&gt;1,WEEKDAY($A1291)&lt;&gt;7),J$1,0)))^($A1291-$A1290)*(1-0.5*(E1291/E1290-1))</f>
        <v>7.2969219958911617</v>
      </c>
      <c r="K1291">
        <f>ROW()</f>
        <v>1291</v>
      </c>
      <c r="L1291">
        <f>B1291/C1291</f>
        <v>0.99224137931034495</v>
      </c>
      <c r="M1291">
        <f t="shared" si="20"/>
        <v>2.2146045868327509</v>
      </c>
      <c r="P1291">
        <f>P1290*(1-P$1+H1290)^($A1291-$A1290)*(2-E1291/E1290)</f>
        <v>2.2021914525014052</v>
      </c>
    </row>
    <row r="1292" spans="1:16" x14ac:dyDescent="0.25">
      <c r="A1292" s="1">
        <v>39938</v>
      </c>
      <c r="B1292" s="10">
        <v>33.36</v>
      </c>
      <c r="C1292" s="10">
        <v>34.18</v>
      </c>
      <c r="D1292">
        <v>140570.73000000001</v>
      </c>
      <c r="E1292">
        <v>125903.82</v>
      </c>
      <c r="F1292">
        <v>225435.79</v>
      </c>
      <c r="G1292">
        <v>201940.63</v>
      </c>
      <c r="H1292">
        <f>(1/(1-91/360*VLOOKUP($A1292,Tbills!$B$4:$C$974,2,1)/100))^((1)/91)-1</f>
        <v>5.4180167654571676E-6</v>
      </c>
      <c r="I1292">
        <f>I1291*(1-IF($A1292&lt;=I1287,I$1,I$1+IF(AND(WEEKDAY($A1292)&lt;&gt;1,WEEKDAY($A1292)&lt;&gt;7),J$1,0)))^($A1292-$A1291)*(1-0.5*(E1292/E1291-1))</f>
        <v>7.3030275467649171</v>
      </c>
      <c r="K1292">
        <f>ROW()</f>
        <v>1292</v>
      </c>
      <c r="L1292">
        <f>B1292/C1292</f>
        <v>0.97600936220011703</v>
      </c>
      <c r="M1292">
        <f t="shared" si="20"/>
        <v>2.2183226937023481</v>
      </c>
      <c r="P1292">
        <f>P1291*(1-P$1+H1291)^($A1292-$A1291)*(2-E1292/E1291)</f>
        <v>2.2059218243607934</v>
      </c>
    </row>
    <row r="1293" spans="1:16"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I1292*(1-IF($A1293&lt;=I1288,I$1,I$1+IF(AND(WEEKDAY($A1293)&lt;&gt;1,WEEKDAY($A1293)&lt;&gt;7),J$1,0)))^($A1293-$A1292)*(1-0.5*(E1293/E1292-1))</f>
        <v>7.4311419351049537</v>
      </c>
      <c r="K1293">
        <f>ROW()</f>
        <v>1293</v>
      </c>
      <c r="L1293">
        <f>B1293/C1293</f>
        <v>0.97272182254196649</v>
      </c>
      <c r="M1293">
        <f t="shared" si="20"/>
        <v>2.29616372320839</v>
      </c>
      <c r="P1293">
        <f>P1292*(1-P$1+H1292)^($A1293-$A1292)*(2-E1293/E1292)</f>
        <v>2.2833619745068945</v>
      </c>
    </row>
    <row r="1294" spans="1:16" x14ac:dyDescent="0.25">
      <c r="A1294" s="1">
        <v>39940</v>
      </c>
      <c r="B1294" s="10">
        <v>33.44</v>
      </c>
      <c r="C1294" s="10">
        <v>34.04</v>
      </c>
      <c r="D1294">
        <v>137485.47</v>
      </c>
      <c r="E1294">
        <v>123139.12</v>
      </c>
      <c r="F1294">
        <v>220359.75</v>
      </c>
      <c r="G1294">
        <v>197391.45</v>
      </c>
      <c r="H1294">
        <f>(1/(1-91/360*VLOOKUP($A1294,Tbills!$B$4:$C$974,2,1)/100))^((1)/91)-1</f>
        <v>5.4180167654571676E-6</v>
      </c>
      <c r="I1294">
        <f>I1293*(1-IF($A1294&lt;=I1289,I$1,I$1+IF(AND(WEEKDAY($A1294)&lt;&gt;1,WEEKDAY($A1294)&lt;&gt;7),J$1,0)))^($A1294-$A1293)*(1-0.5*(E1294/E1293-1))</f>
        <v>7.3801974004408537</v>
      </c>
      <c r="K1294">
        <f>ROW()</f>
        <v>1294</v>
      </c>
      <c r="L1294">
        <f>B1294/C1294</f>
        <v>0.98237367802585185</v>
      </c>
      <c r="M1294">
        <f t="shared" si="20"/>
        <v>2.2646940377767399</v>
      </c>
      <c r="P1294">
        <f>P1293*(1-P$1+H1293)^($A1294-$A1293)*(2-E1294/E1293)</f>
        <v>2.2521015397724349</v>
      </c>
    </row>
    <row r="1295" spans="1:16" x14ac:dyDescent="0.25">
      <c r="A1295" s="1">
        <v>39941</v>
      </c>
      <c r="B1295" s="10">
        <v>32.049999999999997</v>
      </c>
      <c r="C1295" s="10">
        <v>32.82</v>
      </c>
      <c r="D1295">
        <v>131834.13</v>
      </c>
      <c r="E1295">
        <v>118076.82</v>
      </c>
      <c r="F1295">
        <v>214744.55</v>
      </c>
      <c r="G1295">
        <v>192360.45</v>
      </c>
      <c r="H1295">
        <f>(1/(1-91/360*VLOOKUP($A1295,Tbills!$B$4:$C$974,2,1)/100))^((1)/91)-1</f>
        <v>5.4180167654571676E-6</v>
      </c>
      <c r="I1295">
        <f>I1294*(1-IF($A1295&lt;=I1290,I$1,I$1+IF(AND(WEEKDAY($A1295)&lt;&gt;1,WEEKDAY($A1295)&lt;&gt;7),J$1,0)))^($A1295-$A1294)*(1-0.5*(E1295/E1294-1))</f>
        <v>7.5317028439063529</v>
      </c>
      <c r="K1295">
        <f>ROW()</f>
        <v>1295</v>
      </c>
      <c r="L1295">
        <f>B1295/C1295</f>
        <v>0.97653869591712361</v>
      </c>
      <c r="M1295">
        <f t="shared" si="20"/>
        <v>2.3576867283419087</v>
      </c>
      <c r="P1295">
        <f>P1294*(1-P$1+H1294)^($A1295-$A1294)*(2-E1295/E1294)</f>
        <v>2.344612345007163</v>
      </c>
    </row>
    <row r="1296" spans="1:16" x14ac:dyDescent="0.25">
      <c r="A1296" s="1">
        <v>39944</v>
      </c>
      <c r="B1296" s="10">
        <v>32.869999999999997</v>
      </c>
      <c r="C1296" s="10">
        <v>33.39</v>
      </c>
      <c r="D1296">
        <v>132700.84</v>
      </c>
      <c r="E1296">
        <v>118851.17</v>
      </c>
      <c r="F1296">
        <v>215483.35</v>
      </c>
      <c r="G1296">
        <v>193019.11</v>
      </c>
      <c r="H1296">
        <f>(1/(1-91/360*VLOOKUP($A1296,Tbills!$B$4:$C$974,2,1)/100))^((1)/91)-1</f>
        <v>5.2790595175267185E-6</v>
      </c>
      <c r="I1296">
        <f>I1295*(1-IF($A1296&lt;=I1291,I$1,I$1+IF(AND(WEEKDAY($A1296)&lt;&gt;1,WEEKDAY($A1296)&lt;&gt;7),J$1,0)))^($A1296-$A1295)*(1-0.5*(E1296/E1295-1))</f>
        <v>7.5064201714045611</v>
      </c>
      <c r="K1296">
        <f>ROW()</f>
        <v>1296</v>
      </c>
      <c r="L1296">
        <f>B1296/C1296</f>
        <v>0.98442647499251268</v>
      </c>
      <c r="M1296">
        <f t="shared" si="20"/>
        <v>2.3418977200123399</v>
      </c>
      <c r="P1296">
        <f>P1295*(1-P$1+H1295)^($A1296-$A1295)*(2-E1296/E1295)</f>
        <v>2.3290157502543387</v>
      </c>
    </row>
    <row r="1297" spans="1:16" x14ac:dyDescent="0.25">
      <c r="A1297" s="1">
        <v>39945</v>
      </c>
      <c r="B1297" s="10">
        <v>31.8</v>
      </c>
      <c r="C1297" s="10">
        <v>32.770000000000003</v>
      </c>
      <c r="D1297">
        <v>131756.79</v>
      </c>
      <c r="E1297">
        <v>118005.02</v>
      </c>
      <c r="F1297">
        <v>215514.59</v>
      </c>
      <c r="G1297">
        <v>193046.07</v>
      </c>
      <c r="H1297">
        <f>(1/(1-91/360*VLOOKUP($A1297,Tbills!$B$4:$C$974,2,1)/100))^((1)/91)-1</f>
        <v>5.2790595175267185E-6</v>
      </c>
      <c r="I1297">
        <f>I1296*(1-IF($A1297&lt;=I1292,I$1,I$1+IF(AND(WEEKDAY($A1297)&lt;&gt;1,WEEKDAY($A1297)&lt;&gt;7),J$1,0)))^($A1297-$A1296)*(1-0.5*(E1297/E1296-1))</f>
        <v>7.5329447381973589</v>
      </c>
      <c r="K1297">
        <f>ROW()</f>
        <v>1297</v>
      </c>
      <c r="L1297">
        <f>B1297/C1297</f>
        <v>0.97039975587427518</v>
      </c>
      <c r="M1297">
        <f t="shared" si="20"/>
        <v>2.3584607947209486</v>
      </c>
      <c r="P1297">
        <f>P1296*(1-P$1+H1296)^($A1297-$A1296)*(2-E1297/E1296)</f>
        <v>2.345522591786533</v>
      </c>
    </row>
    <row r="1298" spans="1:16" x14ac:dyDescent="0.25">
      <c r="A1298" s="1">
        <v>39946</v>
      </c>
      <c r="B1298" s="10">
        <v>33.65</v>
      </c>
      <c r="C1298" s="10">
        <v>33.83</v>
      </c>
      <c r="D1298">
        <v>136153.41</v>
      </c>
      <c r="E1298">
        <v>121942.13</v>
      </c>
      <c r="F1298">
        <v>218826.38</v>
      </c>
      <c r="G1298">
        <v>196011.57</v>
      </c>
      <c r="H1298">
        <f>(1/(1-91/360*VLOOKUP($A1298,Tbills!$B$4:$C$974,2,1)/100))^((1)/91)-1</f>
        <v>5.2790595175267185E-6</v>
      </c>
      <c r="I1298">
        <f>I1297*(1-IF($A1298&lt;=I1293,I$1,I$1+IF(AND(WEEKDAY($A1298)&lt;&gt;1,WEEKDAY($A1298)&lt;&gt;7),J$1,0)))^($A1298-$A1297)*(1-0.5*(E1298/E1297-1))</f>
        <v>7.4070876646577295</v>
      </c>
      <c r="K1298">
        <f>ROW()</f>
        <v>1298</v>
      </c>
      <c r="L1298">
        <f>B1298/C1298</f>
        <v>0.99467927874667461</v>
      </c>
      <c r="M1298">
        <f t="shared" si="20"/>
        <v>2.2796671171575422</v>
      </c>
      <c r="P1298">
        <f>P1297*(1-P$1+H1297)^($A1298-$A1297)*(2-E1298/E1297)</f>
        <v>2.2671948758321019</v>
      </c>
    </row>
    <row r="1299" spans="1:16" x14ac:dyDescent="0.25">
      <c r="A1299" s="1">
        <v>39947</v>
      </c>
      <c r="B1299" s="10">
        <v>31.37</v>
      </c>
      <c r="C1299" s="10">
        <v>32.25</v>
      </c>
      <c r="D1299">
        <v>130422.29</v>
      </c>
      <c r="E1299">
        <v>116808.56</v>
      </c>
      <c r="F1299">
        <v>212166.98</v>
      </c>
      <c r="G1299">
        <v>190045.45</v>
      </c>
      <c r="H1299">
        <f>(1/(1-91/360*VLOOKUP($A1299,Tbills!$B$4:$C$974,2,1)/100))^((1)/91)-1</f>
        <v>5.2790595175267185E-6</v>
      </c>
      <c r="I1299">
        <f>I1298*(1-IF($A1299&lt;=I1294,I$1,I$1+IF(AND(WEEKDAY($A1299)&lt;&gt;1,WEEKDAY($A1299)&lt;&gt;7),J$1,0)))^($A1299-$A1298)*(1-0.5*(E1299/E1298-1))</f>
        <v>7.5628041326625812</v>
      </c>
      <c r="K1299">
        <f>ROW()</f>
        <v>1299</v>
      </c>
      <c r="L1299">
        <f>B1299/C1299</f>
        <v>0.97271317829457371</v>
      </c>
      <c r="M1299">
        <f t="shared" si="20"/>
        <v>2.3755268360089579</v>
      </c>
      <c r="P1299">
        <f>P1298*(1-P$1+H1298)^($A1299-$A1298)*(2-E1299/E1298)</f>
        <v>2.3625652664583225</v>
      </c>
    </row>
    <row r="1300" spans="1:16" x14ac:dyDescent="0.25">
      <c r="A1300" s="1">
        <v>39948</v>
      </c>
      <c r="B1300" s="10">
        <v>33.119999999999997</v>
      </c>
      <c r="C1300" s="10">
        <v>33.22</v>
      </c>
      <c r="D1300">
        <v>133652.13</v>
      </c>
      <c r="E1300">
        <v>119700.65</v>
      </c>
      <c r="F1300">
        <v>214395.37</v>
      </c>
      <c r="G1300">
        <v>192040.5</v>
      </c>
      <c r="H1300">
        <f>(1/(1-91/360*VLOOKUP($A1300,Tbills!$B$4:$C$974,2,1)/100))^((1)/91)-1</f>
        <v>5.2790595175267185E-6</v>
      </c>
      <c r="I1300">
        <f>I1299*(1-IF($A1300&lt;=I1295,I$1,I$1+IF(AND(WEEKDAY($A1300)&lt;&gt;1,WEEKDAY($A1300)&lt;&gt;7),J$1,0)))^($A1300-$A1299)*(1-0.5*(E1300/E1299-1))</f>
        <v>7.4689851259743953</v>
      </c>
      <c r="K1300">
        <f>ROW()</f>
        <v>1300</v>
      </c>
      <c r="L1300">
        <f>B1300/C1300</f>
        <v>0.9969897652016857</v>
      </c>
      <c r="M1300">
        <f t="shared" si="20"/>
        <v>2.3166027191756733</v>
      </c>
      <c r="P1300">
        <f>P1299*(1-P$1+H1299)^($A1300-$A1299)*(2-E1300/E1299)</f>
        <v>2.3039969139931515</v>
      </c>
    </row>
    <row r="1301" spans="1:16" x14ac:dyDescent="0.25">
      <c r="A1301" s="1">
        <v>39951</v>
      </c>
      <c r="B1301" s="10">
        <v>30.24</v>
      </c>
      <c r="C1301" s="10">
        <v>31.23</v>
      </c>
      <c r="D1301">
        <v>123886.8</v>
      </c>
      <c r="E1301">
        <v>110952.8</v>
      </c>
      <c r="F1301">
        <v>199984.76</v>
      </c>
      <c r="G1301">
        <v>179129.44</v>
      </c>
      <c r="H1301">
        <f>(1/(1-91/360*VLOOKUP($A1301,Tbills!$B$4:$C$974,2,1)/100))^((1)/91)-1</f>
        <v>5.1401040459531089E-6</v>
      </c>
      <c r="I1301">
        <f>I1300*(1-IF($A1301&lt;=I1296,I$1,I$1+IF(AND(WEEKDAY($A1301)&lt;&gt;1,WEEKDAY($A1301)&lt;&gt;7),J$1,0)))^($A1301-$A1300)*(1-0.5*(E1301/E1300-1))</f>
        <v>7.7413012997988435</v>
      </c>
      <c r="K1301">
        <f>ROW()</f>
        <v>1301</v>
      </c>
      <c r="L1301">
        <f>B1301/C1301</f>
        <v>0.96829971181556185</v>
      </c>
      <c r="M1301">
        <f t="shared" si="20"/>
        <v>2.4855551649443957</v>
      </c>
      <c r="P1301">
        <f>P1300*(1-P$1+H1300)^($A1301-$A1300)*(2-E1301/E1300)</f>
        <v>2.4721402741383414</v>
      </c>
    </row>
    <row r="1302" spans="1:16" x14ac:dyDescent="0.25">
      <c r="A1302" s="1">
        <v>39952</v>
      </c>
      <c r="B1302" s="10">
        <v>28.8</v>
      </c>
      <c r="C1302" s="10">
        <v>30.42</v>
      </c>
      <c r="D1302">
        <v>121933.23</v>
      </c>
      <c r="E1302">
        <v>109202.62</v>
      </c>
      <c r="F1302">
        <v>200519.05</v>
      </c>
      <c r="G1302">
        <v>179607.09</v>
      </c>
      <c r="H1302">
        <f>(1/(1-91/360*VLOOKUP($A1302,Tbills!$B$4:$C$974,2,1)/100))^((1)/91)-1</f>
        <v>5.1401040459531089E-6</v>
      </c>
      <c r="I1302">
        <f>I1301*(1-IF($A1302&lt;=I1297,I$1,I$1+IF(AND(WEEKDAY($A1302)&lt;&gt;1,WEEKDAY($A1302)&lt;&gt;7),J$1,0)))^($A1302-$A1301)*(1-0.5*(E1302/E1301-1))</f>
        <v>7.8021542355397013</v>
      </c>
      <c r="K1302">
        <f>ROW()</f>
        <v>1302</v>
      </c>
      <c r="L1302">
        <f>B1302/C1302</f>
        <v>0.94674556213017746</v>
      </c>
      <c r="M1302">
        <f t="shared" si="20"/>
        <v>2.5246449563907949</v>
      </c>
      <c r="P1302">
        <f>P1301*(1-P$1+H1301)^($A1302-$A1301)*(2-E1302/E1301)</f>
        <v>2.5110560793698657</v>
      </c>
    </row>
    <row r="1303" spans="1:16" x14ac:dyDescent="0.25">
      <c r="A1303" s="1">
        <v>39953</v>
      </c>
      <c r="B1303" s="10">
        <v>29.03</v>
      </c>
      <c r="C1303" s="10">
        <v>30.74</v>
      </c>
      <c r="D1303">
        <v>122334.95</v>
      </c>
      <c r="E1303">
        <v>109561.84</v>
      </c>
      <c r="F1303">
        <v>202562.9</v>
      </c>
      <c r="G1303">
        <v>181436.87</v>
      </c>
      <c r="H1303">
        <f>(1/(1-91/360*VLOOKUP($A1303,Tbills!$B$4:$C$974,2,1)/100))^((1)/91)-1</f>
        <v>5.1401040459531089E-6</v>
      </c>
      <c r="I1303">
        <f>I1302*(1-IF($A1303&lt;=I1298,I$1,I$1+IF(AND(WEEKDAY($A1303)&lt;&gt;1,WEEKDAY($A1303)&lt;&gt;7),J$1,0)))^($A1303-$A1302)*(1-0.5*(E1303/E1302-1))</f>
        <v>7.789118978697255</v>
      </c>
      <c r="K1303">
        <f>ROW()</f>
        <v>1303</v>
      </c>
      <c r="L1303">
        <f>B1303/C1303</f>
        <v>0.94437215354586868</v>
      </c>
      <c r="M1303">
        <f t="shared" si="20"/>
        <v>2.5162229840662196</v>
      </c>
      <c r="P1303">
        <f>P1302*(1-P$1+H1302)^($A1303-$A1302)*(2-E1303/E1302)</f>
        <v>2.5027163022753864</v>
      </c>
    </row>
    <row r="1304" spans="1:16" x14ac:dyDescent="0.25">
      <c r="A1304" s="1">
        <v>39954</v>
      </c>
      <c r="B1304" s="10">
        <v>31.35</v>
      </c>
      <c r="C1304" s="10">
        <v>32.39</v>
      </c>
      <c r="D1304">
        <v>129090.98</v>
      </c>
      <c r="E1304">
        <v>115611.9</v>
      </c>
      <c r="F1304">
        <v>207442.59</v>
      </c>
      <c r="G1304">
        <v>185806.7</v>
      </c>
      <c r="H1304">
        <f>(1/(1-91/360*VLOOKUP($A1304,Tbills!$B$4:$C$974,2,1)/100))^((1)/91)-1</f>
        <v>5.1401040459531089E-6</v>
      </c>
      <c r="I1304">
        <f>I1303*(1-IF($A1304&lt;=I1299,I$1,I$1+IF(AND(WEEKDAY($A1304)&lt;&gt;1,WEEKDAY($A1304)&lt;&gt;7),J$1,0)))^($A1304-$A1303)*(1-0.5*(E1304/E1303-1))</f>
        <v>7.5738623086354391</v>
      </c>
      <c r="K1304">
        <f>ROW()</f>
        <v>1304</v>
      </c>
      <c r="L1304">
        <f>B1304/C1304</f>
        <v>0.96789132448286508</v>
      </c>
      <c r="M1304">
        <f t="shared" si="20"/>
        <v>2.377165160821741</v>
      </c>
      <c r="P1304">
        <f>P1303*(1-P$1+H1303)^($A1304-$A1303)*(2-E1304/E1303)</f>
        <v>2.3644397464294391</v>
      </c>
    </row>
    <row r="1305" spans="1:16"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I1304*(1-IF($A1305&lt;=I1300,I$1,I$1+IF(AND(WEEKDAY($A1305)&lt;&gt;1,WEEKDAY($A1305)&lt;&gt;7),J$1,0)))^($A1305-$A1304)*(1-0.5*(E1305/E1304-1))</f>
        <v>7.5134440351468781</v>
      </c>
      <c r="K1305">
        <f>ROW()</f>
        <v>1305</v>
      </c>
      <c r="L1305">
        <f>B1305/C1305</f>
        <v>0.98759079903147706</v>
      </c>
      <c r="M1305">
        <f t="shared" si="20"/>
        <v>2.3392526822408706</v>
      </c>
      <c r="P1305">
        <f>P1304*(1-P$1+H1304)^($A1305-$A1304)*(2-E1305/E1304)</f>
        <v>2.3267644928552755</v>
      </c>
    </row>
    <row r="1306" spans="1:16" x14ac:dyDescent="0.25">
      <c r="A1306" s="1">
        <v>39959</v>
      </c>
      <c r="B1306" s="10">
        <v>30.62</v>
      </c>
      <c r="C1306" s="10">
        <v>31.53</v>
      </c>
      <c r="D1306">
        <v>125096.69</v>
      </c>
      <c r="E1306">
        <v>112031.69</v>
      </c>
      <c r="F1306">
        <v>201751.4</v>
      </c>
      <c r="G1306">
        <v>180704.33</v>
      </c>
      <c r="H1306">
        <f>(1/(1-91/360*VLOOKUP($A1306,Tbills!$B$4:$C$974,2,1)/100))^((1)/91)-1</f>
        <v>4.8621984320984524E-6</v>
      </c>
      <c r="I1306">
        <f>I1305*(1-IF($A1306&lt;=I1301,I$1,I$1+IF(AND(WEEKDAY($A1306)&lt;&gt;1,WEEKDAY($A1306)&lt;&gt;7),J$1,0)))^($A1306-$A1305)*(1-0.5*(E1306/E1305-1))</f>
        <v>7.685966039604506</v>
      </c>
      <c r="K1306">
        <f>ROW()</f>
        <v>1306</v>
      </c>
      <c r="L1306">
        <f>B1306/C1306</f>
        <v>0.97113859816048209</v>
      </c>
      <c r="M1306">
        <f t="shared" si="20"/>
        <v>2.4467218785606408</v>
      </c>
      <c r="P1306">
        <f>P1305*(1-P$1+H1305)^($A1306-$A1305)*(2-E1306/E1305)</f>
        <v>2.4338033535541346</v>
      </c>
    </row>
    <row r="1307" spans="1:16" x14ac:dyDescent="0.25">
      <c r="A1307" s="1">
        <v>39960</v>
      </c>
      <c r="B1307" s="10">
        <v>32.36</v>
      </c>
      <c r="C1307" s="10">
        <v>32.47</v>
      </c>
      <c r="D1307">
        <v>128848.62</v>
      </c>
      <c r="E1307">
        <v>115391.23</v>
      </c>
      <c r="F1307">
        <v>203115.11</v>
      </c>
      <c r="G1307">
        <v>181924.89</v>
      </c>
      <c r="H1307">
        <f>(1/(1-91/360*VLOOKUP($A1307,Tbills!$B$4:$C$974,2,1)/100))^((1)/91)-1</f>
        <v>4.8621984320984524E-6</v>
      </c>
      <c r="I1307">
        <f>I1306*(1-IF($A1307&lt;=I1302,I$1,I$1+IF(AND(WEEKDAY($A1307)&lt;&gt;1,WEEKDAY($A1307)&lt;&gt;7),J$1,0)))^($A1307-$A1306)*(1-0.5*(E1307/E1306-1))</f>
        <v>7.5705278934827724</v>
      </c>
      <c r="K1307">
        <f>ROW()</f>
        <v>1307</v>
      </c>
      <c r="L1307">
        <f>B1307/C1307</f>
        <v>0.99661225746843241</v>
      </c>
      <c r="M1307">
        <f t="shared" si="20"/>
        <v>2.3732404916222416</v>
      </c>
      <c r="P1307">
        <f>P1306*(1-P$1+H1306)^($A1307-$A1306)*(2-E1307/E1306)</f>
        <v>2.3607440601118226</v>
      </c>
    </row>
    <row r="1308" spans="1:16" x14ac:dyDescent="0.25">
      <c r="A1308" s="1">
        <v>39961</v>
      </c>
      <c r="B1308" s="10">
        <v>31.67</v>
      </c>
      <c r="C1308" s="10">
        <v>32.049999999999997</v>
      </c>
      <c r="D1308">
        <v>126708.42</v>
      </c>
      <c r="E1308">
        <v>113474</v>
      </c>
      <c r="F1308">
        <v>203963.17</v>
      </c>
      <c r="G1308">
        <v>182683.59</v>
      </c>
      <c r="H1308">
        <f>(1/(1-91/360*VLOOKUP($A1308,Tbills!$B$4:$C$974,2,1)/100))^((1)/91)-1</f>
        <v>4.8621984320984524E-6</v>
      </c>
      <c r="I1308">
        <f>I1307*(1-IF($A1308&lt;=I1303,I$1,I$1+IF(AND(WEEKDAY($A1308)&lt;&gt;1,WEEKDAY($A1308)&lt;&gt;7),J$1,0)))^($A1308-$A1307)*(1-0.5*(E1308/E1307-1))</f>
        <v>7.6332215305197266</v>
      </c>
      <c r="K1308">
        <f>ROW()</f>
        <v>1308</v>
      </c>
      <c r="L1308">
        <f>B1308/C1308</f>
        <v>0.98814352574102982</v>
      </c>
      <c r="M1308">
        <f t="shared" si="20"/>
        <v>2.4125596083099863</v>
      </c>
      <c r="P1308">
        <f>P1307*(1-P$1+H1307)^($A1308-$A1307)*(2-E1308/E1307)</f>
        <v>2.3998908222867765</v>
      </c>
    </row>
    <row r="1309" spans="1:16" x14ac:dyDescent="0.25">
      <c r="A1309" s="1">
        <v>39962</v>
      </c>
      <c r="B1309" s="10">
        <v>28.92</v>
      </c>
      <c r="C1309" s="10">
        <v>30.43</v>
      </c>
      <c r="D1309">
        <v>122307.62</v>
      </c>
      <c r="E1309">
        <v>109532.3</v>
      </c>
      <c r="F1309">
        <v>202154.44</v>
      </c>
      <c r="G1309">
        <v>181062.68</v>
      </c>
      <c r="H1309">
        <f>(1/(1-91/360*VLOOKUP($A1309,Tbills!$B$4:$C$974,2,1)/100))^((1)/91)-1</f>
        <v>4.8621984320984524E-6</v>
      </c>
      <c r="I1309">
        <f>I1308*(1-IF($A1309&lt;=I1304,I$1,I$1+IF(AND(WEEKDAY($A1309)&lt;&gt;1,WEEKDAY($A1309)&lt;&gt;7),J$1,0)))^($A1309-$A1308)*(1-0.5*(E1309/E1308-1))</f>
        <v>7.7655954566308871</v>
      </c>
      <c r="K1309">
        <f>ROW()</f>
        <v>1309</v>
      </c>
      <c r="L1309">
        <f>B1309/C1309</f>
        <v>0.95037791652974046</v>
      </c>
      <c r="M1309">
        <f t="shared" si="20"/>
        <v>2.4962474372416303</v>
      </c>
      <c r="P1309">
        <f>P1308*(1-P$1+H1308)^($A1309-$A1308)*(2-E1309/E1308)</f>
        <v>2.4831750774318535</v>
      </c>
    </row>
    <row r="1310" spans="1:16" x14ac:dyDescent="0.25">
      <c r="A1310" s="1">
        <v>39965</v>
      </c>
      <c r="B1310" s="10">
        <v>30.04</v>
      </c>
      <c r="C1310" s="10">
        <v>30.6</v>
      </c>
      <c r="D1310">
        <v>119328.59</v>
      </c>
      <c r="E1310">
        <v>106862.84</v>
      </c>
      <c r="F1310">
        <v>198039</v>
      </c>
      <c r="G1310">
        <v>177373.98</v>
      </c>
      <c r="H1310">
        <f>(1/(1-91/360*VLOOKUP($A1310,Tbills!$B$4:$C$974,2,1)/100))^((1)/91)-1</f>
        <v>4.1674654807088984E-6</v>
      </c>
      <c r="I1310">
        <f>I1309*(1-IF($A1310&lt;=I1305,I$1,I$1+IF(AND(WEEKDAY($A1310)&lt;&gt;1,WEEKDAY($A1310)&lt;&gt;7),J$1,0)))^($A1310-$A1309)*(1-0.5*(E1310/E1309-1))</f>
        <v>7.8596111052318953</v>
      </c>
      <c r="K1310">
        <f>ROW()</f>
        <v>1310</v>
      </c>
      <c r="L1310">
        <f>B1310/C1310</f>
        <v>0.98169934640522871</v>
      </c>
      <c r="M1310">
        <f t="shared" si="20"/>
        <v>2.5567273100449968</v>
      </c>
      <c r="P1310">
        <f>P1309*(1-P$1+H1309)^($A1310-$A1309)*(2-E1310/E1309)</f>
        <v>2.5434484988644508</v>
      </c>
    </row>
    <row r="1311" spans="1:16" x14ac:dyDescent="0.25">
      <c r="A1311" s="1">
        <v>39966</v>
      </c>
      <c r="B1311" s="10">
        <v>29.63</v>
      </c>
      <c r="C1311" s="10">
        <v>30.58</v>
      </c>
      <c r="D1311">
        <v>119746.61</v>
      </c>
      <c r="E1311">
        <v>107236.75</v>
      </c>
      <c r="F1311">
        <v>198227.94</v>
      </c>
      <c r="G1311">
        <v>177542.47</v>
      </c>
      <c r="H1311">
        <f>(1/(1-91/360*VLOOKUP($A1311,Tbills!$B$4:$C$974,2,1)/100))^((1)/91)-1</f>
        <v>4.1674654807088984E-6</v>
      </c>
      <c r="I1311">
        <f>I1310*(1-IF($A1311&lt;=I1306,I$1,I$1+IF(AND(WEEKDAY($A1311)&lt;&gt;1,WEEKDAY($A1311)&lt;&gt;7),J$1,0)))^($A1311-$A1310)*(1-0.5*(E1311/E1310-1))</f>
        <v>7.8456566214270405</v>
      </c>
      <c r="K1311">
        <f>ROW()</f>
        <v>1311</v>
      </c>
      <c r="L1311">
        <f>B1311/C1311</f>
        <v>0.9689339437540877</v>
      </c>
      <c r="M1311">
        <f t="shared" si="20"/>
        <v>2.5476627310181859</v>
      </c>
      <c r="P1311">
        <f>P1310*(1-P$1+H1310)^($A1311-$A1310)*(2-E1311/E1310)</f>
        <v>2.5344658648573959</v>
      </c>
    </row>
    <row r="1312" spans="1:16" x14ac:dyDescent="0.25">
      <c r="A1312" s="1">
        <v>39967</v>
      </c>
      <c r="B1312" s="10">
        <v>31.02</v>
      </c>
      <c r="C1312" s="10">
        <v>32.19</v>
      </c>
      <c r="D1312">
        <v>126067.65</v>
      </c>
      <c r="E1312">
        <v>112896.99</v>
      </c>
      <c r="F1312">
        <v>203899.59</v>
      </c>
      <c r="G1312">
        <v>182621.54</v>
      </c>
      <c r="H1312">
        <f>(1/(1-91/360*VLOOKUP($A1312,Tbills!$B$4:$C$974,2,1)/100))^((1)/91)-1</f>
        <v>4.1674654807088984E-6</v>
      </c>
      <c r="I1312">
        <f>I1311*(1-IF($A1312&lt;=I1307,I$1,I$1+IF(AND(WEEKDAY($A1312)&lt;&gt;1,WEEKDAY($A1312)&lt;&gt;7),J$1,0)))^($A1312-$A1311)*(1-0.5*(E1312/E1311-1))</f>
        <v>7.6384005290673489</v>
      </c>
      <c r="K1312">
        <f>ROW()</f>
        <v>1312</v>
      </c>
      <c r="L1312">
        <f>B1312/C1312</f>
        <v>0.9636533084808947</v>
      </c>
      <c r="M1312">
        <f t="shared" si="20"/>
        <v>2.4130779418579689</v>
      </c>
      <c r="P1312">
        <f>P1311*(1-P$1+H1311)^($A1312-$A1311)*(2-E1312/E1311)</f>
        <v>2.4006112485982922</v>
      </c>
    </row>
    <row r="1313" spans="1:16" x14ac:dyDescent="0.25">
      <c r="A1313" s="1">
        <v>39968</v>
      </c>
      <c r="B1313" s="10">
        <v>30.18</v>
      </c>
      <c r="C1313" s="10">
        <v>31.58</v>
      </c>
      <c r="D1313">
        <v>124582.83</v>
      </c>
      <c r="E1313">
        <v>111566.82</v>
      </c>
      <c r="F1313">
        <v>202375.48</v>
      </c>
      <c r="G1313">
        <v>181255.72</v>
      </c>
      <c r="H1313">
        <f>(1/(1-91/360*VLOOKUP($A1313,Tbills!$B$4:$C$974,2,1)/100))^((1)/91)-1</f>
        <v>4.1674654807088984E-6</v>
      </c>
      <c r="I1313">
        <f>I1312*(1-IF($A1313&lt;=I1308,I$1,I$1+IF(AND(WEEKDAY($A1313)&lt;&gt;1,WEEKDAY($A1313)&lt;&gt;7),J$1,0)))^($A1313-$A1312)*(1-0.5*(E1313/E1312-1))</f>
        <v>7.6831989652580734</v>
      </c>
      <c r="K1313">
        <f>ROW()</f>
        <v>1313</v>
      </c>
      <c r="L1313">
        <f>B1313/C1313</f>
        <v>0.95566814439518688</v>
      </c>
      <c r="M1313">
        <f t="shared" si="20"/>
        <v>2.4413954895908976</v>
      </c>
      <c r="P1313">
        <f>P1312*(1-P$1+H1312)^($A1313-$A1312)*(2-E1313/E1312)</f>
        <v>2.4288159124010589</v>
      </c>
    </row>
    <row r="1314" spans="1:16" x14ac:dyDescent="0.25">
      <c r="A1314" s="1">
        <v>39969</v>
      </c>
      <c r="B1314" s="10">
        <v>29.62</v>
      </c>
      <c r="C1314" s="10">
        <v>31.6</v>
      </c>
      <c r="D1314">
        <v>124054.89</v>
      </c>
      <c r="E1314">
        <v>111093.57</v>
      </c>
      <c r="F1314">
        <v>202719.42</v>
      </c>
      <c r="G1314">
        <v>181563.01</v>
      </c>
      <c r="H1314">
        <f>(1/(1-91/360*VLOOKUP($A1314,Tbills!$B$4:$C$974,2,1)/100))^((1)/91)-1</f>
        <v>4.1674654807088984E-6</v>
      </c>
      <c r="I1314">
        <f>I1313*(1-IF($A1314&lt;=I1309,I$1,I$1+IF(AND(WEEKDAY($A1314)&lt;&gt;1,WEEKDAY($A1314)&lt;&gt;7),J$1,0)))^($A1314-$A1313)*(1-0.5*(E1314/E1313-1))</f>
        <v>7.6992940660214444</v>
      </c>
      <c r="K1314">
        <f>ROW()</f>
        <v>1314</v>
      </c>
      <c r="L1314">
        <f>B1314/C1314</f>
        <v>0.93734177215189873</v>
      </c>
      <c r="M1314">
        <f t="shared" si="20"/>
        <v>2.4516373381087773</v>
      </c>
      <c r="P1314">
        <f>P1313*(1-P$1+H1313)^($A1314-$A1313)*(2-E1314/E1313)</f>
        <v>2.4390385423417005</v>
      </c>
    </row>
    <row r="1315" spans="1:16" x14ac:dyDescent="0.25">
      <c r="A1315" s="1">
        <v>39972</v>
      </c>
      <c r="B1315" s="10">
        <v>29.77</v>
      </c>
      <c r="C1315" s="10">
        <v>31.77</v>
      </c>
      <c r="D1315">
        <v>123126.42</v>
      </c>
      <c r="E1315">
        <v>110260.72</v>
      </c>
      <c r="F1315">
        <v>202561.66</v>
      </c>
      <c r="G1315">
        <v>181419.45</v>
      </c>
      <c r="H1315">
        <f>(1/(1-91/360*VLOOKUP($A1315,Tbills!$B$4:$C$974,2,1)/100))^((1)/91)-1</f>
        <v>5.2790595175267185E-6</v>
      </c>
      <c r="I1315">
        <f>I1314*(1-IF($A1315&lt;=I1310,I$1,I$1+IF(AND(WEEKDAY($A1315)&lt;&gt;1,WEEKDAY($A1315)&lt;&gt;7),J$1,0)))^($A1315-$A1314)*(1-0.5*(E1315/E1314-1))</f>
        <v>7.7275508134433428</v>
      </c>
      <c r="K1315">
        <f>ROW()</f>
        <v>1315</v>
      </c>
      <c r="L1315">
        <f>B1315/C1315</f>
        <v>0.93704752911551781</v>
      </c>
      <c r="M1315">
        <f t="shared" si="20"/>
        <v>2.4696717455278479</v>
      </c>
      <c r="P1315">
        <f>P1314*(1-P$1+H1314)^($A1315-$A1314)*(2-E1315/E1314)</f>
        <v>2.4570816766943686</v>
      </c>
    </row>
    <row r="1316" spans="1:16" x14ac:dyDescent="0.25">
      <c r="A1316" s="1">
        <v>39973</v>
      </c>
      <c r="B1316" s="10">
        <v>28.27</v>
      </c>
      <c r="C1316" s="10">
        <v>30.67</v>
      </c>
      <c r="D1316">
        <v>118892.35</v>
      </c>
      <c r="E1316">
        <v>106468.49</v>
      </c>
      <c r="F1316">
        <v>199227.48</v>
      </c>
      <c r="G1316">
        <v>178432.32</v>
      </c>
      <c r="H1316">
        <f>(1/(1-91/360*VLOOKUP($A1316,Tbills!$B$4:$C$974,2,1)/100))^((1)/91)-1</f>
        <v>5.2790595175267185E-6</v>
      </c>
      <c r="I1316">
        <f>I1315*(1-IF($A1316&lt;=I1311,I$1,I$1+IF(AND(WEEKDAY($A1316)&lt;&gt;1,WEEKDAY($A1316)&lt;&gt;7),J$1,0)))^($A1316-$A1315)*(1-0.5*(E1316/E1315-1))</f>
        <v>7.8602342126340181</v>
      </c>
      <c r="K1316">
        <f>ROW()</f>
        <v>1316</v>
      </c>
      <c r="L1316">
        <f>B1316/C1316</f>
        <v>0.9217476361265079</v>
      </c>
      <c r="M1316">
        <f t="shared" si="20"/>
        <v>2.5544929243745975</v>
      </c>
      <c r="P1316">
        <f>P1315*(1-P$1+H1315)^($A1316-$A1315)*(2-E1316/E1315)</f>
        <v>2.5415082366820148</v>
      </c>
    </row>
    <row r="1317" spans="1:16" x14ac:dyDescent="0.25">
      <c r="A1317" s="1">
        <v>39974</v>
      </c>
      <c r="B1317" s="10">
        <v>28.46</v>
      </c>
      <c r="C1317" s="10">
        <v>30.61</v>
      </c>
      <c r="D1317">
        <v>119611.92</v>
      </c>
      <c r="E1317">
        <v>107112.3</v>
      </c>
      <c r="F1317">
        <v>201838.55</v>
      </c>
      <c r="G1317">
        <v>180769.91</v>
      </c>
      <c r="H1317">
        <f>(1/(1-91/360*VLOOKUP($A1317,Tbills!$B$4:$C$974,2,1)/100))^((1)/91)-1</f>
        <v>5.2790595175267185E-6</v>
      </c>
      <c r="I1317">
        <f>I1316*(1-IF($A1317&lt;=I1312,I$1,I$1+IF(AND(WEEKDAY($A1317)&lt;&gt;1,WEEKDAY($A1317)&lt;&gt;7),J$1,0)))^($A1317-$A1316)*(1-0.5*(E1317/E1316-1))</f>
        <v>7.8362650146557273</v>
      </c>
      <c r="K1317">
        <f>ROW()</f>
        <v>1317</v>
      </c>
      <c r="L1317">
        <f>B1317/C1317</f>
        <v>0.92976151584449529</v>
      </c>
      <c r="M1317">
        <f t="shared" si="20"/>
        <v>2.5389277677045183</v>
      </c>
      <c r="P1317">
        <f>P1316*(1-P$1+H1316)^($A1317-$A1316)*(2-E1317/E1316)</f>
        <v>2.5260597578244259</v>
      </c>
    </row>
    <row r="1318" spans="1:16" x14ac:dyDescent="0.25">
      <c r="A1318" s="1">
        <v>39975</v>
      </c>
      <c r="B1318" s="10">
        <v>28.11</v>
      </c>
      <c r="C1318" s="10">
        <v>29.93</v>
      </c>
      <c r="D1318">
        <v>116951.78</v>
      </c>
      <c r="E1318">
        <v>104729.58</v>
      </c>
      <c r="F1318">
        <v>198090.59</v>
      </c>
      <c r="G1318">
        <v>177412.23</v>
      </c>
      <c r="H1318">
        <f>(1/(1-91/360*VLOOKUP($A1318,Tbills!$B$4:$C$974,2,1)/100))^((1)/91)-1</f>
        <v>5.2790595175267185E-6</v>
      </c>
      <c r="I1318">
        <f>I1317*(1-IF($A1318&lt;=I1313,I$1,I$1+IF(AND(WEEKDAY($A1318)&lt;&gt;1,WEEKDAY($A1318)&lt;&gt;7),J$1,0)))^($A1318-$A1317)*(1-0.5*(E1318/E1317-1))</f>
        <v>7.9232178980797858</v>
      </c>
      <c r="K1318">
        <f>ROW()</f>
        <v>1318</v>
      </c>
      <c r="L1318">
        <f>B1318/C1318</f>
        <v>0.93919144670898758</v>
      </c>
      <c r="M1318">
        <f t="shared" si="20"/>
        <v>2.595285497189757</v>
      </c>
      <c r="P1318">
        <f>P1317*(1-P$1+H1317)^($A1318-$A1317)*(2-E1318/E1317)</f>
        <v>2.5821702434510354</v>
      </c>
    </row>
    <row r="1319" spans="1:16" x14ac:dyDescent="0.25">
      <c r="A1319" s="1">
        <v>39976</v>
      </c>
      <c r="B1319" s="10">
        <v>28.15</v>
      </c>
      <c r="C1319" s="10">
        <v>29.5</v>
      </c>
      <c r="D1319">
        <v>114985.88</v>
      </c>
      <c r="E1319">
        <v>102968.58</v>
      </c>
      <c r="F1319">
        <v>195821.67</v>
      </c>
      <c r="G1319">
        <v>175379.22</v>
      </c>
      <c r="H1319">
        <f>(1/(1-91/360*VLOOKUP($A1319,Tbills!$B$4:$C$974,2,1)/100))^((1)/91)-1</f>
        <v>5.2790595175267185E-6</v>
      </c>
      <c r="I1319">
        <f>I1318*(1-IF($A1319&lt;=I1314,I$1,I$1+IF(AND(WEEKDAY($A1319)&lt;&gt;1,WEEKDAY($A1319)&lt;&gt;7),J$1,0)))^($A1319-$A1318)*(1-0.5*(E1319/E1318-1))</f>
        <v>7.989623343135805</v>
      </c>
      <c r="K1319">
        <f>ROW()</f>
        <v>1319</v>
      </c>
      <c r="L1319">
        <f>B1319/C1319</f>
        <v>0.95423728813559316</v>
      </c>
      <c r="M1319">
        <f t="shared" si="20"/>
        <v>2.6388016229309548</v>
      </c>
      <c r="P1319">
        <f>P1318*(1-P$1+H1318)^($A1319-$A1318)*(2-E1319/E1318)</f>
        <v>2.6255054983293387</v>
      </c>
    </row>
    <row r="1320" spans="1:16" x14ac:dyDescent="0.25">
      <c r="A1320" s="1">
        <v>39979</v>
      </c>
      <c r="B1320" s="10">
        <v>30.81</v>
      </c>
      <c r="C1320" s="10">
        <v>31.34</v>
      </c>
      <c r="D1320">
        <v>120575.95</v>
      </c>
      <c r="E1320">
        <v>107972.8</v>
      </c>
      <c r="F1320">
        <v>200972.37</v>
      </c>
      <c r="G1320">
        <v>179989.45</v>
      </c>
      <c r="H1320">
        <f>(1/(1-91/360*VLOOKUP($A1320,Tbills!$B$4:$C$974,2,1)/100))^((1)/91)-1</f>
        <v>4.4453533327715178E-6</v>
      </c>
      <c r="I1320">
        <f>I1319*(1-IF($A1320&lt;=I1315,I$1,I$1+IF(AND(WEEKDAY($A1320)&lt;&gt;1,WEEKDAY($A1320)&lt;&gt;7),J$1,0)))^($A1320-$A1319)*(1-0.5*(E1320/E1319-1))</f>
        <v>7.7948688795112124</v>
      </c>
      <c r="K1320">
        <f>ROW()</f>
        <v>1320</v>
      </c>
      <c r="L1320">
        <f>B1320/C1320</f>
        <v>0.98308870453095087</v>
      </c>
      <c r="M1320">
        <f t="shared" si="20"/>
        <v>2.5102064481440123</v>
      </c>
      <c r="P1320">
        <f>P1319*(1-P$1+H1319)^($A1320-$A1319)*(2-E1320/E1319)</f>
        <v>2.4976696844878274</v>
      </c>
    </row>
    <row r="1321" spans="1:16" x14ac:dyDescent="0.25">
      <c r="A1321" s="1">
        <v>39980</v>
      </c>
      <c r="B1321" s="10">
        <v>32.68</v>
      </c>
      <c r="C1321" s="10">
        <v>32.79</v>
      </c>
      <c r="D1321">
        <v>124744.42</v>
      </c>
      <c r="E1321">
        <v>111705.08</v>
      </c>
      <c r="F1321">
        <v>204622.81</v>
      </c>
      <c r="G1321">
        <v>183257.95</v>
      </c>
      <c r="H1321">
        <f>(1/(1-91/360*VLOOKUP($A1321,Tbills!$B$4:$C$974,2,1)/100))^((1)/91)-1</f>
        <v>4.4453533327715178E-6</v>
      </c>
      <c r="I1321">
        <f>I1320*(1-IF($A1321&lt;=I1316,I$1,I$1+IF(AND(WEEKDAY($A1321)&lt;&gt;1,WEEKDAY($A1321)&lt;&gt;7),J$1,0)))^($A1321-$A1320)*(1-0.5*(E1321/E1320-1))</f>
        <v>7.6599474590627921</v>
      </c>
      <c r="K1321">
        <f>ROW()</f>
        <v>1321</v>
      </c>
      <c r="L1321">
        <f>B1321/C1321</f>
        <v>0.99664531869472406</v>
      </c>
      <c r="M1321">
        <f t="shared" si="20"/>
        <v>2.4233236362713351</v>
      </c>
      <c r="P1321">
        <f>P1320*(1-P$1+H1320)^($A1321-$A1320)*(2-E1321/E1320)</f>
        <v>2.4112546344126899</v>
      </c>
    </row>
    <row r="1322" spans="1:16" x14ac:dyDescent="0.25">
      <c r="A1322" s="1">
        <v>39981</v>
      </c>
      <c r="B1322" s="10">
        <v>31.54</v>
      </c>
      <c r="C1322" s="10">
        <v>32.89</v>
      </c>
      <c r="D1322">
        <v>125707.51</v>
      </c>
      <c r="E1322">
        <v>112567</v>
      </c>
      <c r="F1322">
        <v>204514.24</v>
      </c>
      <c r="G1322">
        <v>183159.9</v>
      </c>
      <c r="H1322">
        <f>(1/(1-91/360*VLOOKUP($A1322,Tbills!$B$4:$C$974,2,1)/100))^((1)/91)-1</f>
        <v>4.4453533327715178E-6</v>
      </c>
      <c r="I1322">
        <f>I1321*(1-IF($A1322&lt;=I1317,I$1,I$1+IF(AND(WEEKDAY($A1322)&lt;&gt;1,WEEKDAY($A1322)&lt;&gt;7),J$1,0)))^($A1322-$A1321)*(1-0.5*(E1322/E1321-1))</f>
        <v>7.6301966589125092</v>
      </c>
      <c r="K1322">
        <f>ROW()</f>
        <v>1322</v>
      </c>
      <c r="L1322">
        <f>B1322/C1322</f>
        <v>0.95895408938887194</v>
      </c>
      <c r="M1322">
        <f t="shared" si="20"/>
        <v>2.4045131966948001</v>
      </c>
      <c r="P1322">
        <f>P1321*(1-P$1+H1321)^($A1322-$A1321)*(2-E1322/E1321)</f>
        <v>2.3925714568085503</v>
      </c>
    </row>
    <row r="1323" spans="1:16" x14ac:dyDescent="0.25">
      <c r="A1323" s="1">
        <v>39982</v>
      </c>
      <c r="B1323" s="10">
        <v>30.03</v>
      </c>
      <c r="C1323" s="10">
        <v>31.51</v>
      </c>
      <c r="D1323">
        <v>124744.85</v>
      </c>
      <c r="E1323">
        <v>111704.47</v>
      </c>
      <c r="F1323">
        <v>204031.33</v>
      </c>
      <c r="G1323">
        <v>182726.6</v>
      </c>
      <c r="H1323">
        <f>(1/(1-91/360*VLOOKUP($A1323,Tbills!$B$4:$C$974,2,1)/100))^((1)/91)-1</f>
        <v>4.4453533327715178E-6</v>
      </c>
      <c r="I1323">
        <f>I1322*(1-IF($A1323&lt;=I1318,I$1,I$1+IF(AND(WEEKDAY($A1323)&lt;&gt;1,WEEKDAY($A1323)&lt;&gt;7),J$1,0)))^($A1323-$A1322)*(1-0.5*(E1323/E1322-1))</f>
        <v>7.6592299987601571</v>
      </c>
      <c r="K1323">
        <f>ROW()</f>
        <v>1323</v>
      </c>
      <c r="L1323">
        <f>B1323/C1323</f>
        <v>0.95303078387813389</v>
      </c>
      <c r="M1323">
        <f t="shared" si="20"/>
        <v>2.4228246172545309</v>
      </c>
      <c r="P1323">
        <f>P1322*(1-P$1+H1322)^($A1323-$A1322)*(2-E1323/E1322)</f>
        <v>2.4108257713724104</v>
      </c>
    </row>
    <row r="1324" spans="1:16" x14ac:dyDescent="0.25">
      <c r="A1324" s="1">
        <v>39983</v>
      </c>
      <c r="B1324" s="10">
        <v>27.99</v>
      </c>
      <c r="C1324" s="10">
        <v>30.64</v>
      </c>
      <c r="D1324">
        <v>120938</v>
      </c>
      <c r="E1324">
        <v>108295.07</v>
      </c>
      <c r="F1324">
        <v>203529.76</v>
      </c>
      <c r="G1324">
        <v>182276.59</v>
      </c>
      <c r="H1324">
        <f>(1/(1-91/360*VLOOKUP($A1324,Tbills!$B$4:$C$974,2,1)/100))^((1)/91)-1</f>
        <v>4.4453533327715178E-6</v>
      </c>
      <c r="I1324">
        <f>I1323*(1-IF($A1324&lt;=I1319,I$1,I$1+IF(AND(WEEKDAY($A1324)&lt;&gt;1,WEEKDAY($A1324)&lt;&gt;7),J$1,0)))^($A1324-$A1323)*(1-0.5*(E1324/E1323-1))</f>
        <v>7.7759136129525581</v>
      </c>
      <c r="K1324">
        <f>ROW()</f>
        <v>1324</v>
      </c>
      <c r="L1324">
        <f>B1324/C1324</f>
        <v>0.91351174934725843</v>
      </c>
      <c r="M1324">
        <f t="shared" si="20"/>
        <v>2.4966568314319195</v>
      </c>
      <c r="P1324">
        <f>P1323*(1-P$1+H1323)^($A1324-$A1323)*(2-E1324/E1323)</f>
        <v>2.484327204554043</v>
      </c>
    </row>
    <row r="1325" spans="1:16" x14ac:dyDescent="0.25">
      <c r="A1325" s="1">
        <v>39986</v>
      </c>
      <c r="B1325" s="10">
        <v>31.17</v>
      </c>
      <c r="C1325" s="10">
        <v>33.01</v>
      </c>
      <c r="D1325">
        <v>126143.32</v>
      </c>
      <c r="E1325">
        <v>112954.78</v>
      </c>
      <c r="F1325">
        <v>208016.66</v>
      </c>
      <c r="G1325">
        <v>186292.52</v>
      </c>
      <c r="H1325">
        <f>(1/(1-91/360*VLOOKUP($A1325,Tbills!$B$4:$C$974,2,1)/100))^((1)/91)-1</f>
        <v>5.4180167654571676E-6</v>
      </c>
      <c r="I1325">
        <f>I1324*(1-IF($A1325&lt;=I1320,I$1,I$1+IF(AND(WEEKDAY($A1325)&lt;&gt;1,WEEKDAY($A1325)&lt;&gt;7),J$1,0)))^($A1325-$A1324)*(1-0.5*(E1325/E1324-1))</f>
        <v>7.6080288937666651</v>
      </c>
      <c r="K1325">
        <f>ROW()</f>
        <v>1325</v>
      </c>
      <c r="L1325">
        <f>B1325/C1325</f>
        <v>0.94425931535898222</v>
      </c>
      <c r="M1325">
        <f t="shared" si="20"/>
        <v>2.3888970959045923</v>
      </c>
      <c r="P1325">
        <f>P1324*(1-P$1+H1324)^($A1325-$A1324)*(2-E1325/E1324)</f>
        <v>2.3771997251363892</v>
      </c>
    </row>
    <row r="1326" spans="1:16" x14ac:dyDescent="0.25">
      <c r="A1326" s="1">
        <v>39987</v>
      </c>
      <c r="B1326" s="10">
        <v>30.58</v>
      </c>
      <c r="C1326" s="10">
        <v>32.42</v>
      </c>
      <c r="D1326">
        <v>123637.84</v>
      </c>
      <c r="E1326">
        <v>110710.65</v>
      </c>
      <c r="F1326">
        <v>207011.28</v>
      </c>
      <c r="G1326">
        <v>185391.13</v>
      </c>
      <c r="H1326">
        <f>(1/(1-91/360*VLOOKUP($A1326,Tbills!$B$4:$C$974,2,1)/100))^((1)/91)-1</f>
        <v>5.4180167654571676E-6</v>
      </c>
      <c r="I1326">
        <f>I1325*(1-IF($A1326&lt;=I1321,I$1,I$1+IF(AND(WEEKDAY($A1326)&lt;&gt;1,WEEKDAY($A1326)&lt;&gt;7),J$1,0)))^($A1326-$A1325)*(1-0.5*(E1326/E1325-1))</f>
        <v>7.6834051971364676</v>
      </c>
      <c r="K1326">
        <f>ROW()</f>
        <v>1326</v>
      </c>
      <c r="L1326">
        <f>B1326/C1326</f>
        <v>0.94324491054904369</v>
      </c>
      <c r="M1326">
        <f t="shared" si="20"/>
        <v>2.4362450539354845</v>
      </c>
      <c r="P1326">
        <f>P1325*(1-P$1+H1325)^($A1326-$A1325)*(2-E1326/E1325)</f>
        <v>2.4243522247352036</v>
      </c>
    </row>
    <row r="1327" spans="1:16" x14ac:dyDescent="0.25">
      <c r="A1327" s="1">
        <v>39988</v>
      </c>
      <c r="B1327" s="10">
        <v>29.05</v>
      </c>
      <c r="C1327" s="10">
        <v>31.07</v>
      </c>
      <c r="D1327">
        <v>118570.6</v>
      </c>
      <c r="E1327">
        <v>106172.62</v>
      </c>
      <c r="F1327">
        <v>202291.99</v>
      </c>
      <c r="G1327">
        <v>181163.72</v>
      </c>
      <c r="H1327">
        <f>(1/(1-91/360*VLOOKUP($A1327,Tbills!$B$4:$C$974,2,1)/100))^((1)/91)-1</f>
        <v>5.4180167654571676E-6</v>
      </c>
      <c r="I1327">
        <f>I1326*(1-IF($A1327&lt;=I1322,I$1,I$1+IF(AND(WEEKDAY($A1327)&lt;&gt;1,WEEKDAY($A1327)&lt;&gt;7),J$1,0)))^($A1327-$A1326)*(1-0.5*(E1327/E1326-1))</f>
        <v>7.8406725248823044</v>
      </c>
      <c r="K1327">
        <f>ROW()</f>
        <v>1327</v>
      </c>
      <c r="L1327">
        <f>B1327/C1327</f>
        <v>0.9349855165754748</v>
      </c>
      <c r="M1327">
        <f t="shared" si="20"/>
        <v>2.5359886287014652</v>
      </c>
      <c r="P1327">
        <f>P1326*(1-P$1+H1326)^($A1327-$A1326)*(2-E1327/E1326)</f>
        <v>2.5236467627092969</v>
      </c>
    </row>
    <row r="1328" spans="1:16" x14ac:dyDescent="0.25">
      <c r="A1328" s="1">
        <v>39989</v>
      </c>
      <c r="B1328" s="10">
        <v>26.36</v>
      </c>
      <c r="C1328" s="10">
        <v>29.41</v>
      </c>
      <c r="D1328">
        <v>113179.48</v>
      </c>
      <c r="E1328">
        <v>101344.63</v>
      </c>
      <c r="F1328">
        <v>199186.82</v>
      </c>
      <c r="G1328">
        <v>178381.89</v>
      </c>
      <c r="H1328">
        <f>(1/(1-91/360*VLOOKUP($A1328,Tbills!$B$4:$C$974,2,1)/100))^((1)/91)-1</f>
        <v>5.4180167654571676E-6</v>
      </c>
      <c r="I1328">
        <f>I1327*(1-IF($A1328&lt;=I1323,I$1,I$1+IF(AND(WEEKDAY($A1328)&lt;&gt;1,WEEKDAY($A1328)&lt;&gt;7),J$1,0)))^($A1328-$A1327)*(1-0.5*(E1328/E1327-1))</f>
        <v>8.0187333540450751</v>
      </c>
      <c r="K1328">
        <f>ROW()</f>
        <v>1328</v>
      </c>
      <c r="L1328">
        <f>B1328/C1328</f>
        <v>0.89629377762665763</v>
      </c>
      <c r="M1328">
        <f t="shared" si="20"/>
        <v>2.6511842125875917</v>
      </c>
      <c r="P1328">
        <f>P1327*(1-P$1+H1327)^($A1328-$A1327)*(2-E1328/E1327)</f>
        <v>2.6383213202946663</v>
      </c>
    </row>
    <row r="1329" spans="1:16" x14ac:dyDescent="0.25">
      <c r="A1329" s="1">
        <v>39990</v>
      </c>
      <c r="B1329" s="10">
        <v>25.93</v>
      </c>
      <c r="C1329" s="10">
        <v>29.28</v>
      </c>
      <c r="D1329">
        <v>111233.56</v>
      </c>
      <c r="E1329">
        <v>99601.64</v>
      </c>
      <c r="F1329">
        <v>198514.07</v>
      </c>
      <c r="G1329">
        <v>177778.44</v>
      </c>
      <c r="H1329">
        <f>(1/(1-91/360*VLOOKUP($A1329,Tbills!$B$4:$C$974,2,1)/100))^((1)/91)-1</f>
        <v>5.4180167654571676E-6</v>
      </c>
      <c r="I1329">
        <f>I1328*(1-IF($A1329&lt;=I1324,I$1,I$1+IF(AND(WEEKDAY($A1329)&lt;&gt;1,WEEKDAY($A1329)&lt;&gt;7),J$1,0)))^($A1329-$A1328)*(1-0.5*(E1329/E1328-1))</f>
        <v>8.087478514279665</v>
      </c>
      <c r="K1329">
        <f>ROW()</f>
        <v>1329</v>
      </c>
      <c r="L1329">
        <f>B1329/C1329</f>
        <v>0.88558743169398901</v>
      </c>
      <c r="M1329">
        <f t="shared" si="20"/>
        <v>2.6966553769768131</v>
      </c>
      <c r="P1329">
        <f>P1328*(1-P$1+H1328)^($A1329-$A1328)*(2-E1329/E1328)</f>
        <v>2.6836121441968546</v>
      </c>
    </row>
    <row r="1330" spans="1:16" x14ac:dyDescent="0.25">
      <c r="A1330" s="1">
        <v>39993</v>
      </c>
      <c r="B1330" s="10">
        <v>25.35</v>
      </c>
      <c r="C1330" s="10">
        <v>28.2</v>
      </c>
      <c r="D1330">
        <v>107269.59</v>
      </c>
      <c r="E1330">
        <v>96050.58</v>
      </c>
      <c r="F1330">
        <v>194885.27</v>
      </c>
      <c r="G1330">
        <v>174525.79</v>
      </c>
      <c r="H1330">
        <f>(1/(1-91/360*VLOOKUP($A1330,Tbills!$B$4:$C$974,2,1)/100))^((1)/91)-1</f>
        <v>5.4180167654571676E-6</v>
      </c>
      <c r="I1330">
        <f>I1329*(1-IF($A1330&lt;=I1325,I$1,I$1+IF(AND(WEEKDAY($A1330)&lt;&gt;1,WEEKDAY($A1330)&lt;&gt;7),J$1,0)))^($A1330-$A1329)*(1-0.5*(E1330/E1329-1))</f>
        <v>8.2310057084247159</v>
      </c>
      <c r="K1330">
        <f>ROW()</f>
        <v>1330</v>
      </c>
      <c r="L1330">
        <f>B1330/C1330</f>
        <v>0.89893617021276606</v>
      </c>
      <c r="M1330">
        <f t="shared" si="20"/>
        <v>2.7924080136178624</v>
      </c>
      <c r="P1330">
        <f>P1329*(1-P$1+H1329)^($A1330-$A1329)*(2-E1330/E1329)</f>
        <v>2.7790267598259581</v>
      </c>
    </row>
    <row r="1331" spans="1:16" x14ac:dyDescent="0.25">
      <c r="A1331" s="1">
        <v>39994</v>
      </c>
      <c r="B1331" s="10">
        <v>26.35</v>
      </c>
      <c r="C1331" s="10">
        <v>28.76</v>
      </c>
      <c r="D1331">
        <v>109136.98</v>
      </c>
      <c r="E1331">
        <v>97722.14</v>
      </c>
      <c r="F1331">
        <v>195065.25</v>
      </c>
      <c r="G1331">
        <v>174686.02</v>
      </c>
      <c r="H1331">
        <f>(1/(1-91/360*VLOOKUP($A1331,Tbills!$B$4:$C$974,2,1)/100))^((1)/91)-1</f>
        <v>5.4180167654571676E-6</v>
      </c>
      <c r="I1331">
        <f>I1330*(1-IF($A1331&lt;=I1326,I$1,I$1+IF(AND(WEEKDAY($A1331)&lt;&gt;1,WEEKDAY($A1331)&lt;&gt;7),J$1,0)))^($A1331-$A1330)*(1-0.5*(E1331/E1330-1))</f>
        <v>8.159171597946548</v>
      </c>
      <c r="K1331">
        <f>ROW()</f>
        <v>1331</v>
      </c>
      <c r="L1331">
        <f>B1331/C1331</f>
        <v>0.91620305980528516</v>
      </c>
      <c r="M1331">
        <f t="shared" si="20"/>
        <v>2.7436841826386007</v>
      </c>
      <c r="P1331">
        <f>P1330*(1-P$1+H1330)^($A1331-$A1330)*(2-E1331/E1330)</f>
        <v>2.7305773932748898</v>
      </c>
    </row>
    <row r="1332" spans="1:16" x14ac:dyDescent="0.25">
      <c r="A1332" s="1">
        <v>39995</v>
      </c>
      <c r="B1332" s="10">
        <v>26.22</v>
      </c>
      <c r="C1332" s="10">
        <v>28.96</v>
      </c>
      <c r="D1332">
        <v>108165.98</v>
      </c>
      <c r="E1332">
        <v>96852.17</v>
      </c>
      <c r="F1332">
        <v>193248.84</v>
      </c>
      <c r="G1332">
        <v>173058.43</v>
      </c>
      <c r="H1332">
        <f>(1/(1-91/360*VLOOKUP($A1332,Tbills!$B$4:$C$974,2,1)/100))^((1)/91)-1</f>
        <v>5.4180167654571676E-6</v>
      </c>
      <c r="I1332">
        <f>I1331*(1-IF($A1332&lt;=I1327,I$1,I$1+IF(AND(WEEKDAY($A1332)&lt;&gt;1,WEEKDAY($A1332)&lt;&gt;7),J$1,0)))^($A1332-$A1331)*(1-0.5*(E1332/E1331-1))</f>
        <v>8.1952767468319987</v>
      </c>
      <c r="K1332">
        <f>ROW()</f>
        <v>1332</v>
      </c>
      <c r="L1332">
        <f>B1332/C1332</f>
        <v>0.90538674033149169</v>
      </c>
      <c r="M1332">
        <f t="shared" si="20"/>
        <v>2.7679808674719228</v>
      </c>
      <c r="P1332">
        <f>P1331*(1-P$1+H1331)^($A1332-$A1331)*(2-E1332/E1331)</f>
        <v>2.7547993537233202</v>
      </c>
    </row>
    <row r="1333" spans="1:16" x14ac:dyDescent="0.25">
      <c r="A1333" s="1">
        <v>39996</v>
      </c>
      <c r="B1333" s="10">
        <v>27.95</v>
      </c>
      <c r="C1333" s="10">
        <v>30.53</v>
      </c>
      <c r="D1333">
        <v>114110.01</v>
      </c>
      <c r="E1333">
        <v>102173.95</v>
      </c>
      <c r="F1333">
        <v>198898.16</v>
      </c>
      <c r="G1333">
        <v>178116.57</v>
      </c>
      <c r="H1333">
        <f>(1/(1-91/360*VLOOKUP($A1333,Tbills!$B$4:$C$974,2,1)/100))^((1)/91)-1</f>
        <v>5.4180167654571676E-6</v>
      </c>
      <c r="I1333">
        <f>I1332*(1-IF($A1333&lt;=I1328,I$1,I$1+IF(AND(WEEKDAY($A1333)&lt;&gt;1,WEEKDAY($A1333)&lt;&gt;7),J$1,0)))^($A1333-$A1332)*(1-0.5*(E1333/E1332-1))</f>
        <v>7.9699145158644837</v>
      </c>
      <c r="K1333">
        <f>ROW()</f>
        <v>1333</v>
      </c>
      <c r="L1333">
        <f>B1333/C1333</f>
        <v>0.91549295774647876</v>
      </c>
      <c r="M1333">
        <f t="shared" si="20"/>
        <v>2.61576553468832</v>
      </c>
      <c r="P1333">
        <f>P1332*(1-P$1+H1332)^($A1333-$A1332)*(2-E1333/E1332)</f>
        <v>2.6033479615651491</v>
      </c>
    </row>
    <row r="1334" spans="1:16" x14ac:dyDescent="0.25">
      <c r="A1334" s="1">
        <v>40000</v>
      </c>
      <c r="B1334" s="10">
        <v>29</v>
      </c>
      <c r="C1334" s="10">
        <v>30.79</v>
      </c>
      <c r="D1334">
        <v>113065.60000000001</v>
      </c>
      <c r="E1334">
        <v>101236.57</v>
      </c>
      <c r="F1334">
        <v>199233.32</v>
      </c>
      <c r="G1334">
        <v>178412.85</v>
      </c>
      <c r="H1334">
        <f>(1/(1-91/360*VLOOKUP($A1334,Tbills!$B$4:$C$974,2,1)/100))^((1)/91)-1</f>
        <v>5.2790595175267185E-6</v>
      </c>
      <c r="I1334">
        <f>I1333*(1-IF($A1334&lt;=I1329,I$1,I$1+IF(AND(WEEKDAY($A1334)&lt;&gt;1,WEEKDAY($A1334)&lt;&gt;7),J$1,0)))^($A1334-$A1333)*(1-0.5*(E1334/E1333-1))</f>
        <v>8.0056404067675668</v>
      </c>
      <c r="K1334">
        <f>ROW()</f>
        <v>1334</v>
      </c>
      <c r="L1334">
        <f>B1334/C1334</f>
        <v>0.94186424163689508</v>
      </c>
      <c r="M1334">
        <f t="shared" si="20"/>
        <v>2.6392717368224026</v>
      </c>
      <c r="P1334">
        <f>P1333*(1-P$1+H1333)^($A1334-$A1333)*(2-E1334/E1333)</f>
        <v>2.6269002645631443</v>
      </c>
    </row>
    <row r="1335" spans="1:16" x14ac:dyDescent="0.25">
      <c r="A1335" s="1">
        <v>40001</v>
      </c>
      <c r="B1335" s="10">
        <v>30.85</v>
      </c>
      <c r="C1335" s="10">
        <v>32.090000000000003</v>
      </c>
      <c r="D1335">
        <v>117403.91</v>
      </c>
      <c r="E1335">
        <v>105120.47</v>
      </c>
      <c r="F1335">
        <v>203961.27</v>
      </c>
      <c r="G1335">
        <v>182645.78</v>
      </c>
      <c r="H1335">
        <f>(1/(1-91/360*VLOOKUP($A1335,Tbills!$B$4:$C$974,2,1)/100))^((1)/91)-1</f>
        <v>5.2790595175267185E-6</v>
      </c>
      <c r="I1335">
        <f>I1334*(1-IF($A1335&lt;=I1330,I$1,I$1+IF(AND(WEEKDAY($A1335)&lt;&gt;1,WEEKDAY($A1335)&lt;&gt;7),J$1,0)))^($A1335-$A1334)*(1-0.5*(E1335/E1334-1))</f>
        <v>7.8518694620482412</v>
      </c>
      <c r="K1335">
        <f>ROW()</f>
        <v>1335</v>
      </c>
      <c r="L1335">
        <f>B1335/C1335</f>
        <v>0.96135867871611091</v>
      </c>
      <c r="M1335">
        <f t="shared" si="20"/>
        <v>2.5378989367152451</v>
      </c>
      <c r="P1335">
        <f>P1334*(1-P$1+H1334)^($A1335-$A1334)*(2-E1335/E1334)</f>
        <v>2.5260402036883285</v>
      </c>
    </row>
    <row r="1336" spans="1:16" x14ac:dyDescent="0.25">
      <c r="A1336" s="1">
        <v>40002</v>
      </c>
      <c r="B1336" s="10">
        <v>31.3</v>
      </c>
      <c r="C1336" s="10">
        <v>32.42</v>
      </c>
      <c r="D1336">
        <v>119048.31</v>
      </c>
      <c r="E1336">
        <v>106592.27</v>
      </c>
      <c r="F1336">
        <v>205858.12</v>
      </c>
      <c r="G1336">
        <v>184343.43</v>
      </c>
      <c r="H1336">
        <f>(1/(1-91/360*VLOOKUP($A1336,Tbills!$B$4:$C$974,2,1)/100))^((1)/91)-1</f>
        <v>5.2790595175267185E-6</v>
      </c>
      <c r="I1336">
        <f>I1335*(1-IF($A1336&lt;=I1331,I$1,I$1+IF(AND(WEEKDAY($A1336)&lt;&gt;1,WEEKDAY($A1336)&lt;&gt;7),J$1,0)))^($A1336-$A1335)*(1-0.5*(E1336/E1335-1))</f>
        <v>7.7966992068471876</v>
      </c>
      <c r="K1336">
        <f>ROW()</f>
        <v>1336</v>
      </c>
      <c r="L1336">
        <f>B1336/C1336</f>
        <v>0.96545342381246146</v>
      </c>
      <c r="M1336">
        <f t="shared" si="20"/>
        <v>2.5022490647932667</v>
      </c>
      <c r="P1336">
        <f>P1335*(1-P$1+H1335)^($A1336-$A1335)*(2-E1336/E1335)</f>
        <v>2.4905939429906501</v>
      </c>
    </row>
    <row r="1337" spans="1:16" x14ac:dyDescent="0.25">
      <c r="A1337" s="1">
        <v>40003</v>
      </c>
      <c r="B1337" s="10">
        <v>29.78</v>
      </c>
      <c r="C1337" s="10">
        <v>31.67</v>
      </c>
      <c r="D1337">
        <v>117438.9</v>
      </c>
      <c r="E1337">
        <v>105150.69</v>
      </c>
      <c r="F1337">
        <v>205458.62</v>
      </c>
      <c r="G1337">
        <v>183984.71</v>
      </c>
      <c r="H1337">
        <f>(1/(1-91/360*VLOOKUP($A1337,Tbills!$B$4:$C$974,2,1)/100))^((1)/91)-1</f>
        <v>5.2790595175267185E-6</v>
      </c>
      <c r="I1337">
        <f>I1336*(1-IF($A1337&lt;=I1332,I$1,I$1+IF(AND(WEEKDAY($A1337)&lt;&gt;1,WEEKDAY($A1337)&lt;&gt;7),J$1,0)))^($A1337-$A1336)*(1-0.5*(E1337/E1336-1))</f>
        <v>7.8492171428988318</v>
      </c>
      <c r="K1337">
        <f>ROW()</f>
        <v>1337</v>
      </c>
      <c r="L1337">
        <f>B1337/C1337</f>
        <v>0.9403220713609094</v>
      </c>
      <c r="M1337">
        <f t="shared" si="20"/>
        <v>2.5359719755284513</v>
      </c>
      <c r="P1337">
        <f>P1336*(1-P$1+H1336)^($A1337-$A1336)*(2-E1337/E1336)</f>
        <v>2.5241973083926612</v>
      </c>
    </row>
    <row r="1338" spans="1:16" x14ac:dyDescent="0.25">
      <c r="A1338" s="1">
        <v>40004</v>
      </c>
      <c r="B1338" s="10">
        <v>29.02</v>
      </c>
      <c r="C1338" s="10">
        <v>31.71</v>
      </c>
      <c r="D1338">
        <v>118006.25</v>
      </c>
      <c r="E1338">
        <v>105658.12</v>
      </c>
      <c r="F1338">
        <v>206381.21</v>
      </c>
      <c r="G1338">
        <v>184809.9</v>
      </c>
      <c r="H1338">
        <f>(1/(1-91/360*VLOOKUP($A1338,Tbills!$B$4:$C$974,2,1)/100))^((1)/91)-1</f>
        <v>5.2790595175267185E-6</v>
      </c>
      <c r="I1338">
        <f>I1337*(1-IF($A1338&lt;=I1333,I$1,I$1+IF(AND(WEEKDAY($A1338)&lt;&gt;1,WEEKDAY($A1338)&lt;&gt;7),J$1,0)))^($A1338-$A1337)*(1-0.5*(E1338/E1337-1))</f>
        <v>7.8300741964979119</v>
      </c>
      <c r="K1338">
        <f>ROW()</f>
        <v>1338</v>
      </c>
      <c r="L1338">
        <f>B1338/C1338</f>
        <v>0.91516871649321974</v>
      </c>
      <c r="M1338">
        <f t="shared" si="20"/>
        <v>2.523616487715874</v>
      </c>
      <c r="P1338">
        <f>P1337*(1-P$1+H1337)^($A1338-$A1337)*(2-E1338/E1337)</f>
        <v>2.5119365367465676</v>
      </c>
    </row>
    <row r="1339" spans="1:16" x14ac:dyDescent="0.25">
      <c r="A1339" s="1">
        <v>40007</v>
      </c>
      <c r="B1339" s="10">
        <v>26.31</v>
      </c>
      <c r="C1339" s="10">
        <v>30.1</v>
      </c>
      <c r="D1339">
        <v>112466.89</v>
      </c>
      <c r="E1339">
        <v>100696.72</v>
      </c>
      <c r="F1339">
        <v>204212.53</v>
      </c>
      <c r="G1339">
        <v>182864.97</v>
      </c>
      <c r="H1339">
        <f>(1/(1-91/360*VLOOKUP($A1339,Tbills!$B$4:$C$974,2,1)/100))^((1)/91)-1</f>
        <v>5.0011503509583832E-6</v>
      </c>
      <c r="I1339">
        <f>I1338*(1-IF($A1339&lt;=I1334,I$1,I$1+IF(AND(WEEKDAY($A1339)&lt;&gt;1,WEEKDAY($A1339)&lt;&gt;7),J$1,0)))^($A1339-$A1338)*(1-0.5*(E1339/E1338-1))</f>
        <v>8.0132872979293861</v>
      </c>
      <c r="K1339">
        <f>ROW()</f>
        <v>1339</v>
      </c>
      <c r="L1339">
        <f>B1339/C1339</f>
        <v>0.87408637873754147</v>
      </c>
      <c r="M1339">
        <f t="shared" si="20"/>
        <v>2.6417490701160267</v>
      </c>
      <c r="P1339">
        <f>P1338*(1-P$1+H1338)^($A1339-$A1338)*(2-E1339/E1338)</f>
        <v>2.6296396661639827</v>
      </c>
    </row>
    <row r="1340" spans="1:16" x14ac:dyDescent="0.25">
      <c r="A1340" s="1">
        <v>40008</v>
      </c>
      <c r="B1340" s="10">
        <v>25.02</v>
      </c>
      <c r="C1340" s="10">
        <v>29.58</v>
      </c>
      <c r="D1340">
        <v>110404.7</v>
      </c>
      <c r="E1340">
        <v>98849.84</v>
      </c>
      <c r="F1340">
        <v>203161.48</v>
      </c>
      <c r="G1340">
        <v>181922.88</v>
      </c>
      <c r="H1340">
        <f>(1/(1-91/360*VLOOKUP($A1340,Tbills!$B$4:$C$974,2,1)/100))^((1)/91)-1</f>
        <v>5.0011503509583832E-6</v>
      </c>
      <c r="I1340">
        <f>I1339*(1-IF($A1340&lt;=I1335,I$1,I$1+IF(AND(WEEKDAY($A1340)&lt;&gt;1,WEEKDAY($A1340)&lt;&gt;7),J$1,0)))^($A1340-$A1339)*(1-0.5*(E1340/E1339-1))</f>
        <v>8.0865627294680085</v>
      </c>
      <c r="K1340">
        <f>ROW()</f>
        <v>1340</v>
      </c>
      <c r="L1340">
        <f>B1340/C1340</f>
        <v>0.84584178498985807</v>
      </c>
      <c r="M1340">
        <f t="shared" si="20"/>
        <v>2.6900761310210077</v>
      </c>
      <c r="P1340">
        <f>P1339*(1-P$1+H1339)^($A1340-$A1339)*(2-E1340/E1339)</f>
        <v>2.6777842732945305</v>
      </c>
    </row>
    <row r="1341" spans="1:16" x14ac:dyDescent="0.25">
      <c r="A1341" s="1">
        <v>40009</v>
      </c>
      <c r="B1341" s="10">
        <v>25.89</v>
      </c>
      <c r="C1341" s="10">
        <v>29.11</v>
      </c>
      <c r="D1341">
        <v>107021.95</v>
      </c>
      <c r="E1341">
        <v>95820.63</v>
      </c>
      <c r="F1341">
        <v>198531.97</v>
      </c>
      <c r="G1341">
        <v>177776.43</v>
      </c>
      <c r="H1341">
        <f>(1/(1-91/360*VLOOKUP($A1341,Tbills!$B$4:$C$974,2,1)/100))^((1)/91)-1</f>
        <v>5.0011503509583832E-6</v>
      </c>
      <c r="I1341">
        <f>I1340*(1-IF($A1341&lt;=I1336,I$1,I$1+IF(AND(WEEKDAY($A1341)&lt;&gt;1,WEEKDAY($A1341)&lt;&gt;7),J$1,0)))^($A1341-$A1340)*(1-0.5*(E1341/E1340-1))</f>
        <v>8.2102536167700926</v>
      </c>
      <c r="K1341">
        <f>ROW()</f>
        <v>1341</v>
      </c>
      <c r="L1341">
        <f>B1341/C1341</f>
        <v>0.88938509103400898</v>
      </c>
      <c r="M1341">
        <f t="shared" si="20"/>
        <v>2.7723832037151319</v>
      </c>
      <c r="P1341">
        <f>P1340*(1-P$1+H1340)^($A1341-$A1340)*(2-E1341/E1340)</f>
        <v>2.7597555240895444</v>
      </c>
    </row>
    <row r="1342" spans="1:16" x14ac:dyDescent="0.25">
      <c r="A1342" s="1">
        <v>40010</v>
      </c>
      <c r="B1342" s="10">
        <v>25.42</v>
      </c>
      <c r="C1342" s="10">
        <v>28.61</v>
      </c>
      <c r="D1342">
        <v>105752.1</v>
      </c>
      <c r="E1342">
        <v>94683.21</v>
      </c>
      <c r="F1342">
        <v>196722.25</v>
      </c>
      <c r="G1342">
        <v>176155.02</v>
      </c>
      <c r="H1342">
        <f>(1/(1-91/360*VLOOKUP($A1342,Tbills!$B$4:$C$974,2,1)/100))^((1)/91)-1</f>
        <v>5.0011503509583832E-6</v>
      </c>
      <c r="I1342">
        <f>I1341*(1-IF($A1342&lt;=I1337,I$1,I$1+IF(AND(WEEKDAY($A1342)&lt;&gt;1,WEEKDAY($A1342)&lt;&gt;7),J$1,0)))^($A1342-$A1341)*(1-0.5*(E1342/E1341-1))</f>
        <v>8.2587677597955853</v>
      </c>
      <c r="K1342">
        <f>ROW()</f>
        <v>1342</v>
      </c>
      <c r="L1342">
        <f>B1342/C1342</f>
        <v>0.88850052429220561</v>
      </c>
      <c r="M1342">
        <f t="shared" si="20"/>
        <v>2.8051615774820982</v>
      </c>
      <c r="P1342">
        <f>P1341*(1-P$1+H1341)^($A1342-$A1341)*(2-E1342/E1341)</f>
        <v>2.7924253419049454</v>
      </c>
    </row>
    <row r="1343" spans="1:16" x14ac:dyDescent="0.25">
      <c r="A1343" s="1">
        <v>40011</v>
      </c>
      <c r="B1343" s="10">
        <v>24.34</v>
      </c>
      <c r="C1343" s="10">
        <v>28.65</v>
      </c>
      <c r="D1343">
        <v>105775.76</v>
      </c>
      <c r="E1343">
        <v>94703.92</v>
      </c>
      <c r="F1343">
        <v>197929.44</v>
      </c>
      <c r="G1343">
        <v>177235.12</v>
      </c>
      <c r="H1343">
        <f>(1/(1-91/360*VLOOKUP($A1343,Tbills!$B$4:$C$974,2,1)/100))^((1)/91)-1</f>
        <v>5.0011503509583832E-6</v>
      </c>
      <c r="I1343">
        <f>I1342*(1-IF($A1343&lt;=I1338,I$1,I$1+IF(AND(WEEKDAY($A1343)&lt;&gt;1,WEEKDAY($A1343)&lt;&gt;7),J$1,0)))^($A1343-$A1342)*(1-0.5*(E1343/E1342-1))</f>
        <v>8.2576496114909279</v>
      </c>
      <c r="K1343">
        <f>ROW()</f>
        <v>1343</v>
      </c>
      <c r="L1343">
        <f>B1343/C1343</f>
        <v>0.84956369982547997</v>
      </c>
      <c r="M1343">
        <f t="shared" si="20"/>
        <v>2.8044173834402626</v>
      </c>
      <c r="P1343">
        <f>P1342*(1-P$1+H1342)^($A1343-$A1342)*(2-E1343/E1342)</f>
        <v>2.7917252598256934</v>
      </c>
    </row>
    <row r="1344" spans="1:16" x14ac:dyDescent="0.25">
      <c r="A1344" s="1">
        <v>40014</v>
      </c>
      <c r="B1344" s="10">
        <v>24.4</v>
      </c>
      <c r="C1344" s="10">
        <v>27.59</v>
      </c>
      <c r="D1344">
        <v>103429.16</v>
      </c>
      <c r="E1344">
        <v>92601.53</v>
      </c>
      <c r="F1344">
        <v>192707.68</v>
      </c>
      <c r="G1344">
        <v>172556.66</v>
      </c>
      <c r="H1344">
        <f>(1/(1-91/360*VLOOKUP($A1344,Tbills!$B$4:$C$974,2,1)/100))^((1)/91)-1</f>
        <v>5.2790595175267185E-6</v>
      </c>
      <c r="I1344">
        <f>I1343*(1-IF($A1344&lt;=I1339,I$1,I$1+IF(AND(WEEKDAY($A1344)&lt;&gt;1,WEEKDAY($A1344)&lt;&gt;7),J$1,0)))^($A1344-$A1343)*(1-0.5*(E1344/E1343-1))</f>
        <v>8.3486559927427493</v>
      </c>
      <c r="K1344">
        <f>ROW()</f>
        <v>1344</v>
      </c>
      <c r="L1344">
        <f>B1344/C1344</f>
        <v>0.88437839797027906</v>
      </c>
      <c r="M1344">
        <f t="shared" si="20"/>
        <v>2.8662738226166278</v>
      </c>
      <c r="P1344">
        <f>P1343*(1-P$1+H1343)^($A1344-$A1343)*(2-E1344/E1343)</f>
        <v>2.8534266498204319</v>
      </c>
    </row>
    <row r="1345" spans="1:16" x14ac:dyDescent="0.25">
      <c r="A1345" s="1">
        <v>40015</v>
      </c>
      <c r="B1345" s="10">
        <v>23.87</v>
      </c>
      <c r="C1345" s="10">
        <v>27.44</v>
      </c>
      <c r="D1345">
        <v>101422.93</v>
      </c>
      <c r="E1345">
        <v>90804.83</v>
      </c>
      <c r="F1345">
        <v>191376.46</v>
      </c>
      <c r="G1345">
        <v>171363.73</v>
      </c>
      <c r="H1345">
        <f>(1/(1-91/360*VLOOKUP($A1345,Tbills!$B$4:$C$974,2,1)/100))^((1)/91)-1</f>
        <v>5.2790595175267185E-6</v>
      </c>
      <c r="I1345">
        <f>I1344*(1-IF($A1345&lt;=I1340,I$1,I$1+IF(AND(WEEKDAY($A1345)&lt;&gt;1,WEEKDAY($A1345)&lt;&gt;7),J$1,0)))^($A1345-$A1344)*(1-0.5*(E1345/E1344-1))</f>
        <v>8.4294289364311972</v>
      </c>
      <c r="K1345">
        <f>ROW()</f>
        <v>1345</v>
      </c>
      <c r="L1345">
        <f>B1345/C1345</f>
        <v>0.86989795918367352</v>
      </c>
      <c r="M1345">
        <f t="shared" si="20"/>
        <v>2.9217505758833684</v>
      </c>
      <c r="P1345">
        <f>P1344*(1-P$1+H1344)^($A1345-$A1344)*(2-E1345/E1344)</f>
        <v>2.9086979941383966</v>
      </c>
    </row>
    <row r="1346" spans="1:16" x14ac:dyDescent="0.25">
      <c r="A1346" s="1">
        <v>40016</v>
      </c>
      <c r="B1346" s="10">
        <v>23.47</v>
      </c>
      <c r="C1346" s="10">
        <v>27.22</v>
      </c>
      <c r="D1346">
        <v>99056.320000000007</v>
      </c>
      <c r="E1346">
        <v>88685.51</v>
      </c>
      <c r="F1346">
        <v>190044.61</v>
      </c>
      <c r="G1346">
        <v>170170.25</v>
      </c>
      <c r="H1346">
        <f>(1/(1-91/360*VLOOKUP($A1346,Tbills!$B$4:$C$974,2,1)/100))^((1)/91)-1</f>
        <v>5.2790595175267185E-6</v>
      </c>
      <c r="I1346">
        <f>I1345*(1-IF($A1346&lt;=I1341,I$1,I$1+IF(AND(WEEKDAY($A1346)&lt;&gt;1,WEEKDAY($A1346)&lt;&gt;7),J$1,0)))^($A1346-$A1345)*(1-0.5*(E1346/E1345-1))</f>
        <v>8.5275754111985407</v>
      </c>
      <c r="K1346">
        <f>ROW()</f>
        <v>1346</v>
      </c>
      <c r="L1346">
        <f>B1346/C1346</f>
        <v>0.86223365172667155</v>
      </c>
      <c r="M1346">
        <f t="shared" si="20"/>
        <v>2.9898028939113197</v>
      </c>
      <c r="P1346">
        <f>P1345*(1-P$1+H1345)^($A1346-$A1345)*(2-E1346/E1345)</f>
        <v>2.9764905524945693</v>
      </c>
    </row>
    <row r="1347" spans="1:16" x14ac:dyDescent="0.25">
      <c r="A1347" s="1">
        <v>40017</v>
      </c>
      <c r="B1347" s="10">
        <v>23.43</v>
      </c>
      <c r="C1347" s="10">
        <v>26.96</v>
      </c>
      <c r="D1347">
        <v>95646.11</v>
      </c>
      <c r="E1347">
        <v>85631.87</v>
      </c>
      <c r="F1347">
        <v>188557.07</v>
      </c>
      <c r="G1347">
        <v>168837.38</v>
      </c>
      <c r="H1347">
        <f>(1/(1-91/360*VLOOKUP($A1347,Tbills!$B$4:$C$974,2,1)/100))^((1)/91)-1</f>
        <v>5.2790595175267185E-6</v>
      </c>
      <c r="I1347">
        <f>I1346*(1-IF($A1347&lt;=I1342,I$1,I$1+IF(AND(WEEKDAY($A1347)&lt;&gt;1,WEEKDAY($A1347)&lt;&gt;7),J$1,0)))^($A1347-$A1346)*(1-0.5*(E1347/E1346-1))</f>
        <v>8.6741613642950082</v>
      </c>
      <c r="K1347">
        <f>ROW()</f>
        <v>1347</v>
      </c>
      <c r="L1347">
        <f>B1347/C1347</f>
        <v>0.86906528189910981</v>
      </c>
      <c r="M1347">
        <f t="shared" si="20"/>
        <v>3.0926044331029168</v>
      </c>
      <c r="P1347">
        <f>P1346*(1-P$1+H1346)^($A1347-$A1346)*(2-E1347/E1346)</f>
        <v>3.0788801379933002</v>
      </c>
    </row>
    <row r="1348" spans="1:16" x14ac:dyDescent="0.25">
      <c r="A1348" s="1">
        <v>40018</v>
      </c>
      <c r="B1348" s="10">
        <v>23.09</v>
      </c>
      <c r="C1348" s="10">
        <v>26.37</v>
      </c>
      <c r="D1348">
        <v>94869.74</v>
      </c>
      <c r="E1348">
        <v>84936.33</v>
      </c>
      <c r="F1348">
        <v>188346.93</v>
      </c>
      <c r="G1348">
        <v>168648.32000000001</v>
      </c>
      <c r="H1348">
        <f>(1/(1-91/360*VLOOKUP($A1348,Tbills!$B$4:$C$974,2,1)/100))^((1)/91)-1</f>
        <v>5.2790595175267185E-6</v>
      </c>
      <c r="I1348">
        <f>I1347*(1-IF($A1348&lt;=I1343,I$1,I$1+IF(AND(WEEKDAY($A1348)&lt;&gt;1,WEEKDAY($A1348)&lt;&gt;7),J$1,0)))^($A1348-$A1347)*(1-0.5*(E1348/E1347-1))</f>
        <v>8.7091623730513614</v>
      </c>
      <c r="K1348">
        <f>ROW()</f>
        <v>1348</v>
      </c>
      <c r="L1348">
        <f>B1348/C1348</f>
        <v>0.87561623056503601</v>
      </c>
      <c r="M1348">
        <f t="shared" si="20"/>
        <v>3.1175787278841134</v>
      </c>
      <c r="P1348">
        <f>P1347*(1-P$1+H1347)^($A1348-$A1347)*(2-E1348/E1347)</f>
        <v>3.1037897512943209</v>
      </c>
    </row>
    <row r="1349" spans="1:16" x14ac:dyDescent="0.25">
      <c r="A1349" s="1">
        <v>40021</v>
      </c>
      <c r="B1349" s="10">
        <v>24.28</v>
      </c>
      <c r="C1349" s="10">
        <v>26.99</v>
      </c>
      <c r="D1349">
        <v>96156.79</v>
      </c>
      <c r="E1349">
        <v>86087.27</v>
      </c>
      <c r="F1349">
        <v>190700.98</v>
      </c>
      <c r="G1349">
        <v>170753.5</v>
      </c>
      <c r="H1349">
        <f>(1/(1-91/360*VLOOKUP($A1349,Tbills!$B$4:$C$974,2,1)/100))^((1)/91)-1</f>
        <v>5.2790595175267185E-6</v>
      </c>
      <c r="I1349">
        <f>I1348*(1-IF($A1349&lt;=I1344,I$1,I$1+IF(AND(WEEKDAY($A1349)&lt;&gt;1,WEEKDAY($A1349)&lt;&gt;7),J$1,0)))^($A1349-$A1348)*(1-0.5*(E1349/E1348-1))</f>
        <v>8.6494796891589054</v>
      </c>
      <c r="K1349">
        <f>ROW()</f>
        <v>1349</v>
      </c>
      <c r="L1349">
        <f>B1349/C1349</f>
        <v>0.89959244164505381</v>
      </c>
      <c r="M1349">
        <f t="shared" si="20"/>
        <v>3.074903916593799</v>
      </c>
      <c r="P1349">
        <f>P1348*(1-P$1+H1348)^($A1349-$A1348)*(2-E1349/E1348)</f>
        <v>3.0614402453839378</v>
      </c>
    </row>
    <row r="1350" spans="1:16" x14ac:dyDescent="0.25">
      <c r="A1350" s="1">
        <v>40022</v>
      </c>
      <c r="B1350" s="10">
        <v>25.01</v>
      </c>
      <c r="C1350" s="10">
        <v>27.96</v>
      </c>
      <c r="D1350">
        <v>99521.17</v>
      </c>
      <c r="E1350">
        <v>89098.880000000005</v>
      </c>
      <c r="F1350">
        <v>194860.71</v>
      </c>
      <c r="G1350">
        <v>174477.22</v>
      </c>
      <c r="H1350">
        <f>(1/(1-91/360*VLOOKUP($A1350,Tbills!$B$4:$C$974,2,1)/100))^((1)/91)-1</f>
        <v>5.2790595175267185E-6</v>
      </c>
      <c r="I1350">
        <f>I1349*(1-IF($A1350&lt;=I1345,I$1,I$1+IF(AND(WEEKDAY($A1350)&lt;&gt;1,WEEKDAY($A1350)&lt;&gt;7),J$1,0)))^($A1350-$A1349)*(1-0.5*(E1350/E1349-1))</f>
        <v>8.4979651733189865</v>
      </c>
      <c r="K1350">
        <f>ROW()</f>
        <v>1350</v>
      </c>
      <c r="L1350">
        <f>B1350/C1350</f>
        <v>0.89449213161659513</v>
      </c>
      <c r="M1350">
        <f t="shared" si="20"/>
        <v>2.9671956684379039</v>
      </c>
      <c r="P1350">
        <f>P1349*(1-P$1+H1349)^($A1350-$A1349)*(2-E1350/E1349)</f>
        <v>2.9542475303950111</v>
      </c>
    </row>
    <row r="1351" spans="1:16" x14ac:dyDescent="0.25">
      <c r="A1351" s="1">
        <v>40023</v>
      </c>
      <c r="B1351" s="10">
        <v>25.61</v>
      </c>
      <c r="C1351" s="10">
        <v>28.42</v>
      </c>
      <c r="D1351">
        <v>100634.91</v>
      </c>
      <c r="E1351">
        <v>90095.51</v>
      </c>
      <c r="F1351">
        <v>195251.07</v>
      </c>
      <c r="G1351">
        <v>174825.83</v>
      </c>
      <c r="H1351">
        <f>(1/(1-91/360*VLOOKUP($A1351,Tbills!$B$4:$C$974,2,1)/100))^((1)/91)-1</f>
        <v>5.2790595175267185E-6</v>
      </c>
      <c r="I1351">
        <f>I1350*(1-IF($A1351&lt;=I1346,I$1,I$1+IF(AND(WEEKDAY($A1351)&lt;&gt;1,WEEKDAY($A1351)&lt;&gt;7),J$1,0)))^($A1351-$A1350)*(1-0.5*(E1351/E1350-1))</f>
        <v>8.4502175452812409</v>
      </c>
      <c r="K1351">
        <f>ROW()</f>
        <v>1351</v>
      </c>
      <c r="L1351">
        <f>B1351/C1351</f>
        <v>0.90112596762843056</v>
      </c>
      <c r="M1351">
        <f t="shared" si="20"/>
        <v>2.9338689668296962</v>
      </c>
      <c r="P1351">
        <f>P1350*(1-P$1+H1350)^($A1351-$A1350)*(2-E1351/E1350)</f>
        <v>2.9211096913370569</v>
      </c>
    </row>
    <row r="1352" spans="1:16" x14ac:dyDescent="0.25">
      <c r="A1352" s="1">
        <v>40024</v>
      </c>
      <c r="B1352" s="10">
        <v>25.4</v>
      </c>
      <c r="C1352" s="10">
        <v>28.19</v>
      </c>
      <c r="D1352">
        <v>98347.48</v>
      </c>
      <c r="E1352">
        <v>88047.16</v>
      </c>
      <c r="F1352">
        <v>192548.16</v>
      </c>
      <c r="G1352">
        <v>172404.75</v>
      </c>
      <c r="H1352">
        <f>(1/(1-91/360*VLOOKUP($A1352,Tbills!$B$4:$C$974,2,1)/100))^((1)/91)-1</f>
        <v>5.2790595175267185E-6</v>
      </c>
      <c r="I1352">
        <f>I1351*(1-IF($A1352&lt;=I1347,I$1,I$1+IF(AND(WEEKDAY($A1352)&lt;&gt;1,WEEKDAY($A1352)&lt;&gt;7),J$1,0)))^($A1352-$A1351)*(1-0.5*(E1352/E1351-1))</f>
        <v>8.546054296179042</v>
      </c>
      <c r="K1352">
        <f>ROW()</f>
        <v>1352</v>
      </c>
      <c r="L1352">
        <f>B1352/C1352</f>
        <v>0.9010287335934728</v>
      </c>
      <c r="M1352">
        <f t="shared" si="20"/>
        <v>3.0004316558332436</v>
      </c>
      <c r="P1352">
        <f>P1351*(1-P$1+H1351)^($A1352-$A1351)*(2-E1352/E1351)</f>
        <v>2.9874273207216402</v>
      </c>
    </row>
    <row r="1353" spans="1:16" x14ac:dyDescent="0.25">
      <c r="A1353" s="1">
        <v>40025</v>
      </c>
      <c r="B1353" s="10">
        <v>25.92</v>
      </c>
      <c r="C1353" s="10">
        <v>28.4</v>
      </c>
      <c r="D1353">
        <v>99301.89</v>
      </c>
      <c r="E1353">
        <v>88901.14</v>
      </c>
      <c r="F1353">
        <v>195075.97</v>
      </c>
      <c r="G1353">
        <v>174667.2</v>
      </c>
      <c r="H1353">
        <f>(1/(1-91/360*VLOOKUP($A1353,Tbills!$B$4:$C$974,2,1)/100))^((1)/91)-1</f>
        <v>5.2790595175267185E-6</v>
      </c>
      <c r="I1353">
        <f>I1352*(1-IF($A1353&lt;=I1348,I$1,I$1+IF(AND(WEEKDAY($A1353)&lt;&gt;1,WEEKDAY($A1353)&lt;&gt;7),J$1,0)))^($A1353-$A1352)*(1-0.5*(E1353/E1352-1))</f>
        <v>8.5043883388197692</v>
      </c>
      <c r="K1353">
        <f>ROW()</f>
        <v>1353</v>
      </c>
      <c r="L1353">
        <f>B1353/C1353</f>
        <v>0.91267605633802829</v>
      </c>
      <c r="M1353">
        <f t="shared" ref="M1353:M1416" si="21">M1352*(1-IF($A1353&lt;=N$3,M$1,M$1+IF(AND(WEEKDAY($A1353)&lt;&gt;1,WEEKDAY($A1353)&lt;&gt;7),N$1,0)))^($A1353-$A1352)*(2-$E1353/$E1352)</f>
        <v>2.9711917174288374</v>
      </c>
      <c r="P1353">
        <f>P1352*(1-P$1+H1352)^($A1353-$A1352)*(2-E1353/E1352)</f>
        <v>2.9583580992957077</v>
      </c>
    </row>
    <row r="1354" spans="1:16" x14ac:dyDescent="0.25">
      <c r="A1354" s="1">
        <v>40028</v>
      </c>
      <c r="B1354" s="10">
        <v>25.56</v>
      </c>
      <c r="C1354" s="10">
        <v>27.71</v>
      </c>
      <c r="D1354">
        <v>96770.79</v>
      </c>
      <c r="E1354">
        <v>86633.74</v>
      </c>
      <c r="F1354">
        <v>192495.86</v>
      </c>
      <c r="G1354">
        <v>172354.26</v>
      </c>
      <c r="H1354">
        <f>(1/(1-91/360*VLOOKUP($A1354,Tbills!$B$4:$C$974,2,1)/100))^((1)/91)-1</f>
        <v>5.0011503509583832E-6</v>
      </c>
      <c r="I1354">
        <f>I1353*(1-IF($A1354&lt;=I1349,I$1,I$1+IF(AND(WEEKDAY($A1354)&lt;&gt;1,WEEKDAY($A1354)&lt;&gt;7),J$1,0)))^($A1354-$A1353)*(1-0.5*(E1354/E1353-1))</f>
        <v>8.61216693159475</v>
      </c>
      <c r="K1354">
        <f>ROW()</f>
        <v>1354</v>
      </c>
      <c r="L1354">
        <f>B1354/C1354</f>
        <v>0.92241068206423671</v>
      </c>
      <c r="M1354">
        <f t="shared" si="21"/>
        <v>3.0465454529022655</v>
      </c>
      <c r="P1354">
        <f>P1353*(1-P$1+H1353)^($A1354-$A1353)*(2-E1354/E1353)</f>
        <v>3.0335216659761972</v>
      </c>
    </row>
    <row r="1355" spans="1:16" x14ac:dyDescent="0.25">
      <c r="A1355" s="1">
        <v>40029</v>
      </c>
      <c r="B1355" s="10">
        <v>24.89</v>
      </c>
      <c r="C1355" s="10">
        <v>27.22</v>
      </c>
      <c r="D1355">
        <v>96088.62</v>
      </c>
      <c r="E1355">
        <v>86022.59</v>
      </c>
      <c r="F1355">
        <v>191928.82</v>
      </c>
      <c r="G1355">
        <v>171845.69</v>
      </c>
      <c r="H1355">
        <f>(1/(1-91/360*VLOOKUP($A1355,Tbills!$B$4:$C$974,2,1)/100))^((1)/91)-1</f>
        <v>5.0011503509583832E-6</v>
      </c>
      <c r="I1355">
        <f>I1354*(1-IF($A1355&lt;=I1350,I$1,I$1+IF(AND(WEEKDAY($A1355)&lt;&gt;1,WEEKDAY($A1355)&lt;&gt;7),J$1,0)))^($A1355-$A1354)*(1-0.5*(E1355/E1354-1))</f>
        <v>8.642318870822745</v>
      </c>
      <c r="K1355">
        <f>ROW()</f>
        <v>1355</v>
      </c>
      <c r="L1355">
        <f>B1355/C1355</f>
        <v>0.91440117560617196</v>
      </c>
      <c r="M1355">
        <f t="shared" si="21"/>
        <v>3.0678941414852066</v>
      </c>
      <c r="P1355">
        <f>P1354*(1-P$1+H1354)^($A1355-$A1354)*(2-E1355/E1354)</f>
        <v>3.0548236621688107</v>
      </c>
    </row>
    <row r="1356" spans="1:16" x14ac:dyDescent="0.25">
      <c r="A1356" s="1">
        <v>40030</v>
      </c>
      <c r="B1356" s="10">
        <v>24.9</v>
      </c>
      <c r="C1356" s="10">
        <v>27.17</v>
      </c>
      <c r="D1356">
        <v>95653.52</v>
      </c>
      <c r="E1356">
        <v>85632.639999999999</v>
      </c>
      <c r="F1356">
        <v>191985.48</v>
      </c>
      <c r="G1356">
        <v>171895.56</v>
      </c>
      <c r="H1356">
        <f>(1/(1-91/360*VLOOKUP($A1356,Tbills!$B$4:$C$974,2,1)/100))^((1)/91)-1</f>
        <v>5.0011503509583832E-6</v>
      </c>
      <c r="I1356">
        <f>I1355*(1-IF($A1356&lt;=I1351,I$1,I$1+IF(AND(WEEKDAY($A1356)&lt;&gt;1,WEEKDAY($A1356)&lt;&gt;7),J$1,0)))^($A1356-$A1355)*(1-0.5*(E1356/E1355-1))</f>
        <v>8.6616817218562545</v>
      </c>
      <c r="K1356">
        <f>ROW()</f>
        <v>1356</v>
      </c>
      <c r="L1356">
        <f>B1356/C1356</f>
        <v>0.91645196908354787</v>
      </c>
      <c r="M1356">
        <f t="shared" si="21"/>
        <v>3.0816577120359305</v>
      </c>
      <c r="P1356">
        <f>P1355*(1-P$1+H1355)^($A1356-$A1355)*(2-E1356/E1355)</f>
        <v>3.0685733668048001</v>
      </c>
    </row>
    <row r="1357" spans="1:16" x14ac:dyDescent="0.25">
      <c r="A1357" s="1">
        <v>40031</v>
      </c>
      <c r="B1357" s="10">
        <v>25.67</v>
      </c>
      <c r="C1357" s="10">
        <v>27.98</v>
      </c>
      <c r="D1357">
        <v>96702.75</v>
      </c>
      <c r="E1357">
        <v>86571.53</v>
      </c>
      <c r="F1357">
        <v>193462.52</v>
      </c>
      <c r="G1357">
        <v>173217.18</v>
      </c>
      <c r="H1357">
        <f>(1/(1-91/360*VLOOKUP($A1357,Tbills!$B$4:$C$974,2,1)/100))^((1)/91)-1</f>
        <v>5.0011503509583832E-6</v>
      </c>
      <c r="I1357">
        <f>I1356*(1-IF($A1357&lt;=I1352,I$1,I$1+IF(AND(WEEKDAY($A1357)&lt;&gt;1,WEEKDAY($A1357)&lt;&gt;7),J$1,0)))^($A1357-$A1356)*(1-0.5*(E1357/E1356-1))</f>
        <v>8.6139734828668821</v>
      </c>
      <c r="K1357">
        <f>ROW()</f>
        <v>1357</v>
      </c>
      <c r="L1357">
        <f>B1357/C1357</f>
        <v>0.91744102930664762</v>
      </c>
      <c r="M1357">
        <f t="shared" si="21"/>
        <v>3.0477279670135062</v>
      </c>
      <c r="P1357">
        <f>P1356*(1-P$1+H1356)^($A1357-$A1356)*(2-E1357/E1356)</f>
        <v>3.0348319635640331</v>
      </c>
    </row>
    <row r="1358" spans="1:16" x14ac:dyDescent="0.25">
      <c r="A1358" s="1">
        <v>40032</v>
      </c>
      <c r="B1358" s="10">
        <v>24.76</v>
      </c>
      <c r="C1358" s="10">
        <v>27.11</v>
      </c>
      <c r="D1358">
        <v>93526.99</v>
      </c>
      <c r="E1358">
        <v>83728.05</v>
      </c>
      <c r="F1358">
        <v>189385.2</v>
      </c>
      <c r="G1358">
        <v>169565.67</v>
      </c>
      <c r="H1358">
        <f>(1/(1-91/360*VLOOKUP($A1358,Tbills!$B$4:$C$974,2,1)/100))^((1)/91)-1</f>
        <v>5.0011503509583832E-6</v>
      </c>
      <c r="I1358">
        <f>I1357*(1-IF($A1358&lt;=I1353,I$1,I$1+IF(AND(WEEKDAY($A1358)&lt;&gt;1,WEEKDAY($A1358)&lt;&gt;7),J$1,0)))^($A1358-$A1357)*(1-0.5*(E1358/E1357-1))</f>
        <v>8.7552104764735272</v>
      </c>
      <c r="K1358">
        <f>ROW()</f>
        <v>1358</v>
      </c>
      <c r="L1358">
        <f>B1358/C1358</f>
        <v>0.91331611951309488</v>
      </c>
      <c r="M1358">
        <f t="shared" si="21"/>
        <v>3.1476853219399019</v>
      </c>
      <c r="P1358">
        <f>P1357*(1-P$1+H1357)^($A1358-$A1357)*(2-E1358/E1357)</f>
        <v>3.1344120970813187</v>
      </c>
    </row>
    <row r="1359" spans="1:16" x14ac:dyDescent="0.25">
      <c r="A1359" s="1">
        <v>40035</v>
      </c>
      <c r="B1359" s="10">
        <v>24.99</v>
      </c>
      <c r="C1359" s="10">
        <v>27.06</v>
      </c>
      <c r="D1359">
        <v>93579.95</v>
      </c>
      <c r="E1359">
        <v>83774.210000000006</v>
      </c>
      <c r="F1359">
        <v>189978.77</v>
      </c>
      <c r="G1359">
        <v>170094.58</v>
      </c>
      <c r="H1359">
        <f>(1/(1-91/360*VLOOKUP($A1359,Tbills!$B$4:$C$974,2,1)/100))^((1)/91)-1</f>
        <v>5.1401040459531089E-6</v>
      </c>
      <c r="I1359">
        <f>I1358*(1-IF($A1359&lt;=I1354,I$1,I$1+IF(AND(WEEKDAY($A1359)&lt;&gt;1,WEEKDAY($A1359)&lt;&gt;7),J$1,0)))^($A1359-$A1358)*(1-0.5*(E1359/E1358-1))</f>
        <v>8.7521136449548695</v>
      </c>
      <c r="K1359">
        <f>ROW()</f>
        <v>1359</v>
      </c>
      <c r="L1359">
        <f>B1359/C1359</f>
        <v>0.92350332594235029</v>
      </c>
      <c r="M1359">
        <f t="shared" si="21"/>
        <v>3.1455104251076009</v>
      </c>
      <c r="P1359">
        <f>P1358*(1-P$1+H1358)^($A1359-$A1358)*(2-E1359/E1358)</f>
        <v>3.1323834800081181</v>
      </c>
    </row>
    <row r="1360" spans="1:16" x14ac:dyDescent="0.25">
      <c r="A1360" s="1">
        <v>40036</v>
      </c>
      <c r="B1360" s="10">
        <v>25.99</v>
      </c>
      <c r="C1360" s="10">
        <v>28.1</v>
      </c>
      <c r="D1360">
        <v>95393.86</v>
      </c>
      <c r="E1360">
        <v>85397.62</v>
      </c>
      <c r="F1360">
        <v>192577.31</v>
      </c>
      <c r="G1360">
        <v>172420.27</v>
      </c>
      <c r="H1360">
        <f>(1/(1-91/360*VLOOKUP($A1360,Tbills!$B$4:$C$974,2,1)/100))^((1)/91)-1</f>
        <v>5.1401040459531089E-6</v>
      </c>
      <c r="I1360">
        <f>I1359*(1-IF($A1360&lt;=I1355,I$1,I$1+IF(AND(WEEKDAY($A1360)&lt;&gt;1,WEEKDAY($A1360)&lt;&gt;7),J$1,0)))^($A1360-$A1359)*(1-0.5*(E1360/E1359-1))</f>
        <v>8.6670870857270739</v>
      </c>
      <c r="K1360">
        <f>ROW()</f>
        <v>1360</v>
      </c>
      <c r="L1360">
        <f>B1360/C1360</f>
        <v>0.92491103202846969</v>
      </c>
      <c r="M1360">
        <f t="shared" si="21"/>
        <v>3.0844118073303259</v>
      </c>
      <c r="P1360">
        <f>P1359*(1-P$1+H1359)^($A1360-$A1359)*(2-E1360/E1359)</f>
        <v>3.0715850842076016</v>
      </c>
    </row>
    <row r="1361" spans="1:16" x14ac:dyDescent="0.25">
      <c r="A1361" s="1">
        <v>40037</v>
      </c>
      <c r="B1361" s="10">
        <v>25.45</v>
      </c>
      <c r="C1361" s="10">
        <v>27.74</v>
      </c>
      <c r="D1361">
        <v>94201.93</v>
      </c>
      <c r="E1361">
        <v>84330.15</v>
      </c>
      <c r="F1361">
        <v>190877.78</v>
      </c>
      <c r="G1361">
        <v>170897.74</v>
      </c>
      <c r="H1361">
        <f>(1/(1-91/360*VLOOKUP($A1361,Tbills!$B$4:$C$974,2,1)/100))^((1)/91)-1</f>
        <v>5.1401040459531089E-6</v>
      </c>
      <c r="I1361">
        <f>I1360*(1-IF($A1361&lt;=I1356,I$1,I$1+IF(AND(WEEKDAY($A1361)&lt;&gt;1,WEEKDAY($A1361)&lt;&gt;7),J$1,0)))^($A1361-$A1360)*(1-0.5*(E1361/E1360-1))</f>
        <v>8.7210293757224147</v>
      </c>
      <c r="K1361">
        <f>ROW()</f>
        <v>1361</v>
      </c>
      <c r="L1361">
        <f>B1361/C1361</f>
        <v>0.91744772891131943</v>
      </c>
      <c r="M1361">
        <f t="shared" si="21"/>
        <v>3.1228214926373807</v>
      </c>
      <c r="P1361">
        <f>P1360*(1-P$1+H1360)^($A1361-$A1360)*(2-E1361/E1360)</f>
        <v>3.1098808477349755</v>
      </c>
    </row>
    <row r="1362" spans="1:16" x14ac:dyDescent="0.25">
      <c r="A1362" s="1">
        <v>40038</v>
      </c>
      <c r="B1362" s="10">
        <v>24.71</v>
      </c>
      <c r="C1362" s="10">
        <v>27.28</v>
      </c>
      <c r="D1362">
        <v>92371.93</v>
      </c>
      <c r="E1362">
        <v>82691.490000000005</v>
      </c>
      <c r="F1362">
        <v>190834.14</v>
      </c>
      <c r="G1362">
        <v>170857.79</v>
      </c>
      <c r="H1362">
        <f>(1/(1-91/360*VLOOKUP($A1362,Tbills!$B$4:$C$974,2,1)/100))^((1)/91)-1</f>
        <v>5.1401040459531089E-6</v>
      </c>
      <c r="I1362">
        <f>I1361*(1-IF($A1362&lt;=I1357,I$1,I$1+IF(AND(WEEKDAY($A1362)&lt;&gt;1,WEEKDAY($A1362)&lt;&gt;7),J$1,0)))^($A1362-$A1361)*(1-0.5*(E1362/E1361-1))</f>
        <v>8.8055314581261808</v>
      </c>
      <c r="K1362">
        <f>ROW()</f>
        <v>1362</v>
      </c>
      <c r="L1362">
        <f>B1362/C1362</f>
        <v>0.90579178885630496</v>
      </c>
      <c r="M1362">
        <f t="shared" si="21"/>
        <v>3.1833542772497605</v>
      </c>
      <c r="P1362">
        <f>P1361*(1-P$1+H1361)^($A1362-$A1361)*(2-E1362/E1361)</f>
        <v>3.1702094867962791</v>
      </c>
    </row>
    <row r="1363" spans="1:16" x14ac:dyDescent="0.25">
      <c r="A1363" s="1">
        <v>40039</v>
      </c>
      <c r="B1363" s="10">
        <v>24.27</v>
      </c>
      <c r="C1363" s="10">
        <v>27.11</v>
      </c>
      <c r="D1363">
        <v>93881.72</v>
      </c>
      <c r="E1363">
        <v>84042.63</v>
      </c>
      <c r="F1363">
        <v>190277.32</v>
      </c>
      <c r="G1363">
        <v>170358.38</v>
      </c>
      <c r="H1363">
        <f>(1/(1-91/360*VLOOKUP($A1363,Tbills!$B$4:$C$974,2,1)/100))^((1)/91)-1</f>
        <v>5.1401040459531089E-6</v>
      </c>
      <c r="I1363">
        <f>I1362*(1-IF($A1363&lt;=I1358,I$1,I$1+IF(AND(WEEKDAY($A1363)&lt;&gt;1,WEEKDAY($A1363)&lt;&gt;7),J$1,0)))^($A1363-$A1362)*(1-0.5*(E1363/E1362-1))</f>
        <v>8.733365027080481</v>
      </c>
      <c r="K1363">
        <f>ROW()</f>
        <v>1363</v>
      </c>
      <c r="L1363">
        <f>B1363/C1363</f>
        <v>0.89524160826263377</v>
      </c>
      <c r="M1363">
        <f t="shared" si="21"/>
        <v>3.1311939244552773</v>
      </c>
      <c r="P1363">
        <f>P1362*(1-P$1+H1362)^($A1363-$A1362)*(2-E1363/E1362)</f>
        <v>3.1183104474163841</v>
      </c>
    </row>
    <row r="1364" spans="1:16" x14ac:dyDescent="0.25">
      <c r="A1364" s="1">
        <v>40042</v>
      </c>
      <c r="B1364" s="10">
        <v>27.89</v>
      </c>
      <c r="C1364" s="10">
        <v>29.93</v>
      </c>
      <c r="D1364">
        <v>99518.080000000002</v>
      </c>
      <c r="E1364">
        <v>89086.99</v>
      </c>
      <c r="F1364">
        <v>200154.5</v>
      </c>
      <c r="G1364">
        <v>179198.96</v>
      </c>
      <c r="H1364">
        <f>(1/(1-91/360*VLOOKUP($A1364,Tbills!$B$4:$C$974,2,1)/100))^((1)/91)-1</f>
        <v>5.0011503509583832E-6</v>
      </c>
      <c r="I1364">
        <f>I1363*(1-IF($A1364&lt;=I1359,I$1,I$1+IF(AND(WEEKDAY($A1364)&lt;&gt;1,WEEKDAY($A1364)&lt;&gt;7),J$1,0)))^($A1364-$A1363)*(1-0.5*(E1364/E1363-1))</f>
        <v>8.470608999508892</v>
      </c>
      <c r="K1364">
        <f>ROW()</f>
        <v>1364</v>
      </c>
      <c r="L1364">
        <f>B1364/C1364</f>
        <v>0.93184096224523894</v>
      </c>
      <c r="M1364">
        <f t="shared" si="21"/>
        <v>2.9428439138487814</v>
      </c>
      <c r="P1364">
        <f>P1363*(1-P$1+H1363)^($A1364-$A1363)*(2-E1364/E1363)</f>
        <v>2.9308649233555224</v>
      </c>
    </row>
    <row r="1365" spans="1:16" x14ac:dyDescent="0.25">
      <c r="A1365" s="1">
        <v>40043</v>
      </c>
      <c r="B1365" s="10">
        <v>26.18</v>
      </c>
      <c r="C1365" s="10">
        <v>28.9</v>
      </c>
      <c r="D1365">
        <v>97246.55</v>
      </c>
      <c r="E1365">
        <v>87053.11</v>
      </c>
      <c r="F1365">
        <v>198252.67</v>
      </c>
      <c r="G1365">
        <v>177495.35</v>
      </c>
      <c r="H1365">
        <f>(1/(1-91/360*VLOOKUP($A1365,Tbills!$B$4:$C$974,2,1)/100))^((1)/91)-1</f>
        <v>5.0011503509583832E-6</v>
      </c>
      <c r="I1365">
        <f>I1364*(1-IF($A1365&lt;=I1360,I$1,I$1+IF(AND(WEEKDAY($A1365)&lt;&gt;1,WEEKDAY($A1365)&lt;&gt;7),J$1,0)))^($A1365-$A1364)*(1-0.5*(E1365/E1364-1))</f>
        <v>8.5670791585213255</v>
      </c>
      <c r="K1365">
        <f>ROW()</f>
        <v>1365</v>
      </c>
      <c r="L1365">
        <f>B1365/C1365</f>
        <v>0.90588235294117647</v>
      </c>
      <c r="M1365">
        <f t="shared" si="21"/>
        <v>3.0098896406371085</v>
      </c>
      <c r="P1365">
        <f>P1364*(1-P$1+H1364)^($A1365-$A1364)*(2-E1365/E1364)</f>
        <v>2.9976814753700625</v>
      </c>
    </row>
    <row r="1366" spans="1:16" x14ac:dyDescent="0.25">
      <c r="A1366" s="1">
        <v>40044</v>
      </c>
      <c r="B1366" s="10">
        <v>26.26</v>
      </c>
      <c r="C1366" s="10">
        <v>28.48</v>
      </c>
      <c r="D1366">
        <v>94254.83</v>
      </c>
      <c r="E1366">
        <v>84374.55</v>
      </c>
      <c r="F1366">
        <v>197583.89</v>
      </c>
      <c r="G1366">
        <v>176895.7</v>
      </c>
      <c r="H1366">
        <f>(1/(1-91/360*VLOOKUP($A1366,Tbills!$B$4:$C$974,2,1)/100))^((1)/91)-1</f>
        <v>5.0011503509583832E-6</v>
      </c>
      <c r="I1366">
        <f>I1365*(1-IF($A1366&lt;=I1361,I$1,I$1+IF(AND(WEEKDAY($A1366)&lt;&gt;1,WEEKDAY($A1366)&lt;&gt;7),J$1,0)))^($A1366-$A1365)*(1-0.5*(E1366/E1365-1))</f>
        <v>8.6986541033888134</v>
      </c>
      <c r="K1366">
        <f>ROW()</f>
        <v>1366</v>
      </c>
      <c r="L1366">
        <f>B1366/C1366</f>
        <v>0.9220505617977528</v>
      </c>
      <c r="M1366">
        <f t="shared" si="21"/>
        <v>3.1023572252464868</v>
      </c>
      <c r="P1366">
        <f>P1365*(1-P$1+H1365)^($A1366-$A1365)*(2-E1366/E1365)</f>
        <v>3.089819092325647</v>
      </c>
    </row>
    <row r="1367" spans="1:16" x14ac:dyDescent="0.25">
      <c r="A1367" s="1">
        <v>40045</v>
      </c>
      <c r="B1367" s="10">
        <v>25.09</v>
      </c>
      <c r="C1367" s="10">
        <v>28.29</v>
      </c>
      <c r="D1367">
        <v>92451.59</v>
      </c>
      <c r="E1367">
        <v>82759.91</v>
      </c>
      <c r="F1367">
        <v>196198.7</v>
      </c>
      <c r="G1367">
        <v>175654.66</v>
      </c>
      <c r="H1367">
        <f>(1/(1-91/360*VLOOKUP($A1367,Tbills!$B$4:$C$974,2,1)/100))^((1)/91)-1</f>
        <v>5.0011503509583832E-6</v>
      </c>
      <c r="I1367">
        <f>I1366*(1-IF($A1367&lt;=I1362,I$1,I$1+IF(AND(WEEKDAY($A1367)&lt;&gt;1,WEEKDAY($A1367)&lt;&gt;7),J$1,0)))^($A1367-$A1366)*(1-0.5*(E1367/E1366-1))</f>
        <v>8.7816567620348955</v>
      </c>
      <c r="K1367">
        <f>ROW()</f>
        <v>1367</v>
      </c>
      <c r="L1367">
        <f>B1367/C1367</f>
        <v>0.88688582537999294</v>
      </c>
      <c r="M1367">
        <f t="shared" si="21"/>
        <v>3.1615784620296923</v>
      </c>
      <c r="P1367">
        <f>P1366*(1-P$1+H1366)^($A1367-$A1366)*(2-E1367/E1366)</f>
        <v>3.1488469310656702</v>
      </c>
    </row>
    <row r="1368" spans="1:16" x14ac:dyDescent="0.25">
      <c r="A1368" s="1">
        <v>40046</v>
      </c>
      <c r="B1368" s="10">
        <v>25.01</v>
      </c>
      <c r="C1368" s="10">
        <v>27.77</v>
      </c>
      <c r="D1368">
        <v>91089.919999999998</v>
      </c>
      <c r="E1368">
        <v>81540.570000000007</v>
      </c>
      <c r="F1368">
        <v>194467</v>
      </c>
      <c r="G1368">
        <v>174103.4</v>
      </c>
      <c r="H1368">
        <f>(1/(1-91/360*VLOOKUP($A1368,Tbills!$B$4:$C$974,2,1)/100))^((1)/91)-1</f>
        <v>5.0011503509583832E-6</v>
      </c>
      <c r="I1368">
        <f>I1367*(1-IF($A1368&lt;=I1363,I$1,I$1+IF(AND(WEEKDAY($A1368)&lt;&gt;1,WEEKDAY($A1368)&lt;&gt;7),J$1,0)))^($A1368-$A1367)*(1-0.5*(E1368/E1367-1))</f>
        <v>8.8461186182767602</v>
      </c>
      <c r="K1368">
        <f>ROW()</f>
        <v>1368</v>
      </c>
      <c r="L1368">
        <f>B1368/C1368</f>
        <v>0.90061217140799432</v>
      </c>
      <c r="M1368">
        <f t="shared" si="21"/>
        <v>3.2080100374506357</v>
      </c>
      <c r="P1368">
        <f>P1367*(1-P$1+H1367)^($A1368-$A1367)*(2-E1368/E1367)</f>
        <v>3.1951381478376706</v>
      </c>
    </row>
    <row r="1369" spans="1:16" x14ac:dyDescent="0.25">
      <c r="A1369" s="1">
        <v>40049</v>
      </c>
      <c r="B1369" s="10">
        <v>25.14</v>
      </c>
      <c r="C1369" s="10">
        <v>28.16</v>
      </c>
      <c r="D1369">
        <v>91177.61</v>
      </c>
      <c r="E1369">
        <v>81617.84</v>
      </c>
      <c r="F1369">
        <v>194522.79</v>
      </c>
      <c r="G1369">
        <v>174150.73</v>
      </c>
      <c r="H1369">
        <f>(1/(1-91/360*VLOOKUP($A1369,Tbills!$B$4:$C$974,2,1)/100))^((1)/91)-1</f>
        <v>4.4453533327715178E-6</v>
      </c>
      <c r="I1369">
        <f>I1368*(1-IF($A1369&lt;=I1364,I$1,I$1+IF(AND(WEEKDAY($A1369)&lt;&gt;1,WEEKDAY($A1369)&lt;&gt;7),J$1,0)))^($A1369-$A1368)*(1-0.5*(E1369/E1368-1))</f>
        <v>8.8412368312461744</v>
      </c>
      <c r="K1369">
        <f>ROW()</f>
        <v>1369</v>
      </c>
      <c r="L1369">
        <f>B1369/C1369</f>
        <v>0.89275568181818188</v>
      </c>
      <c r="M1369">
        <f t="shared" si="21"/>
        <v>3.2045222454469067</v>
      </c>
      <c r="P1369">
        <f>P1368*(1-P$1+H1368)^($A1369-$A1368)*(2-E1369/E1368)</f>
        <v>3.1918040598539372</v>
      </c>
    </row>
    <row r="1370" spans="1:16" x14ac:dyDescent="0.25">
      <c r="A1370" s="1">
        <v>40050</v>
      </c>
      <c r="B1370" s="10">
        <v>24.92</v>
      </c>
      <c r="C1370" s="10">
        <v>28.16</v>
      </c>
      <c r="D1370">
        <v>92183.27</v>
      </c>
      <c r="E1370">
        <v>82517.7</v>
      </c>
      <c r="F1370">
        <v>195951.16</v>
      </c>
      <c r="G1370">
        <v>175428.74</v>
      </c>
      <c r="H1370">
        <f>(1/(1-91/360*VLOOKUP($A1370,Tbills!$B$4:$C$974,2,1)/100))^((1)/91)-1</f>
        <v>4.4453533327715178E-6</v>
      </c>
      <c r="I1370">
        <f>I1369*(1-IF($A1370&lt;=I1365,I$1,I$1+IF(AND(WEEKDAY($A1370)&lt;&gt;1,WEEKDAY($A1370)&lt;&gt;7),J$1,0)))^($A1370-$A1369)*(1-0.5*(E1370/E1369-1))</f>
        <v>8.7922694046267686</v>
      </c>
      <c r="K1370">
        <f>ROW()</f>
        <v>1370</v>
      </c>
      <c r="L1370">
        <f>B1370/C1370</f>
        <v>0.88494318181818188</v>
      </c>
      <c r="M1370">
        <f t="shared" si="21"/>
        <v>3.1690438661462514</v>
      </c>
      <c r="P1370">
        <f>P1369*(1-P$1+H1369)^($A1370-$A1369)*(2-E1370/E1369)</f>
        <v>3.1565107891643875</v>
      </c>
    </row>
    <row r="1371" spans="1:16" x14ac:dyDescent="0.25">
      <c r="A1371" s="1">
        <v>40051</v>
      </c>
      <c r="B1371" s="10">
        <v>24.95</v>
      </c>
      <c r="C1371" s="10">
        <v>28.36</v>
      </c>
      <c r="D1371">
        <v>93800.63</v>
      </c>
      <c r="E1371">
        <v>83965.11</v>
      </c>
      <c r="F1371">
        <v>197626.38</v>
      </c>
      <c r="G1371">
        <v>176927.73</v>
      </c>
      <c r="H1371">
        <f>(1/(1-91/360*VLOOKUP($A1371,Tbills!$B$4:$C$974,2,1)/100))^((1)/91)-1</f>
        <v>4.4453533327715178E-6</v>
      </c>
      <c r="I1371">
        <f>I1370*(1-IF($A1371&lt;=I1366,I$1,I$1+IF(AND(WEEKDAY($A1371)&lt;&gt;1,WEEKDAY($A1371)&lt;&gt;7),J$1,0)))^($A1371-$A1370)*(1-0.5*(E1371/E1370-1))</f>
        <v>8.7149317297015045</v>
      </c>
      <c r="K1371">
        <f>ROW()</f>
        <v>1371</v>
      </c>
      <c r="L1371">
        <f>B1371/C1371</f>
        <v>0.87976022566995771</v>
      </c>
      <c r="M1371">
        <f t="shared" si="21"/>
        <v>3.1133119237796381</v>
      </c>
      <c r="P1371">
        <f>P1370*(1-P$1+H1370)^($A1371-$A1370)*(2-E1371/E1370)</f>
        <v>3.1010427806597778</v>
      </c>
    </row>
    <row r="1372" spans="1:16" x14ac:dyDescent="0.25">
      <c r="A1372" s="1">
        <v>40052</v>
      </c>
      <c r="B1372" s="10">
        <v>24.68</v>
      </c>
      <c r="C1372" s="10">
        <v>28.41</v>
      </c>
      <c r="D1372">
        <v>92539.69</v>
      </c>
      <c r="E1372">
        <v>82836.009999999995</v>
      </c>
      <c r="F1372">
        <v>196916.35</v>
      </c>
      <c r="G1372">
        <v>176291.28</v>
      </c>
      <c r="H1372">
        <f>(1/(1-91/360*VLOOKUP($A1372,Tbills!$B$4:$C$974,2,1)/100))^((1)/91)-1</f>
        <v>4.4453533327715178E-6</v>
      </c>
      <c r="I1372">
        <f>I1371*(1-IF($A1372&lt;=I1367,I$1,I$1+IF(AND(WEEKDAY($A1372)&lt;&gt;1,WEEKDAY($A1372)&lt;&gt;7),J$1,0)))^($A1372-$A1371)*(1-0.5*(E1372/E1371-1))</f>
        <v>8.7732993195211382</v>
      </c>
      <c r="K1372">
        <f>ROW()</f>
        <v>1372</v>
      </c>
      <c r="L1372">
        <f>B1372/C1372</f>
        <v>0.86870820133755722</v>
      </c>
      <c r="M1372">
        <f t="shared" si="21"/>
        <v>3.1550304605502548</v>
      </c>
      <c r="P1372">
        <f>P1371*(1-P$1+H1371)^($A1372-$A1371)*(2-E1372/E1371)</f>
        <v>3.1426410167927492</v>
      </c>
    </row>
    <row r="1373" spans="1:16" x14ac:dyDescent="0.25">
      <c r="A1373" s="1">
        <v>40053</v>
      </c>
      <c r="B1373" s="10">
        <v>24.76</v>
      </c>
      <c r="C1373" s="10">
        <v>28.5</v>
      </c>
      <c r="D1373">
        <v>93447.94</v>
      </c>
      <c r="E1373">
        <v>83648.649999999994</v>
      </c>
      <c r="F1373">
        <v>197322.62</v>
      </c>
      <c r="G1373">
        <v>176654.21</v>
      </c>
      <c r="H1373">
        <f>(1/(1-91/360*VLOOKUP($A1373,Tbills!$B$4:$C$974,2,1)/100))^((1)/91)-1</f>
        <v>4.4453533327715178E-6</v>
      </c>
      <c r="I1373">
        <f>I1372*(1-IF($A1373&lt;=I1368,I$1,I$1+IF(AND(WEEKDAY($A1373)&lt;&gt;1,WEEKDAY($A1373)&lt;&gt;7),J$1,0)))^($A1373-$A1372)*(1-0.5*(E1373/E1372-1))</f>
        <v>8.7300380677830276</v>
      </c>
      <c r="K1373">
        <f>ROW()</f>
        <v>1373</v>
      </c>
      <c r="L1373">
        <f>B1373/C1373</f>
        <v>0.86877192982456142</v>
      </c>
      <c r="M1373">
        <f t="shared" si="21"/>
        <v>3.1239333928524293</v>
      </c>
      <c r="P1373">
        <f>P1372*(1-P$1+H1372)^($A1373-$A1372)*(2-E1373/E1372)</f>
        <v>3.1117097361059267</v>
      </c>
    </row>
    <row r="1374" spans="1:16" x14ac:dyDescent="0.25">
      <c r="A1374" s="1">
        <v>40056</v>
      </c>
      <c r="B1374" s="10">
        <v>26.01</v>
      </c>
      <c r="C1374" s="10">
        <v>29.17</v>
      </c>
      <c r="D1374">
        <v>94800.81</v>
      </c>
      <c r="E1374">
        <v>84858.54</v>
      </c>
      <c r="F1374">
        <v>199493.31</v>
      </c>
      <c r="G1374">
        <v>178595.18</v>
      </c>
      <c r="H1374">
        <f>(1/(1-91/360*VLOOKUP($A1374,Tbills!$B$4:$C$974,2,1)/100))^((1)/91)-1</f>
        <v>4.1674654807088984E-6</v>
      </c>
      <c r="I1374">
        <f>I1373*(1-IF($A1374&lt;=I1369,I$1,I$1+IF(AND(WEEKDAY($A1374)&lt;&gt;1,WEEKDAY($A1374)&lt;&gt;7),J$1,0)))^($A1374-$A1373)*(1-0.5*(E1374/E1373-1))</f>
        <v>8.6662259319075012</v>
      </c>
      <c r="K1374">
        <f>ROW()</f>
        <v>1374</v>
      </c>
      <c r="L1374">
        <f>B1374/C1374</f>
        <v>0.89166952348303052</v>
      </c>
      <c r="M1374">
        <f t="shared" si="21"/>
        <v>3.0783188110627027</v>
      </c>
      <c r="P1374">
        <f>P1373*(1-P$1+H1373)^($A1374-$A1373)*(2-E1374/E1373)</f>
        <v>3.066402747579041</v>
      </c>
    </row>
    <row r="1375" spans="1:16" x14ac:dyDescent="0.25">
      <c r="A1375" s="1">
        <v>40057</v>
      </c>
      <c r="B1375" s="10">
        <v>29.15</v>
      </c>
      <c r="C1375" s="10">
        <v>30.88</v>
      </c>
      <c r="D1375">
        <v>99376.81</v>
      </c>
      <c r="E1375">
        <v>88954.28</v>
      </c>
      <c r="F1375">
        <v>204024.21</v>
      </c>
      <c r="G1375">
        <v>182650.69</v>
      </c>
      <c r="H1375">
        <f>(1/(1-91/360*VLOOKUP($A1375,Tbills!$B$4:$C$974,2,1)/100))^((1)/91)-1</f>
        <v>4.1674654807088984E-6</v>
      </c>
      <c r="I1375">
        <f>I1374*(1-IF($A1375&lt;=I1370,I$1,I$1+IF(AND(WEEKDAY($A1375)&lt;&gt;1,WEEKDAY($A1375)&lt;&gt;7),J$1,0)))^($A1375-$A1374)*(1-0.5*(E1375/E1374-1))</f>
        <v>8.4568659450829138</v>
      </c>
      <c r="K1375">
        <f>ROW()</f>
        <v>1375</v>
      </c>
      <c r="L1375">
        <f>B1375/C1375</f>
        <v>0.94397668393782386</v>
      </c>
      <c r="M1375">
        <f t="shared" si="21"/>
        <v>2.9296057557479611</v>
      </c>
      <c r="P1375">
        <f>P1374*(1-P$1+H1374)^($A1375-$A1374)*(2-E1375/E1374)</f>
        <v>2.9183055022597473</v>
      </c>
    </row>
    <row r="1376" spans="1:16" x14ac:dyDescent="0.25">
      <c r="A1376" s="1">
        <v>40058</v>
      </c>
      <c r="B1376" s="10">
        <v>28.9</v>
      </c>
      <c r="C1376" s="10">
        <v>31.04</v>
      </c>
      <c r="D1376">
        <v>100726.38</v>
      </c>
      <c r="E1376">
        <v>90161.94</v>
      </c>
      <c r="F1376">
        <v>206193.34</v>
      </c>
      <c r="G1376">
        <v>184591.82</v>
      </c>
      <c r="H1376">
        <f>(1/(1-91/360*VLOOKUP($A1376,Tbills!$B$4:$C$974,2,1)/100))^((1)/91)-1</f>
        <v>4.1674654807088984E-6</v>
      </c>
      <c r="I1376">
        <f>I1375*(1-IF($A1376&lt;=I1371,I$1,I$1+IF(AND(WEEKDAY($A1376)&lt;&gt;1,WEEKDAY($A1376)&lt;&gt;7),J$1,0)))^($A1376-$A1375)*(1-0.5*(E1376/E1375-1))</f>
        <v>8.3992413293850419</v>
      </c>
      <c r="K1376">
        <f>ROW()</f>
        <v>1376</v>
      </c>
      <c r="L1376">
        <f>B1376/C1376</f>
        <v>0.93105670103092786</v>
      </c>
      <c r="M1376">
        <f t="shared" si="21"/>
        <v>2.8896982832307692</v>
      </c>
      <c r="P1376">
        <f>P1375*(1-P$1+H1375)^($A1376-$A1375)*(2-E1376/E1375)</f>
        <v>2.8785915639359931</v>
      </c>
    </row>
    <row r="1377" spans="1:16" x14ac:dyDescent="0.25">
      <c r="A1377" s="1">
        <v>40059</v>
      </c>
      <c r="B1377" s="10">
        <v>27.1</v>
      </c>
      <c r="C1377" s="10">
        <v>29.6</v>
      </c>
      <c r="D1377">
        <v>96084.18</v>
      </c>
      <c r="E1377">
        <v>86006.25</v>
      </c>
      <c r="F1377">
        <v>200311.19</v>
      </c>
      <c r="G1377">
        <v>179325.13</v>
      </c>
      <c r="H1377">
        <f>(1/(1-91/360*VLOOKUP($A1377,Tbills!$B$4:$C$974,2,1)/100))^((1)/91)-1</f>
        <v>4.1674654807088984E-6</v>
      </c>
      <c r="I1377">
        <f>I1376*(1-IF($A1377&lt;=I1372,I$1,I$1+IF(AND(WEEKDAY($A1377)&lt;&gt;1,WEEKDAY($A1377)&lt;&gt;7),J$1,0)))^($A1377-$A1376)*(1-0.5*(E1377/E1376-1))</f>
        <v>8.5925840749450106</v>
      </c>
      <c r="K1377">
        <f>ROW()</f>
        <v>1377</v>
      </c>
      <c r="L1377">
        <f>B1377/C1377</f>
        <v>0.91554054054054057</v>
      </c>
      <c r="M1377">
        <f t="shared" si="21"/>
        <v>3.0227477292901725</v>
      </c>
      <c r="P1377">
        <f>P1376*(1-P$1+H1376)^($A1377-$A1376)*(2-E1377/E1376)</f>
        <v>3.011171051454963</v>
      </c>
    </row>
    <row r="1378" spans="1:16" x14ac:dyDescent="0.25">
      <c r="A1378" s="1">
        <v>40060</v>
      </c>
      <c r="B1378" s="10">
        <v>25.26</v>
      </c>
      <c r="C1378" s="10">
        <v>28.48</v>
      </c>
      <c r="D1378">
        <v>92915.87</v>
      </c>
      <c r="E1378">
        <v>83169.899999999994</v>
      </c>
      <c r="F1378">
        <v>197426.17</v>
      </c>
      <c r="G1378">
        <v>176741.62</v>
      </c>
      <c r="H1378">
        <f>(1/(1-91/360*VLOOKUP($A1378,Tbills!$B$4:$C$974,2,1)/100))^((1)/91)-1</f>
        <v>4.1674654807088984E-6</v>
      </c>
      <c r="I1378">
        <f>I1377*(1-IF($A1378&lt;=I1373,I$1,I$1+IF(AND(WEEKDAY($A1378)&lt;&gt;1,WEEKDAY($A1378)&lt;&gt;7),J$1,0)))^($A1378-$A1377)*(1-0.5*(E1378/E1377-1))</f>
        <v>8.7340416561654859</v>
      </c>
      <c r="K1378">
        <f>ROW()</f>
        <v>1378</v>
      </c>
      <c r="L1378">
        <f>B1378/C1378</f>
        <v>0.886938202247191</v>
      </c>
      <c r="M1378">
        <f t="shared" si="21"/>
        <v>3.1222877368031279</v>
      </c>
      <c r="P1378">
        <f>P1377*(1-P$1+H1377)^($A1378-$A1377)*(2-E1378/E1377)</f>
        <v>3.1103726246907666</v>
      </c>
    </row>
    <row r="1379" spans="1:16" x14ac:dyDescent="0.25">
      <c r="A1379" s="1">
        <v>40064</v>
      </c>
      <c r="B1379" s="10">
        <v>25.62</v>
      </c>
      <c r="C1379" s="10">
        <v>28.21</v>
      </c>
      <c r="D1379">
        <v>89872.35</v>
      </c>
      <c r="E1379">
        <v>80444.23</v>
      </c>
      <c r="F1379">
        <v>195648.73</v>
      </c>
      <c r="G1379">
        <v>175147.46</v>
      </c>
      <c r="H1379">
        <f>(1/(1-91/360*VLOOKUP($A1379,Tbills!$B$4:$C$974,2,1)/100))^((1)/91)-1</f>
        <v>3.8895847329634137E-6</v>
      </c>
      <c r="I1379">
        <f>I1378*(1-IF($A1379&lt;=I1374,I$1,I$1+IF(AND(WEEKDAY($A1379)&lt;&gt;1,WEEKDAY($A1379)&lt;&gt;7),J$1,0)))^($A1379-$A1378)*(1-0.5*(E1379/E1378-1))</f>
        <v>8.8762348685871846</v>
      </c>
      <c r="K1379">
        <f>ROW()</f>
        <v>1379</v>
      </c>
      <c r="L1379">
        <f>B1379/C1379</f>
        <v>0.90818858560794047</v>
      </c>
      <c r="M1379">
        <f t="shared" si="21"/>
        <v>3.2240116202531079</v>
      </c>
      <c r="P1379">
        <f>P1378*(1-P$1+H1378)^($A1379-$A1378)*(2-E1379/E1378)</f>
        <v>3.2118850541708861</v>
      </c>
    </row>
    <row r="1380" spans="1:16" x14ac:dyDescent="0.25">
      <c r="A1380" s="1">
        <v>40065</v>
      </c>
      <c r="B1380" s="10">
        <v>24.32</v>
      </c>
      <c r="C1380" s="10">
        <v>27.29</v>
      </c>
      <c r="D1380">
        <v>87295.74</v>
      </c>
      <c r="E1380">
        <v>78137.61</v>
      </c>
      <c r="F1380">
        <v>193939.56</v>
      </c>
      <c r="G1380">
        <v>173616.71</v>
      </c>
      <c r="H1380">
        <f>(1/(1-91/360*VLOOKUP($A1380,Tbills!$B$4:$C$974,2,1)/100))^((1)/91)-1</f>
        <v>3.8895847329634137E-6</v>
      </c>
      <c r="I1380">
        <f>I1379*(1-IF($A1380&lt;=I1375,I$1,I$1+IF(AND(WEEKDAY($A1380)&lt;&gt;1,WEEKDAY($A1380)&lt;&gt;7),J$1,0)))^($A1380-$A1379)*(1-0.5*(E1380/E1379-1))</f>
        <v>9.0032570222066379</v>
      </c>
      <c r="K1380">
        <f>ROW()</f>
        <v>1380</v>
      </c>
      <c r="L1380">
        <f>B1380/C1380</f>
        <v>0.89116892634664713</v>
      </c>
      <c r="M1380">
        <f t="shared" si="21"/>
        <v>3.3163009474276217</v>
      </c>
      <c r="P1380">
        <f>P1379*(1-P$1+H1379)^($A1380-$A1379)*(2-E1380/E1379)</f>
        <v>3.3038717840146221</v>
      </c>
    </row>
    <row r="1381" spans="1:16" x14ac:dyDescent="0.25">
      <c r="A1381" s="1">
        <v>40066</v>
      </c>
      <c r="B1381" s="10">
        <v>23.55</v>
      </c>
      <c r="C1381" s="10">
        <v>26.51</v>
      </c>
      <c r="D1381">
        <v>83240.960000000006</v>
      </c>
      <c r="E1381">
        <v>74507.91</v>
      </c>
      <c r="F1381">
        <v>190874.03</v>
      </c>
      <c r="G1381">
        <v>170871.74</v>
      </c>
      <c r="H1381">
        <f>(1/(1-91/360*VLOOKUP($A1381,Tbills!$B$4:$C$974,2,1)/100))^((1)/91)-1</f>
        <v>3.8895847329634137E-6</v>
      </c>
      <c r="I1381">
        <f>I1380*(1-IF($A1381&lt;=I1376,I$1,I$1+IF(AND(WEEKDAY($A1381)&lt;&gt;1,WEEKDAY($A1381)&lt;&gt;7),J$1,0)))^($A1381-$A1380)*(1-0.5*(E1381/E1380-1))</f>
        <v>9.2121298766373236</v>
      </c>
      <c r="K1381">
        <f>ROW()</f>
        <v>1381</v>
      </c>
      <c r="L1381">
        <f>B1381/C1381</f>
        <v>0.88834402112410404</v>
      </c>
      <c r="M1381">
        <f t="shared" si="21"/>
        <v>3.4701903221574519</v>
      </c>
      <c r="P1381">
        <f>P1380*(1-P$1+H1380)^($A1381-$A1380)*(2-E1381/E1380)</f>
        <v>3.4572309970643604</v>
      </c>
    </row>
    <row r="1382" spans="1:16" x14ac:dyDescent="0.25">
      <c r="A1382" s="1">
        <v>40067</v>
      </c>
      <c r="B1382" s="10">
        <v>24.15</v>
      </c>
      <c r="C1382" s="10">
        <v>26.56</v>
      </c>
      <c r="D1382">
        <v>84300.23</v>
      </c>
      <c r="E1382">
        <v>75455.759999999995</v>
      </c>
      <c r="F1382">
        <v>192659.52</v>
      </c>
      <c r="G1382">
        <v>172469.46</v>
      </c>
      <c r="H1382">
        <f>(1/(1-91/360*VLOOKUP($A1382,Tbills!$B$4:$C$974,2,1)/100))^((1)/91)-1</f>
        <v>3.8895847329634137E-6</v>
      </c>
      <c r="I1382">
        <f>I1381*(1-IF($A1382&lt;=I1377,I$1,I$1+IF(AND(WEEKDAY($A1382)&lt;&gt;1,WEEKDAY($A1382)&lt;&gt;7),J$1,0)))^($A1382-$A1381)*(1-0.5*(E1382/E1381-1))</f>
        <v>9.1532957258092793</v>
      </c>
      <c r="K1382">
        <f>ROW()</f>
        <v>1382</v>
      </c>
      <c r="L1382">
        <f>B1382/C1382</f>
        <v>0.90926204819277112</v>
      </c>
      <c r="M1382">
        <f t="shared" si="21"/>
        <v>3.4258848374938875</v>
      </c>
      <c r="P1382">
        <f>P1381*(1-P$1+H1381)^($A1382-$A1381)*(2-E1382/E1381)</f>
        <v>3.4131369758668817</v>
      </c>
    </row>
    <row r="1383" spans="1:16" x14ac:dyDescent="0.25">
      <c r="A1383" s="1">
        <v>40070</v>
      </c>
      <c r="B1383" s="10">
        <v>23.86</v>
      </c>
      <c r="C1383" s="10">
        <v>26.41</v>
      </c>
      <c r="D1383">
        <v>82219.63</v>
      </c>
      <c r="E1383">
        <v>73592.570000000007</v>
      </c>
      <c r="F1383">
        <v>191312.2</v>
      </c>
      <c r="G1383">
        <v>171261.32</v>
      </c>
      <c r="H1383">
        <f>(1/(1-91/360*VLOOKUP($A1383,Tbills!$B$4:$C$974,2,1)/100))^((1)/91)-1</f>
        <v>3.7506470229597966E-6</v>
      </c>
      <c r="I1383">
        <f>I1382*(1-IF($A1383&lt;=I1378,I$1,I$1+IF(AND(WEEKDAY($A1383)&lt;&gt;1,WEEKDAY($A1383)&lt;&gt;7),J$1,0)))^($A1383-$A1382)*(1-0.5*(E1383/E1382-1))</f>
        <v>9.2655810065163031</v>
      </c>
      <c r="K1383">
        <f>ROW()</f>
        <v>1383</v>
      </c>
      <c r="L1383">
        <f>B1383/C1383</f>
        <v>0.90344566452101471</v>
      </c>
      <c r="M1383">
        <f t="shared" si="21"/>
        <v>3.509987955016491</v>
      </c>
      <c r="P1383">
        <f>P1382*(1-P$1+H1382)^($A1383-$A1382)*(2-E1383/E1382)</f>
        <v>3.4970685519601843</v>
      </c>
    </row>
    <row r="1384" spans="1:16" x14ac:dyDescent="0.25">
      <c r="A1384" s="1">
        <v>40071</v>
      </c>
      <c r="B1384" s="10">
        <v>23.42</v>
      </c>
      <c r="C1384" s="10">
        <v>26.33</v>
      </c>
      <c r="D1384">
        <v>82453.36</v>
      </c>
      <c r="E1384">
        <v>73801.5</v>
      </c>
      <c r="F1384">
        <v>190673.71</v>
      </c>
      <c r="G1384">
        <v>170689.1</v>
      </c>
      <c r="H1384">
        <f>(1/(1-91/360*VLOOKUP($A1384,Tbills!$B$4:$C$974,2,1)/100))^((1)/91)-1</f>
        <v>3.7506470229597966E-6</v>
      </c>
      <c r="I1384">
        <f>I1383*(1-IF($A1384&lt;=I1379,I$1,I$1+IF(AND(WEEKDAY($A1384)&lt;&gt;1,WEEKDAY($A1384)&lt;&gt;7),J$1,0)))^($A1384-$A1383)*(1-0.5*(E1384/E1383-1))</f>
        <v>9.2521876539720012</v>
      </c>
      <c r="K1384">
        <f>ROW()</f>
        <v>1384</v>
      </c>
      <c r="L1384">
        <f>B1384/C1384</f>
        <v>0.88947968097227514</v>
      </c>
      <c r="M1384">
        <f t="shared" si="21"/>
        <v>3.4998600513499873</v>
      </c>
      <c r="P1384">
        <f>P1383*(1-P$1+H1383)^($A1384-$A1383)*(2-E1384/E1383)</f>
        <v>3.4870244439826492</v>
      </c>
    </row>
    <row r="1385" spans="1:16" x14ac:dyDescent="0.25">
      <c r="A1385" s="1">
        <v>40072</v>
      </c>
      <c r="B1385" s="10">
        <v>23.69</v>
      </c>
      <c r="C1385" s="10">
        <v>25.87</v>
      </c>
      <c r="D1385">
        <v>78809.320000000007</v>
      </c>
      <c r="E1385">
        <v>70539.56</v>
      </c>
      <c r="F1385">
        <v>188558.3</v>
      </c>
      <c r="G1385">
        <v>168794.77</v>
      </c>
      <c r="H1385">
        <f>(1/(1-91/360*VLOOKUP($A1385,Tbills!$B$4:$C$974,2,1)/100))^((1)/91)-1</f>
        <v>3.7506470229597966E-6</v>
      </c>
      <c r="I1385">
        <f>I1384*(1-IF($A1385&lt;=I1380,I$1,I$1+IF(AND(WEEKDAY($A1385)&lt;&gt;1,WEEKDAY($A1385)&lt;&gt;7),J$1,0)))^($A1385-$A1384)*(1-0.5*(E1385/E1384-1))</f>
        <v>9.4564094594565926</v>
      </c>
      <c r="K1385">
        <f>ROW()</f>
        <v>1385</v>
      </c>
      <c r="L1385">
        <f>B1385/C1385</f>
        <v>0.9157325086973328</v>
      </c>
      <c r="M1385">
        <f t="shared" si="21"/>
        <v>3.6543795611408258</v>
      </c>
      <c r="P1385">
        <f>P1384*(1-P$1+H1384)^($A1385-$A1384)*(2-E1385/E1384)</f>
        <v>3.6410258309464161</v>
      </c>
    </row>
    <row r="1386" spans="1:16" x14ac:dyDescent="0.25">
      <c r="A1386" s="1">
        <v>40073</v>
      </c>
      <c r="B1386" s="10">
        <v>23.65</v>
      </c>
      <c r="C1386" s="10">
        <v>25.94</v>
      </c>
      <c r="D1386">
        <v>79257.91</v>
      </c>
      <c r="E1386">
        <v>70940.820000000007</v>
      </c>
      <c r="F1386">
        <v>189191.51</v>
      </c>
      <c r="G1386">
        <v>169360.98</v>
      </c>
      <c r="H1386">
        <f>(1/(1-91/360*VLOOKUP($A1386,Tbills!$B$4:$C$974,2,1)/100))^((1)/91)-1</f>
        <v>3.7506470229597966E-6</v>
      </c>
      <c r="I1386">
        <f>I1385*(1-IF($A1386&lt;=I1381,I$1,I$1+IF(AND(WEEKDAY($A1386)&lt;&gt;1,WEEKDAY($A1386)&lt;&gt;7),J$1,0)))^($A1386-$A1385)*(1-0.5*(E1386/E1385-1))</f>
        <v>9.429267928519355</v>
      </c>
      <c r="K1386">
        <f>ROW()</f>
        <v>1386</v>
      </c>
      <c r="L1386">
        <f>B1386/C1386</f>
        <v>0.91171935235158053</v>
      </c>
      <c r="M1386">
        <f t="shared" si="21"/>
        <v>3.633422609318572</v>
      </c>
      <c r="P1386">
        <f>P1385*(1-P$1+H1385)^($A1386-$A1385)*(2-E1386/E1385)</f>
        <v>3.6201937532840796</v>
      </c>
    </row>
    <row r="1387" spans="1:16" x14ac:dyDescent="0.25">
      <c r="A1387" s="1">
        <v>40074</v>
      </c>
      <c r="B1387" s="10">
        <v>23.92</v>
      </c>
      <c r="C1387" s="10">
        <v>26.54</v>
      </c>
      <c r="D1387">
        <v>81210.05</v>
      </c>
      <c r="E1387">
        <v>72687.839999999997</v>
      </c>
      <c r="F1387">
        <v>190742.35</v>
      </c>
      <c r="G1387">
        <v>170748.63</v>
      </c>
      <c r="H1387">
        <f>(1/(1-91/360*VLOOKUP($A1387,Tbills!$B$4:$C$974,2,1)/100))^((1)/91)-1</f>
        <v>3.7506470229597966E-6</v>
      </c>
      <c r="I1387">
        <f>I1386*(1-IF($A1387&lt;=I1382,I$1,I$1+IF(AND(WEEKDAY($A1387)&lt;&gt;1,WEEKDAY($A1387)&lt;&gt;7),J$1,0)))^($A1387-$A1386)*(1-0.5*(E1387/E1386-1))</f>
        <v>9.3129208705269111</v>
      </c>
      <c r="K1387">
        <f>ROW()</f>
        <v>1387</v>
      </c>
      <c r="L1387">
        <f>B1387/C1387</f>
        <v>0.90128108515448391</v>
      </c>
      <c r="M1387">
        <f t="shared" si="21"/>
        <v>3.5437792771924217</v>
      </c>
      <c r="P1387">
        <f>P1386*(1-P$1+H1386)^($A1387-$A1386)*(2-E1387/E1386)</f>
        <v>3.5309239047701708</v>
      </c>
    </row>
    <row r="1388" spans="1:16" x14ac:dyDescent="0.25">
      <c r="A1388" s="1">
        <v>40077</v>
      </c>
      <c r="B1388" s="10">
        <v>24.06</v>
      </c>
      <c r="C1388" s="10">
        <v>26.23</v>
      </c>
      <c r="D1388">
        <v>81096.42</v>
      </c>
      <c r="E1388">
        <v>72585.320000000007</v>
      </c>
      <c r="F1388">
        <v>191452.78</v>
      </c>
      <c r="G1388">
        <v>171382.67</v>
      </c>
      <c r="H1388">
        <f>(1/(1-91/360*VLOOKUP($A1388,Tbills!$B$4:$C$974,2,1)/100))^((1)/91)-1</f>
        <v>2.7781327762710362E-6</v>
      </c>
      <c r="I1388">
        <f>I1387*(1-IF($A1388&lt;=I1383,I$1,I$1+IF(AND(WEEKDAY($A1388)&lt;&gt;1,WEEKDAY($A1388)&lt;&gt;7),J$1,0)))^($A1388-$A1387)*(1-0.5*(E1388/E1387-1))</f>
        <v>9.3187607437580784</v>
      </c>
      <c r="K1388">
        <f>ROW()</f>
        <v>1388</v>
      </c>
      <c r="L1388">
        <f>B1388/C1388</f>
        <v>0.91727030118185282</v>
      </c>
      <c r="M1388">
        <f t="shared" si="21"/>
        <v>3.5482816421892709</v>
      </c>
      <c r="P1388">
        <f>P1387*(1-P$1+H1387)^($A1388-$A1387)*(2-E1388/E1387)</f>
        <v>3.535551429315503</v>
      </c>
    </row>
    <row r="1389" spans="1:16" x14ac:dyDescent="0.25">
      <c r="A1389" s="1">
        <v>40078</v>
      </c>
      <c r="B1389" s="10">
        <v>23.08</v>
      </c>
      <c r="C1389" s="10">
        <v>25.69</v>
      </c>
      <c r="D1389">
        <v>79412.899999999994</v>
      </c>
      <c r="E1389">
        <v>71078.28</v>
      </c>
      <c r="F1389">
        <v>191448.86</v>
      </c>
      <c r="G1389">
        <v>171378.68</v>
      </c>
      <c r="H1389">
        <f>(1/(1-91/360*VLOOKUP($A1389,Tbills!$B$4:$C$974,2,1)/100))^((1)/91)-1</f>
        <v>2.7781327762710362E-6</v>
      </c>
      <c r="I1389">
        <f>I1388*(1-IF($A1389&lt;=I1384,I$1,I$1+IF(AND(WEEKDAY($A1389)&lt;&gt;1,WEEKDAY($A1389)&lt;&gt;7),J$1,0)))^($A1389-$A1388)*(1-0.5*(E1389/E1388-1))</f>
        <v>9.415255252109402</v>
      </c>
      <c r="K1389">
        <f>ROW()</f>
        <v>1389</v>
      </c>
      <c r="L1389">
        <f>B1389/C1389</f>
        <v>0.8984040482678084</v>
      </c>
      <c r="M1389">
        <f t="shared" si="21"/>
        <v>3.6217835249720509</v>
      </c>
      <c r="P1389">
        <f>P1388*(1-P$1+H1388)^($A1389-$A1388)*(2-E1389/E1388)</f>
        <v>3.6088342411136254</v>
      </c>
    </row>
    <row r="1390" spans="1:16" x14ac:dyDescent="0.25">
      <c r="A1390" s="1">
        <v>40079</v>
      </c>
      <c r="B1390" s="10">
        <v>23.49</v>
      </c>
      <c r="C1390" s="10">
        <v>26.09</v>
      </c>
      <c r="D1390">
        <v>80072.649999999994</v>
      </c>
      <c r="E1390">
        <v>71668.59</v>
      </c>
      <c r="F1390">
        <v>190224.58</v>
      </c>
      <c r="G1390">
        <v>170282.27</v>
      </c>
      <c r="H1390">
        <f>(1/(1-91/360*VLOOKUP($A1390,Tbills!$B$4:$C$974,2,1)/100))^((1)/91)-1</f>
        <v>2.7781327762710362E-6</v>
      </c>
      <c r="I1390">
        <f>I1389*(1-IF($A1390&lt;=I1385,I$1,I$1+IF(AND(WEEKDAY($A1390)&lt;&gt;1,WEEKDAY($A1390)&lt;&gt;7),J$1,0)))^($A1390-$A1389)*(1-0.5*(E1390/E1389-1))</f>
        <v>9.375914044169031</v>
      </c>
      <c r="K1390">
        <f>ROW()</f>
        <v>1390</v>
      </c>
      <c r="L1390">
        <f>B1390/C1390</f>
        <v>0.9003449597546952</v>
      </c>
      <c r="M1390">
        <f t="shared" si="21"/>
        <v>3.591537079042284</v>
      </c>
      <c r="P1390">
        <f>P1389*(1-P$1+H1389)^($A1390-$A1389)*(2-E1390/E1389)</f>
        <v>3.5787401984009404</v>
      </c>
    </row>
    <row r="1391" spans="1:16" x14ac:dyDescent="0.25">
      <c r="A1391" s="1">
        <v>40080</v>
      </c>
      <c r="B1391" s="10">
        <v>24.95</v>
      </c>
      <c r="C1391" s="10">
        <v>27.13</v>
      </c>
      <c r="D1391">
        <v>81573.75</v>
      </c>
      <c r="E1391">
        <v>73011.94</v>
      </c>
      <c r="F1391">
        <v>194117.15</v>
      </c>
      <c r="G1391">
        <v>173766.29</v>
      </c>
      <c r="H1391">
        <f>(1/(1-91/360*VLOOKUP($A1391,Tbills!$B$4:$C$974,2,1)/100))^((1)/91)-1</f>
        <v>2.7781327762710362E-6</v>
      </c>
      <c r="I1391">
        <f>I1390*(1-IF($A1391&lt;=I1386,I$1,I$1+IF(AND(WEEKDAY($A1391)&lt;&gt;1,WEEKDAY($A1391)&lt;&gt;7),J$1,0)))^($A1391-$A1390)*(1-0.5*(E1391/E1390-1))</f>
        <v>9.2878016299553892</v>
      </c>
      <c r="K1391">
        <f>ROW()</f>
        <v>1391</v>
      </c>
      <c r="L1391">
        <f>B1391/C1391</f>
        <v>0.91964614817545154</v>
      </c>
      <c r="M1391">
        <f t="shared" si="21"/>
        <v>3.5240534696230674</v>
      </c>
      <c r="P1391">
        <f>P1390*(1-P$1+H1390)^($A1391-$A1390)*(2-E1391/E1390)</f>
        <v>3.5115404667965437</v>
      </c>
    </row>
    <row r="1392" spans="1:16" x14ac:dyDescent="0.25">
      <c r="A1392" s="1">
        <v>40081</v>
      </c>
      <c r="B1392" s="10">
        <v>25.61</v>
      </c>
      <c r="C1392" s="10">
        <v>27.21</v>
      </c>
      <c r="D1392">
        <v>81830.5</v>
      </c>
      <c r="E1392">
        <v>73241.539999999994</v>
      </c>
      <c r="F1392">
        <v>194736.52</v>
      </c>
      <c r="G1392">
        <v>174320.24</v>
      </c>
      <c r="H1392">
        <f>(1/(1-91/360*VLOOKUP($A1392,Tbills!$B$4:$C$974,2,1)/100))^((1)/91)-1</f>
        <v>2.7781327762710362E-6</v>
      </c>
      <c r="I1392">
        <f>I1391*(1-IF($A1392&lt;=I1387,I$1,I$1+IF(AND(WEEKDAY($A1392)&lt;&gt;1,WEEKDAY($A1392)&lt;&gt;7),J$1,0)))^($A1392-$A1391)*(1-0.5*(E1392/E1391-1))</f>
        <v>9.2729566390523015</v>
      </c>
      <c r="K1392">
        <f>ROW()</f>
        <v>1392</v>
      </c>
      <c r="L1392">
        <f>B1392/C1392</f>
        <v>0.94119808893789048</v>
      </c>
      <c r="M1392">
        <f t="shared" si="21"/>
        <v>3.5128077920939362</v>
      </c>
      <c r="P1392">
        <f>P1391*(1-P$1+H1391)^($A1392-$A1391)*(2-E1392/E1391)</f>
        <v>3.5003780110254628</v>
      </c>
    </row>
    <row r="1393" spans="1:16" x14ac:dyDescent="0.25">
      <c r="A1393" s="1">
        <v>40084</v>
      </c>
      <c r="B1393" s="10">
        <v>24.88</v>
      </c>
      <c r="C1393" s="10">
        <v>26.27</v>
      </c>
      <c r="D1393">
        <v>78932.47</v>
      </c>
      <c r="E1393">
        <v>70647.08</v>
      </c>
      <c r="F1393">
        <v>191293.29</v>
      </c>
      <c r="G1393">
        <v>171236.55</v>
      </c>
      <c r="H1393">
        <f>(1/(1-91/360*VLOOKUP($A1393,Tbills!$B$4:$C$974,2,1)/100))^((1)/91)-1</f>
        <v>3.1949139418507855E-6</v>
      </c>
      <c r="I1393">
        <f>I1392*(1-IF($A1393&lt;=I1388,I$1,I$1+IF(AND(WEEKDAY($A1393)&lt;&gt;1,WEEKDAY($A1393)&lt;&gt;7),J$1,0)))^($A1393-$A1392)*(1-0.5*(E1393/E1392-1))</f>
        <v>9.4364593308584457</v>
      </c>
      <c r="K1393">
        <f>ROW()</f>
        <v>1393</v>
      </c>
      <c r="L1393">
        <f>B1393/C1393</f>
        <v>0.94708793300342597</v>
      </c>
      <c r="M1393">
        <f t="shared" si="21"/>
        <v>3.6367349842669094</v>
      </c>
      <c r="P1393">
        <f>P1392*(1-P$1+H1392)^($A1393-$A1392)*(2-E1393/E1392)</f>
        <v>3.6240011559291148</v>
      </c>
    </row>
    <row r="1394" spans="1:16" x14ac:dyDescent="0.25">
      <c r="A1394" s="1">
        <v>40085</v>
      </c>
      <c r="B1394" s="10">
        <v>25.19</v>
      </c>
      <c r="C1394" s="10">
        <v>26.48</v>
      </c>
      <c r="D1394">
        <v>78920.86</v>
      </c>
      <c r="E1394">
        <v>70636.460000000006</v>
      </c>
      <c r="F1394">
        <v>191810.07</v>
      </c>
      <c r="G1394">
        <v>171698.6</v>
      </c>
      <c r="H1394">
        <f>(1/(1-91/360*VLOOKUP($A1394,Tbills!$B$4:$C$974,2,1)/100))^((1)/91)-1</f>
        <v>3.1949139418507855E-6</v>
      </c>
      <c r="I1394">
        <f>I1393*(1-IF($A1394&lt;=I1389,I$1,I$1+IF(AND(WEEKDAY($A1394)&lt;&gt;1,WEEKDAY($A1394)&lt;&gt;7),J$1,0)))^($A1394-$A1393)*(1-0.5*(E1394/E1393-1))</f>
        <v>9.4369229723074159</v>
      </c>
      <c r="K1394">
        <f>ROW()</f>
        <v>1394</v>
      </c>
      <c r="L1394">
        <f>B1394/C1394</f>
        <v>0.95128398791540791</v>
      </c>
      <c r="M1394">
        <f t="shared" si="21"/>
        <v>3.6371122676657484</v>
      </c>
      <c r="P1394">
        <f>P1393*(1-P$1+H1393)^($A1394-$A1393)*(2-E1394/E1393)</f>
        <v>3.6244234543230358</v>
      </c>
    </row>
    <row r="1395" spans="1:16" x14ac:dyDescent="0.25">
      <c r="A1395" s="1">
        <v>40086</v>
      </c>
      <c r="B1395" s="10">
        <v>25.61</v>
      </c>
      <c r="C1395" s="10">
        <v>26.66</v>
      </c>
      <c r="D1395">
        <v>79749.37</v>
      </c>
      <c r="E1395">
        <v>71377.77</v>
      </c>
      <c r="F1395">
        <v>192655.96</v>
      </c>
      <c r="G1395">
        <v>172455.24</v>
      </c>
      <c r="H1395">
        <f>(1/(1-91/360*VLOOKUP($A1395,Tbills!$B$4:$C$974,2,1)/100))^((1)/91)-1</f>
        <v>3.1949139418507855E-6</v>
      </c>
      <c r="I1395">
        <f>I1394*(1-IF($A1395&lt;=I1390,I$1,I$1+IF(AND(WEEKDAY($A1395)&lt;&gt;1,WEEKDAY($A1395)&lt;&gt;7),J$1,0)))^($A1395-$A1394)*(1-0.5*(E1395/E1394-1))</f>
        <v>9.3871597017675921</v>
      </c>
      <c r="K1395">
        <f>ROW()</f>
        <v>1395</v>
      </c>
      <c r="L1395">
        <f>B1395/C1395</f>
        <v>0.96061515378844708</v>
      </c>
      <c r="M1395">
        <f t="shared" si="21"/>
        <v>3.5987741641418562</v>
      </c>
      <c r="P1395">
        <f>P1394*(1-P$1+H1394)^($A1395-$A1394)*(2-E1395/E1394)</f>
        <v>3.5862649493484873</v>
      </c>
    </row>
    <row r="1396" spans="1:16" x14ac:dyDescent="0.25">
      <c r="A1396" s="1">
        <v>40087</v>
      </c>
      <c r="B1396" s="10">
        <v>28.27</v>
      </c>
      <c r="C1396" s="10">
        <v>28.33</v>
      </c>
      <c r="D1396">
        <v>83267.02</v>
      </c>
      <c r="E1396">
        <v>74525.929999999993</v>
      </c>
      <c r="F1396">
        <v>197278.04</v>
      </c>
      <c r="G1396">
        <v>176592.13</v>
      </c>
      <c r="H1396">
        <f>(1/(1-91/360*VLOOKUP($A1396,Tbills!$B$4:$C$974,2,1)/100))^((1)/91)-1</f>
        <v>3.1949139418507855E-6</v>
      </c>
      <c r="I1396">
        <f>I1395*(1-IF($A1396&lt;=I1391,I$1,I$1+IF(AND(WEEKDAY($A1396)&lt;&gt;1,WEEKDAY($A1396)&lt;&gt;7),J$1,0)))^($A1396-$A1395)*(1-0.5*(E1396/E1395-1))</f>
        <v>9.1799075697148016</v>
      </c>
      <c r="K1396">
        <f>ROW()</f>
        <v>1396</v>
      </c>
      <c r="L1396">
        <f>B1396/C1396</f>
        <v>0.997882103776915</v>
      </c>
      <c r="M1396">
        <f t="shared" si="21"/>
        <v>3.4398878173152516</v>
      </c>
      <c r="P1396">
        <f>P1395*(1-P$1+H1395)^($A1396-$A1395)*(2-E1396/E1395)</f>
        <v>3.4279747105354161</v>
      </c>
    </row>
    <row r="1397" spans="1:16" x14ac:dyDescent="0.25">
      <c r="A1397" s="1">
        <v>40088</v>
      </c>
      <c r="B1397" s="10">
        <v>28.68</v>
      </c>
      <c r="C1397" s="10">
        <v>28.8</v>
      </c>
      <c r="D1397">
        <v>83414.63</v>
      </c>
      <c r="E1397">
        <v>74657.81</v>
      </c>
      <c r="F1397">
        <v>196785.02</v>
      </c>
      <c r="G1397">
        <v>176150.24</v>
      </c>
      <c r="H1397">
        <f>(1/(1-91/360*VLOOKUP($A1397,Tbills!$B$4:$C$974,2,1)/100))^((1)/91)-1</f>
        <v>3.1949139418507855E-6</v>
      </c>
      <c r="I1397">
        <f>I1396*(1-IF($A1397&lt;=I1392,I$1,I$1+IF(AND(WEEKDAY($A1397)&lt;&gt;1,WEEKDAY($A1397)&lt;&gt;7),J$1,0)))^($A1397-$A1396)*(1-0.5*(E1397/E1396-1))</f>
        <v>9.1715465366672717</v>
      </c>
      <c r="K1397">
        <f>ROW()</f>
        <v>1397</v>
      </c>
      <c r="L1397">
        <f>B1397/C1397</f>
        <v>0.99583333333333335</v>
      </c>
      <c r="M1397">
        <f t="shared" si="21"/>
        <v>3.4336407115067389</v>
      </c>
      <c r="P1397">
        <f>P1396*(1-P$1+H1396)^($A1397-$A1396)*(2-E1397/E1396)</f>
        <v>3.4217929853881626</v>
      </c>
    </row>
    <row r="1398" spans="1:16" x14ac:dyDescent="0.25">
      <c r="A1398" s="1">
        <v>40091</v>
      </c>
      <c r="B1398" s="10">
        <v>26.84</v>
      </c>
      <c r="C1398" s="10">
        <v>27.61</v>
      </c>
      <c r="D1398">
        <v>80631.41</v>
      </c>
      <c r="E1398">
        <v>72166.06</v>
      </c>
      <c r="F1398">
        <v>193740.77</v>
      </c>
      <c r="G1398">
        <v>173423.52</v>
      </c>
      <c r="H1398">
        <f>(1/(1-91/360*VLOOKUP($A1398,Tbills!$B$4:$C$974,2,1)/100))^((1)/91)-1</f>
        <v>2.0835330114543638E-6</v>
      </c>
      <c r="I1398">
        <f>I1397*(1-IF($A1398&lt;=I1393,I$1,I$1+IF(AND(WEEKDAY($A1398)&lt;&gt;1,WEEKDAY($A1398)&lt;&gt;7),J$1,0)))^($A1398-$A1397)*(1-0.5*(E1398/E1397-1))</f>
        <v>9.3238714536719343</v>
      </c>
      <c r="K1398">
        <f>ROW()</f>
        <v>1398</v>
      </c>
      <c r="L1398">
        <f>B1398/C1398</f>
        <v>0.97211155378486058</v>
      </c>
      <c r="M1398">
        <f t="shared" si="21"/>
        <v>3.5477448086051986</v>
      </c>
      <c r="P1398">
        <f>P1397*(1-P$1+H1397)^($A1398-$A1397)*(2-E1398/E1397)</f>
        <v>3.5356389691970307</v>
      </c>
    </row>
    <row r="1399" spans="1:16" x14ac:dyDescent="0.25">
      <c r="A1399" s="1">
        <v>40092</v>
      </c>
      <c r="B1399" s="10">
        <v>25.7</v>
      </c>
      <c r="C1399" s="10">
        <v>26.73</v>
      </c>
      <c r="D1399">
        <v>78774.740000000005</v>
      </c>
      <c r="E1399">
        <v>70504.17</v>
      </c>
      <c r="F1399">
        <v>190135.43</v>
      </c>
      <c r="G1399">
        <v>170195.91</v>
      </c>
      <c r="H1399">
        <f>(1/(1-91/360*VLOOKUP($A1399,Tbills!$B$4:$C$974,2,1)/100))^((1)/91)-1</f>
        <v>2.0835330114543638E-6</v>
      </c>
      <c r="I1399">
        <f>I1398*(1-IF($A1399&lt;=I1394,I$1,I$1+IF(AND(WEEKDAY($A1399)&lt;&gt;1,WEEKDAY($A1399)&lt;&gt;7),J$1,0)))^($A1399-$A1398)*(1-0.5*(E1399/E1398-1))</f>
        <v>9.4309842673148623</v>
      </c>
      <c r="K1399">
        <f>ROW()</f>
        <v>1399</v>
      </c>
      <c r="L1399">
        <f>B1399/C1399</f>
        <v>0.96146651702207253</v>
      </c>
      <c r="M1399">
        <f t="shared" si="21"/>
        <v>3.6292756900097523</v>
      </c>
      <c r="P1399">
        <f>P1398*(1-P$1+H1398)^($A1399-$A1398)*(2-E1399/E1398)</f>
        <v>3.616933866169354</v>
      </c>
    </row>
    <row r="1400" spans="1:16" x14ac:dyDescent="0.25">
      <c r="A1400" s="1">
        <v>40093</v>
      </c>
      <c r="B1400" s="10">
        <v>24.68</v>
      </c>
      <c r="C1400" s="10">
        <v>26.12</v>
      </c>
      <c r="D1400">
        <v>77895.39</v>
      </c>
      <c r="E1400">
        <v>69717</v>
      </c>
      <c r="F1400">
        <v>189580.2</v>
      </c>
      <c r="G1400">
        <v>169698.55</v>
      </c>
      <c r="H1400">
        <f>(1/(1-91/360*VLOOKUP($A1400,Tbills!$B$4:$C$974,2,1)/100))^((1)/91)-1</f>
        <v>2.0835330114543638E-6</v>
      </c>
      <c r="I1400">
        <f>I1399*(1-IF($A1400&lt;=I1395,I$1,I$1+IF(AND(WEEKDAY($A1400)&lt;&gt;1,WEEKDAY($A1400)&lt;&gt;7),J$1,0)))^($A1400-$A1399)*(1-0.5*(E1400/E1399-1))</f>
        <v>9.483385296901556</v>
      </c>
      <c r="K1400">
        <f>ROW()</f>
        <v>1400</v>
      </c>
      <c r="L1400">
        <f>B1400/C1400</f>
        <v>0.94486983154670745</v>
      </c>
      <c r="M1400">
        <f t="shared" si="21"/>
        <v>3.6696251648066163</v>
      </c>
      <c r="P1400">
        <f>P1399*(1-P$1+H1399)^($A1400-$A1399)*(2-E1400/E1399)</f>
        <v>3.657188817628684</v>
      </c>
    </row>
    <row r="1401" spans="1:16" x14ac:dyDescent="0.25">
      <c r="A1401" s="1">
        <v>40094</v>
      </c>
      <c r="B1401" s="10">
        <v>24.18</v>
      </c>
      <c r="C1401" s="10">
        <v>25.74</v>
      </c>
      <c r="D1401">
        <v>76966</v>
      </c>
      <c r="E1401">
        <v>68885.039999999994</v>
      </c>
      <c r="F1401">
        <v>187629.92</v>
      </c>
      <c r="G1401">
        <v>167952.44</v>
      </c>
      <c r="H1401">
        <f>(1/(1-91/360*VLOOKUP($A1401,Tbills!$B$4:$C$974,2,1)/100))^((1)/91)-1</f>
        <v>2.0835330114543638E-6</v>
      </c>
      <c r="I1401">
        <f>I1400*(1-IF($A1401&lt;=I1396,I$1,I$1+IF(AND(WEEKDAY($A1401)&lt;&gt;1,WEEKDAY($A1401)&lt;&gt;7),J$1,0)))^($A1401-$A1400)*(1-0.5*(E1401/E1400-1))</f>
        <v>9.5397214537081432</v>
      </c>
      <c r="K1401">
        <f>ROW()</f>
        <v>1401</v>
      </c>
      <c r="L1401">
        <f>B1401/C1401</f>
        <v>0.93939393939393945</v>
      </c>
      <c r="M1401">
        <f t="shared" si="21"/>
        <v>3.7132432714911023</v>
      </c>
      <c r="P1401">
        <f>P1400*(1-P$1+H1400)^($A1401-$A1400)*(2-E1401/E1400)</f>
        <v>3.7007023009278561</v>
      </c>
    </row>
    <row r="1402" spans="1:16" x14ac:dyDescent="0.25">
      <c r="A1402" s="1">
        <v>40095</v>
      </c>
      <c r="B1402" s="10">
        <v>23.12</v>
      </c>
      <c r="C1402" s="10">
        <v>25.08</v>
      </c>
      <c r="D1402">
        <v>75409.94</v>
      </c>
      <c r="E1402">
        <v>67492.210000000006</v>
      </c>
      <c r="F1402">
        <v>185928.91</v>
      </c>
      <c r="G1402">
        <v>166429.47</v>
      </c>
      <c r="H1402">
        <f>(1/(1-91/360*VLOOKUP($A1402,Tbills!$B$4:$C$974,2,1)/100))^((1)/91)-1</f>
        <v>2.0835330114543638E-6</v>
      </c>
      <c r="I1402">
        <f>I1401*(1-IF($A1402&lt;=I1397,I$1,I$1+IF(AND(WEEKDAY($A1402)&lt;&gt;1,WEEKDAY($A1402)&lt;&gt;7),J$1,0)))^($A1402-$A1401)*(1-0.5*(E1402/E1401-1))</f>
        <v>9.6359154669517242</v>
      </c>
      <c r="K1402">
        <f>ROW()</f>
        <v>1402</v>
      </c>
      <c r="L1402">
        <f>B1402/C1402</f>
        <v>0.9218500797448167</v>
      </c>
      <c r="M1402">
        <f t="shared" si="21"/>
        <v>3.7881472329180168</v>
      </c>
      <c r="P1402">
        <f>P1401*(1-P$1+H1401)^($A1402-$A1401)*(2-E1402/E1401)</f>
        <v>3.7753973546278865</v>
      </c>
    </row>
    <row r="1403" spans="1:16" x14ac:dyDescent="0.25">
      <c r="A1403" s="1">
        <v>40098</v>
      </c>
      <c r="B1403" s="10">
        <v>23.01</v>
      </c>
      <c r="C1403" s="10">
        <v>25.17</v>
      </c>
      <c r="D1403">
        <v>73434.66</v>
      </c>
      <c r="E1403">
        <v>65723.899999999994</v>
      </c>
      <c r="F1403">
        <v>183980.45</v>
      </c>
      <c r="G1403">
        <v>164684.32</v>
      </c>
      <c r="H1403">
        <f>(1/(1-91/360*VLOOKUP($A1403,Tbills!$B$4:$C$974,2,1)/100))^((1)/91)-1</f>
        <v>2.0835330114543638E-6</v>
      </c>
      <c r="I1403">
        <f>I1402*(1-IF($A1403&lt;=I1398,I$1,I$1+IF(AND(WEEKDAY($A1403)&lt;&gt;1,WEEKDAY($A1403)&lt;&gt;7),J$1,0)))^($A1403-$A1402)*(1-0.5*(E1403/E1402-1))</f>
        <v>9.7613847359676367</v>
      </c>
      <c r="K1403">
        <f>ROW()</f>
        <v>1403</v>
      </c>
      <c r="L1403">
        <f>B1403/C1403</f>
        <v>0.91418355184743738</v>
      </c>
      <c r="M1403">
        <f t="shared" si="21"/>
        <v>3.8868543363923465</v>
      </c>
      <c r="P1403">
        <f>P1402*(1-P$1+H1402)^($A1403-$A1402)*(2-E1403/E1402)</f>
        <v>3.8739078952902224</v>
      </c>
    </row>
    <row r="1404" spans="1:16" x14ac:dyDescent="0.25">
      <c r="A1404" s="1">
        <v>40099</v>
      </c>
      <c r="B1404" s="10">
        <v>22.99</v>
      </c>
      <c r="C1404" s="10">
        <v>25.09</v>
      </c>
      <c r="D1404">
        <v>72756.740000000005</v>
      </c>
      <c r="E1404">
        <v>65117.03</v>
      </c>
      <c r="F1404">
        <v>183621.23</v>
      </c>
      <c r="G1404">
        <v>164362.43</v>
      </c>
      <c r="H1404">
        <f>(1/(1-91/360*VLOOKUP($A1404,Tbills!$B$4:$C$974,2,1)/100))^((1)/91)-1</f>
        <v>1.9446183847637855E-6</v>
      </c>
      <c r="I1404">
        <f>I1403*(1-IF($A1404&lt;=I1399,I$1,I$1+IF(AND(WEEKDAY($A1404)&lt;&gt;1,WEEKDAY($A1404)&lt;&gt;7),J$1,0)))^($A1404-$A1403)*(1-0.5*(E1404/E1403-1))</f>
        <v>9.8061959940579833</v>
      </c>
      <c r="K1404">
        <f>ROW()</f>
        <v>1404</v>
      </c>
      <c r="L1404">
        <f>B1404/C1404</f>
        <v>0.91630131526504577</v>
      </c>
      <c r="M1404">
        <f t="shared" si="21"/>
        <v>3.9225613977136073</v>
      </c>
      <c r="P1404">
        <f>P1403*(1-P$1+H1403)^($A1404-$A1403)*(2-E1404/E1403)</f>
        <v>3.9095416585591787</v>
      </c>
    </row>
    <row r="1405" spans="1:16" x14ac:dyDescent="0.25">
      <c r="A1405" s="1">
        <v>40100</v>
      </c>
      <c r="B1405" s="10">
        <v>22.86</v>
      </c>
      <c r="C1405" s="10">
        <v>24.58</v>
      </c>
      <c r="D1405">
        <v>72121.45</v>
      </c>
      <c r="E1405">
        <v>64548.32</v>
      </c>
      <c r="F1405">
        <v>183599.4</v>
      </c>
      <c r="G1405">
        <v>164342.57</v>
      </c>
      <c r="H1405">
        <f>(1/(1-91/360*VLOOKUP($A1405,Tbills!$B$4:$C$974,2,1)/100))^((1)/91)-1</f>
        <v>1.9446183847637855E-6</v>
      </c>
      <c r="I1405">
        <f>I1404*(1-IF($A1405&lt;=I1400,I$1,I$1+IF(AND(WEEKDAY($A1405)&lt;&gt;1,WEEKDAY($A1405)&lt;&gt;7),J$1,0)))^($A1405-$A1404)*(1-0.5*(E1405/E1404-1))</f>
        <v>9.8487616405896965</v>
      </c>
      <c r="K1405">
        <f>ROW()</f>
        <v>1405</v>
      </c>
      <c r="L1405">
        <f>B1405/C1405</f>
        <v>0.93002441008950365</v>
      </c>
      <c r="M1405">
        <f t="shared" si="21"/>
        <v>3.956635425043205</v>
      </c>
      <c r="P1405">
        <f>P1404*(1-P$1+H1404)^($A1405-$A1404)*(2-E1405/E1404)</f>
        <v>3.9435480727431425</v>
      </c>
    </row>
    <row r="1406" spans="1:16"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I1405*(1-IF($A1406&lt;=I1401,I$1,I$1+IF(AND(WEEKDAY($A1406)&lt;&gt;1,WEEKDAY($A1406)&lt;&gt;7),J$1,0)))^($A1406-$A1405)*(1-0.5*(E1406/E1405-1))</f>
        <v>9.9593484996901545</v>
      </c>
      <c r="K1406">
        <f>ROW()</f>
        <v>1406</v>
      </c>
      <c r="L1406">
        <f>B1406/C1406</f>
        <v>0.89677952105697767</v>
      </c>
      <c r="M1406">
        <f t="shared" si="21"/>
        <v>4.04550946827771</v>
      </c>
      <c r="P1406">
        <f>P1405*(1-P$1+H1405)^($A1406-$A1405)*(2-E1406/E1405)</f>
        <v>4.0321746549042121</v>
      </c>
    </row>
    <row r="1407" spans="1:16" x14ac:dyDescent="0.25">
      <c r="A1407" s="1">
        <v>40102</v>
      </c>
      <c r="B1407" s="10">
        <v>21.43</v>
      </c>
      <c r="C1407" s="10">
        <v>24.4</v>
      </c>
      <c r="D1407">
        <v>71507.31</v>
      </c>
      <c r="E1407">
        <v>63998.41</v>
      </c>
      <c r="F1407">
        <v>182348.36</v>
      </c>
      <c r="G1407">
        <v>163222.1</v>
      </c>
      <c r="H1407">
        <f>(1/(1-91/360*VLOOKUP($A1407,Tbills!$B$4:$C$974,2,1)/100))^((1)/91)-1</f>
        <v>1.9446183847637855E-6</v>
      </c>
      <c r="I1407">
        <f>I1406*(1-IF($A1407&lt;=I1402,I$1,I$1+IF(AND(WEEKDAY($A1407)&lt;&gt;1,WEEKDAY($A1407)&lt;&gt;7),J$1,0)))^($A1407-$A1406)*(1-0.5*(E1407/E1406-1))</f>
        <v>9.8878197357582991</v>
      </c>
      <c r="K1407">
        <f>ROW()</f>
        <v>1407</v>
      </c>
      <c r="L1407">
        <f>B1407/C1407</f>
        <v>0.87827868852459023</v>
      </c>
      <c r="M1407">
        <f t="shared" si="21"/>
        <v>3.9874225398271488</v>
      </c>
      <c r="P1407">
        <f>P1406*(1-P$1+H1406)^($A1407-$A1406)*(2-E1407/E1406)</f>
        <v>3.974325032777831</v>
      </c>
    </row>
    <row r="1408" spans="1:16" x14ac:dyDescent="0.25">
      <c r="A1408" s="1">
        <v>40105</v>
      </c>
      <c r="B1408" s="10">
        <v>21.49</v>
      </c>
      <c r="C1408" s="10">
        <v>24.15</v>
      </c>
      <c r="D1408">
        <v>69584.81</v>
      </c>
      <c r="E1408">
        <v>62277.42</v>
      </c>
      <c r="F1408">
        <v>180541.05</v>
      </c>
      <c r="G1408">
        <v>161603.41</v>
      </c>
      <c r="H1408">
        <f>(1/(1-91/360*VLOOKUP($A1408,Tbills!$B$4:$C$974,2,1)/100))^((1)/91)-1</f>
        <v>2.222449413613603E-6</v>
      </c>
      <c r="I1408">
        <f>I1407*(1-IF($A1408&lt;=I1403,I$1,I$1+IF(AND(WEEKDAY($A1408)&lt;&gt;1,WEEKDAY($A1408)&lt;&gt;7),J$1,0)))^($A1408-$A1407)*(1-0.5*(E1408/E1407-1))</f>
        <v>10.019984669381097</v>
      </c>
      <c r="K1408">
        <f>ROW()</f>
        <v>1408</v>
      </c>
      <c r="L1408">
        <f>B1408/C1408</f>
        <v>0.88985507246376805</v>
      </c>
      <c r="M1408">
        <f t="shared" si="21"/>
        <v>4.0940767625586387</v>
      </c>
      <c r="P1408">
        <f>P1407*(1-P$1+H1407)^($A1408-$A1407)*(2-E1408/E1407)</f>
        <v>4.0807701298013903</v>
      </c>
    </row>
    <row r="1409" spans="1:16" x14ac:dyDescent="0.25">
      <c r="A1409" s="1">
        <v>40106</v>
      </c>
      <c r="B1409" s="10">
        <v>20.9</v>
      </c>
      <c r="C1409" s="10">
        <v>23.72</v>
      </c>
      <c r="D1409">
        <v>69278.47</v>
      </c>
      <c r="E1409">
        <v>62003.11</v>
      </c>
      <c r="F1409">
        <v>179890.24</v>
      </c>
      <c r="G1409">
        <v>161020.51</v>
      </c>
      <c r="H1409">
        <f>(1/(1-91/360*VLOOKUP($A1409,Tbills!$B$4:$C$974,2,1)/100))^((1)/91)-1</f>
        <v>2.222449413613603E-6</v>
      </c>
      <c r="I1409">
        <f>I1408*(1-IF($A1409&lt;=I1404,I$1,I$1+IF(AND(WEEKDAY($A1409)&lt;&gt;1,WEEKDAY($A1409)&lt;&gt;7),J$1,0)))^($A1409-$A1408)*(1-0.5*(E1409/E1408-1))</f>
        <v>10.041790544497168</v>
      </c>
      <c r="K1409">
        <f>ROW()</f>
        <v>1409</v>
      </c>
      <c r="L1409">
        <f>B1409/C1409</f>
        <v>0.88111298482293421</v>
      </c>
      <c r="M1409">
        <f t="shared" si="21"/>
        <v>4.1119181992061167</v>
      </c>
      <c r="P1409">
        <f>P1408*(1-P$1+H1408)^($A1409-$A1408)*(2-E1409/E1408)</f>
        <v>4.0986019902120603</v>
      </c>
    </row>
    <row r="1410" spans="1:16" x14ac:dyDescent="0.25">
      <c r="A1410" s="1">
        <v>40107</v>
      </c>
      <c r="B1410" s="10">
        <v>22.22</v>
      </c>
      <c r="C1410" s="10">
        <v>24.55</v>
      </c>
      <c r="D1410">
        <v>69278.62</v>
      </c>
      <c r="E1410">
        <v>62003.11</v>
      </c>
      <c r="F1410">
        <v>179779.94</v>
      </c>
      <c r="G1410">
        <v>160921.42000000001</v>
      </c>
      <c r="H1410">
        <f>(1/(1-91/360*VLOOKUP($A1410,Tbills!$B$4:$C$974,2,1)/100))^((1)/91)-1</f>
        <v>2.222449413613603E-6</v>
      </c>
      <c r="I1410">
        <f>I1409*(1-IF($A1410&lt;=I1405,I$1,I$1+IF(AND(WEEKDAY($A1410)&lt;&gt;1,WEEKDAY($A1410)&lt;&gt;7),J$1,0)))^($A1410-$A1409)*(1-0.5*(E1410/E1409-1))</f>
        <v>10.041529182825462</v>
      </c>
      <c r="K1410">
        <f>ROW()</f>
        <v>1410</v>
      </c>
      <c r="L1410">
        <f>B1410/C1410</f>
        <v>0.90509164969450095</v>
      </c>
      <c r="M1410">
        <f t="shared" si="21"/>
        <v>4.1117266852077972</v>
      </c>
      <c r="P1410">
        <f>P1409*(1-P$1+H1409)^($A1410-$A1409)*(2-E1410/E1409)</f>
        <v>4.0984595070192453</v>
      </c>
    </row>
    <row r="1411" spans="1:16" x14ac:dyDescent="0.25">
      <c r="A1411" s="1">
        <v>40108</v>
      </c>
      <c r="B1411" s="10">
        <v>20.69</v>
      </c>
      <c r="C1411" s="10">
        <v>23.35</v>
      </c>
      <c r="D1411">
        <v>66793.98</v>
      </c>
      <c r="E1411">
        <v>59779.26</v>
      </c>
      <c r="F1411">
        <v>176896.55</v>
      </c>
      <c r="G1411">
        <v>158340.14000000001</v>
      </c>
      <c r="H1411">
        <f>(1/(1-91/360*VLOOKUP($A1411,Tbills!$B$4:$C$974,2,1)/100))^((1)/91)-1</f>
        <v>2.222449413613603E-6</v>
      </c>
      <c r="I1411">
        <f>I1410*(1-IF($A1411&lt;=I1406,I$1,I$1+IF(AND(WEEKDAY($A1411)&lt;&gt;1,WEEKDAY($A1411)&lt;&gt;7),J$1,0)))^($A1411-$A1410)*(1-0.5*(E1411/E1410-1))</f>
        <v>10.221341645698692</v>
      </c>
      <c r="K1411">
        <f>ROW()</f>
        <v>1411</v>
      </c>
      <c r="L1411">
        <f>B1411/C1411</f>
        <v>0.88608137044967883</v>
      </c>
      <c r="M1411">
        <f t="shared" si="21"/>
        <v>4.2590025815278914</v>
      </c>
      <c r="P1411">
        <f>P1410*(1-P$1+H1410)^($A1411-$A1410)*(2-E1411/E1410)</f>
        <v>4.2453103380580792</v>
      </c>
    </row>
    <row r="1412" spans="1:16" x14ac:dyDescent="0.25">
      <c r="A1412" s="1">
        <v>40109</v>
      </c>
      <c r="B1412" s="10">
        <v>22.27</v>
      </c>
      <c r="C1412" s="10">
        <v>24.31</v>
      </c>
      <c r="D1412">
        <v>67902.92</v>
      </c>
      <c r="E1412">
        <v>60771.6</v>
      </c>
      <c r="F1412">
        <v>179111.06</v>
      </c>
      <c r="G1412">
        <v>160321.99</v>
      </c>
      <c r="H1412">
        <f>(1/(1-91/360*VLOOKUP($A1412,Tbills!$B$4:$C$974,2,1)/100))^((1)/91)-1</f>
        <v>2.222449413613603E-6</v>
      </c>
      <c r="I1412">
        <f>I1411*(1-IF($A1412&lt;=I1407,I$1,I$1+IF(AND(WEEKDAY($A1412)&lt;&gt;1,WEEKDAY($A1412)&lt;&gt;7),J$1,0)))^($A1412-$A1411)*(1-0.5*(E1412/E1411-1))</f>
        <v>10.136240316969884</v>
      </c>
      <c r="K1412">
        <f>ROW()</f>
        <v>1412</v>
      </c>
      <c r="L1412">
        <f>B1412/C1412</f>
        <v>0.91608391608391615</v>
      </c>
      <c r="M1412">
        <f t="shared" si="21"/>
        <v>4.1881077618200369</v>
      </c>
      <c r="P1412">
        <f>P1411*(1-P$1+H1411)^($A1412-$A1411)*(2-E1412/E1411)</f>
        <v>4.1746927487657999</v>
      </c>
    </row>
    <row r="1413" spans="1:16" x14ac:dyDescent="0.25">
      <c r="A1413" s="1">
        <v>40112</v>
      </c>
      <c r="B1413" s="10">
        <v>24.31</v>
      </c>
      <c r="C1413" s="10">
        <v>25.37</v>
      </c>
      <c r="D1413">
        <v>69302.86</v>
      </c>
      <c r="E1413">
        <v>62024.11</v>
      </c>
      <c r="F1413">
        <v>181879.99</v>
      </c>
      <c r="G1413">
        <v>162799.38</v>
      </c>
      <c r="H1413">
        <f>(1/(1-91/360*VLOOKUP($A1413,Tbills!$B$4:$C$974,2,1)/100))^((1)/91)-1</f>
        <v>2.0835330114543638E-6</v>
      </c>
      <c r="I1413">
        <f>I1412*(1-IF($A1413&lt;=I1408,I$1,I$1+IF(AND(WEEKDAY($A1413)&lt;&gt;1,WEEKDAY($A1413)&lt;&gt;7),J$1,0)))^($A1413-$A1412)*(1-0.5*(E1413/E1412-1))</f>
        <v>10.031002466278151</v>
      </c>
      <c r="K1413">
        <f>ROW()</f>
        <v>1413</v>
      </c>
      <c r="L1413">
        <f>B1413/C1413</f>
        <v>0.95821836815135975</v>
      </c>
      <c r="M1413">
        <f t="shared" si="21"/>
        <v>4.1012172559329851</v>
      </c>
      <c r="P1413">
        <f>P1412*(1-P$1+H1412)^($A1413-$A1412)*(2-E1413/E1412)</f>
        <v>4.0882254310560304</v>
      </c>
    </row>
    <row r="1414" spans="1:16" x14ac:dyDescent="0.25">
      <c r="A1414" s="1">
        <v>40113</v>
      </c>
      <c r="B1414" s="10">
        <v>24.83</v>
      </c>
      <c r="C1414" s="10">
        <v>25.46</v>
      </c>
      <c r="D1414">
        <v>69470.47</v>
      </c>
      <c r="E1414">
        <v>62173.99</v>
      </c>
      <c r="F1414">
        <v>181636.8</v>
      </c>
      <c r="G1414">
        <v>162581.35999999999</v>
      </c>
      <c r="H1414">
        <f>(1/(1-91/360*VLOOKUP($A1414,Tbills!$B$4:$C$974,2,1)/100))^((1)/91)-1</f>
        <v>2.0835330114543638E-6</v>
      </c>
      <c r="I1414">
        <f>I1413*(1-IF($A1414&lt;=I1409,I$1,I$1+IF(AND(WEEKDAY($A1414)&lt;&gt;1,WEEKDAY($A1414)&lt;&gt;7),J$1,0)))^($A1414-$A1413)*(1-0.5*(E1414/E1413-1))</f>
        <v>10.018621844145562</v>
      </c>
      <c r="K1414">
        <f>ROW()</f>
        <v>1414</v>
      </c>
      <c r="L1414">
        <f>B1414/C1414</f>
        <v>0.97525530243519232</v>
      </c>
      <c r="M1414">
        <f t="shared" si="21"/>
        <v>4.0911161938560419</v>
      </c>
      <c r="P1414">
        <f>P1413*(1-P$1+H1413)^($A1414-$A1413)*(2-E1414/E1413)</f>
        <v>4.0782039718957082</v>
      </c>
    </row>
    <row r="1415" spans="1:16"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I1414*(1-IF($A1415&lt;=I1410,I$1,I$1+IF(AND(WEEKDAY($A1415)&lt;&gt;1,WEEKDAY($A1415)&lt;&gt;7),J$1,0)))^($A1415-$A1414)*(1-0.5*(E1415/E1414-1))</f>
        <v>9.6645061792426485</v>
      </c>
      <c r="K1415">
        <f>ROW()</f>
        <v>1415</v>
      </c>
      <c r="L1415">
        <f>B1415/C1415</f>
        <v>1.0178701677607584</v>
      </c>
      <c r="M1415">
        <f t="shared" si="21"/>
        <v>3.8019374400565056</v>
      </c>
      <c r="P1415">
        <f>P1414*(1-P$1+H1414)^($A1415-$A1414)*(2-E1415/E1414)</f>
        <v>3.7899821532338001</v>
      </c>
    </row>
    <row r="1416" spans="1:16" x14ac:dyDescent="0.25">
      <c r="A1416" s="1">
        <v>40115</v>
      </c>
      <c r="B1416" s="10">
        <v>24.76</v>
      </c>
      <c r="C1416" s="10">
        <v>25.66</v>
      </c>
      <c r="D1416">
        <v>70342.77</v>
      </c>
      <c r="E1416">
        <v>62954.41</v>
      </c>
      <c r="F1416">
        <v>180767.97</v>
      </c>
      <c r="G1416">
        <v>161803.01</v>
      </c>
      <c r="H1416">
        <f>(1/(1-91/360*VLOOKUP($A1416,Tbills!$B$4:$C$974,2,1)/100))^((1)/91)-1</f>
        <v>2.0835330114543638E-6</v>
      </c>
      <c r="I1416">
        <f>I1415*(1-IF($A1416&lt;=I1411,I$1,I$1+IF(AND(WEEKDAY($A1416)&lt;&gt;1,WEEKDAY($A1416)&lt;&gt;7),J$1,0)))^($A1416-$A1415)*(1-0.5*(E1416/E1415-1))</f>
        <v>9.9264282018972629</v>
      </c>
      <c r="K1416">
        <f>ROW()</f>
        <v>1416</v>
      </c>
      <c r="L1416">
        <f>B1416/C1416</f>
        <v>0.96492595479345289</v>
      </c>
      <c r="M1416">
        <f t="shared" si="21"/>
        <v>4.0080299836081625</v>
      </c>
      <c r="P1416">
        <f>P1415*(1-P$1+H1415)^($A1416-$A1415)*(2-E1416/E1415)</f>
        <v>3.9954732727430775</v>
      </c>
    </row>
    <row r="1417" spans="1:16" x14ac:dyDescent="0.25">
      <c r="A1417" s="1">
        <v>40116</v>
      </c>
      <c r="B1417" s="10">
        <v>30.69</v>
      </c>
      <c r="C1417" s="10">
        <v>29.07</v>
      </c>
      <c r="D1417">
        <v>77248.67</v>
      </c>
      <c r="E1417">
        <v>69134.820000000007</v>
      </c>
      <c r="F1417">
        <v>187926.43</v>
      </c>
      <c r="G1417">
        <v>168210.12</v>
      </c>
      <c r="H1417">
        <f>(1/(1-91/360*VLOOKUP($A1417,Tbills!$B$4:$C$974,2,1)/100))^((1)/91)-1</f>
        <v>2.0835330114543638E-6</v>
      </c>
      <c r="I1417">
        <f>I1416*(1-IF($A1417&lt;=I1412,I$1,I$1+IF(AND(WEEKDAY($A1417)&lt;&gt;1,WEEKDAY($A1417)&lt;&gt;7),J$1,0)))^($A1417-$A1416)*(1-0.5*(E1417/E1416-1))</f>
        <v>9.438929954781889</v>
      </c>
      <c r="K1417">
        <f>ROW()</f>
        <v>1417</v>
      </c>
      <c r="L1417">
        <f>B1417/C1417</f>
        <v>1.0557275541795665</v>
      </c>
      <c r="M1417">
        <f t="shared" ref="M1417:M1480" si="22">M1416*(1-IF($A1417&lt;=N$3,M$1,M$1+IF(AND(WEEKDAY($A1417)&lt;&gt;1,WEEKDAY($A1417)&lt;&gt;7),N$1,0)))^($A1417-$A1416)*(2-$E1417/$E1416)</f>
        <v>3.6143821534021932</v>
      </c>
      <c r="P1417">
        <f>P1416*(1-P$1+H1416)^($A1417-$A1416)*(2-E1417/E1416)</f>
        <v>3.6031007562084731</v>
      </c>
    </row>
    <row r="1418" spans="1:16" x14ac:dyDescent="0.25">
      <c r="A1418" s="1">
        <v>40119</v>
      </c>
      <c r="B1418" s="10">
        <v>29.78</v>
      </c>
      <c r="C1418" s="10">
        <v>28.82</v>
      </c>
      <c r="D1418">
        <v>77944.09</v>
      </c>
      <c r="E1418">
        <v>69756.759999999995</v>
      </c>
      <c r="F1418">
        <v>187617.57</v>
      </c>
      <c r="G1418">
        <v>167932.61</v>
      </c>
      <c r="H1418">
        <f>(1/(1-91/360*VLOOKUP($A1418,Tbills!$B$4:$C$974,2,1)/100))^((1)/91)-1</f>
        <v>1.6667944573445226E-6</v>
      </c>
      <c r="I1418">
        <f>I1417*(1-IF($A1418&lt;=I1413,I$1,I$1+IF(AND(WEEKDAY($A1418)&lt;&gt;1,WEEKDAY($A1418)&lt;&gt;7),J$1,0)))^($A1418-$A1417)*(1-0.5*(E1418/E1417-1))</f>
        <v>9.3957397540335741</v>
      </c>
      <c r="K1418">
        <f>ROW()</f>
        <v>1418</v>
      </c>
      <c r="L1418">
        <f>B1418/C1418</f>
        <v>1.0333102012491326</v>
      </c>
      <c r="M1418">
        <f t="shared" si="22"/>
        <v>3.5813665496446005</v>
      </c>
      <c r="P1418">
        <f>P1417*(1-P$1+H1417)^($A1418-$A1417)*(2-E1418/E1417)</f>
        <v>3.5703132296087841</v>
      </c>
    </row>
    <row r="1419" spans="1:16" x14ac:dyDescent="0.25">
      <c r="A1419" s="1">
        <v>40120</v>
      </c>
      <c r="B1419" s="10">
        <v>28.81</v>
      </c>
      <c r="C1419" s="10">
        <v>28.87</v>
      </c>
      <c r="D1419">
        <v>78347.210000000006</v>
      </c>
      <c r="E1419">
        <v>70117.42</v>
      </c>
      <c r="F1419">
        <v>189179.56</v>
      </c>
      <c r="G1419">
        <v>169330.44</v>
      </c>
      <c r="H1419">
        <f>(1/(1-91/360*VLOOKUP($A1419,Tbills!$B$4:$C$974,2,1)/100))^((1)/91)-1</f>
        <v>1.6667944573445226E-6</v>
      </c>
      <c r="I1419">
        <f>I1418*(1-IF($A1419&lt;=I1414,I$1,I$1+IF(AND(WEEKDAY($A1419)&lt;&gt;1,WEEKDAY($A1419)&lt;&gt;7),J$1,0)))^($A1419-$A1418)*(1-0.5*(E1419/E1418-1))</f>
        <v>9.3712066703181147</v>
      </c>
      <c r="K1419">
        <f>ROW()</f>
        <v>1419</v>
      </c>
      <c r="L1419">
        <f>B1419/C1419</f>
        <v>0.99792171804641483</v>
      </c>
      <c r="M1419">
        <f t="shared" si="22"/>
        <v>3.5626840425530197</v>
      </c>
      <c r="P1419">
        <f>P1418*(1-P$1+H1418)^($A1419-$A1418)*(2-E1419/E1418)</f>
        <v>3.5517283621956777</v>
      </c>
    </row>
    <row r="1420" spans="1:16"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I1419*(1-IF($A1420&lt;=I1415,I$1,I$1+IF(AND(WEEKDAY($A1420)&lt;&gt;1,WEEKDAY($A1420)&lt;&gt;7),J$1,0)))^($A1420-$A1419)*(1-0.5*(E1420/E1419-1))</f>
        <v>9.4332695284002099</v>
      </c>
      <c r="K1420">
        <f>ROW()</f>
        <v>1420</v>
      </c>
      <c r="L1420">
        <f>B1420/C1420</f>
        <v>0.98367636621717525</v>
      </c>
      <c r="M1420">
        <f t="shared" si="22"/>
        <v>3.6098918933321578</v>
      </c>
      <c r="P1420">
        <f>P1419*(1-P$1+H1419)^($A1420-$A1419)*(2-E1420/E1419)</f>
        <v>3.5988315524635262</v>
      </c>
    </row>
    <row r="1421" spans="1:16" x14ac:dyDescent="0.25">
      <c r="A1421" s="1">
        <v>40122</v>
      </c>
      <c r="B1421" s="10">
        <v>25.43</v>
      </c>
      <c r="C1421" s="10">
        <v>26.61</v>
      </c>
      <c r="D1421">
        <v>73960.5</v>
      </c>
      <c r="E1421">
        <v>66191.28</v>
      </c>
      <c r="F1421">
        <v>184304.62</v>
      </c>
      <c r="G1421">
        <v>164966.44</v>
      </c>
      <c r="H1421">
        <f>(1/(1-91/360*VLOOKUP($A1421,Tbills!$B$4:$C$974,2,1)/100))^((1)/91)-1</f>
        <v>1.6667944573445226E-6</v>
      </c>
      <c r="I1421">
        <f>I1420*(1-IF($A1421&lt;=I1416,I$1,I$1+IF(AND(WEEKDAY($A1421)&lt;&gt;1,WEEKDAY($A1421)&lt;&gt;7),J$1,0)))^($A1421-$A1420)*(1-0.5*(E1421/E1420-1))</f>
        <v>9.6371139295874073</v>
      </c>
      <c r="K1421">
        <f>ROW()</f>
        <v>1421</v>
      </c>
      <c r="L1421">
        <f>B1421/C1421</f>
        <v>0.95565576850807965</v>
      </c>
      <c r="M1421">
        <f t="shared" si="22"/>
        <v>3.7659214451878875</v>
      </c>
      <c r="P1421">
        <f>P1420*(1-P$1+H1420)^($A1421-$A1420)*(2-E1421/E1420)</f>
        <v>3.7544253063601789</v>
      </c>
    </row>
    <row r="1422" spans="1:16" x14ac:dyDescent="0.25">
      <c r="A1422" s="1">
        <v>40123</v>
      </c>
      <c r="B1422" s="10">
        <v>24.19</v>
      </c>
      <c r="C1422" s="10">
        <v>25.88</v>
      </c>
      <c r="D1422">
        <v>71662.34</v>
      </c>
      <c r="E1422">
        <v>64134.42</v>
      </c>
      <c r="F1422">
        <v>183307.25</v>
      </c>
      <c r="G1422">
        <v>164073.44</v>
      </c>
      <c r="H1422">
        <f>(1/(1-91/360*VLOOKUP($A1422,Tbills!$B$4:$C$974,2,1)/100))^((1)/91)-1</f>
        <v>1.6667944573445226E-6</v>
      </c>
      <c r="I1422">
        <f>I1421*(1-IF($A1422&lt;=I1417,I$1,I$1+IF(AND(WEEKDAY($A1422)&lt;&gt;1,WEEKDAY($A1422)&lt;&gt;7),J$1,0)))^($A1422-$A1421)*(1-0.5*(E1422/E1421-1))</f>
        <v>9.786593384078353</v>
      </c>
      <c r="K1422">
        <f>ROW()</f>
        <v>1422</v>
      </c>
      <c r="L1422">
        <f>B1422/C1422</f>
        <v>0.93469860896445145</v>
      </c>
      <c r="M1422">
        <f t="shared" si="22"/>
        <v>3.8827646686867019</v>
      </c>
      <c r="P1422">
        <f>P1421*(1-P$1+H1421)^($A1422-$A1421)*(2-E1422/E1421)</f>
        <v>3.8709554177061678</v>
      </c>
    </row>
    <row r="1423" spans="1:16" x14ac:dyDescent="0.25">
      <c r="A1423" s="1">
        <v>40126</v>
      </c>
      <c r="B1423" s="10">
        <v>23.15</v>
      </c>
      <c r="C1423" s="10">
        <v>24.41</v>
      </c>
      <c r="D1423">
        <v>67422.899999999994</v>
      </c>
      <c r="E1423">
        <v>60340</v>
      </c>
      <c r="F1423">
        <v>179716.08</v>
      </c>
      <c r="G1423">
        <v>160858.26</v>
      </c>
      <c r="H1423">
        <f>(1/(1-91/360*VLOOKUP($A1423,Tbills!$B$4:$C$974,2,1)/100))^((1)/91)-1</f>
        <v>1.8057055335418681E-6</v>
      </c>
      <c r="I1423">
        <f>I1422*(1-IF($A1423&lt;=I1418,I$1,I$1+IF(AND(WEEKDAY($A1423)&lt;&gt;1,WEEKDAY($A1423)&lt;&gt;7),J$1,0)))^($A1423-$A1422)*(1-0.5*(E1423/E1422-1))</f>
        <v>10.075311446945463</v>
      </c>
      <c r="K1423">
        <f>ROW()</f>
        <v>1423</v>
      </c>
      <c r="L1423">
        <f>B1423/C1423</f>
        <v>0.94838181073330596</v>
      </c>
      <c r="M1423">
        <f t="shared" si="22"/>
        <v>4.1119082183332116</v>
      </c>
      <c r="P1423">
        <f>P1422*(1-P$1+H1422)^($A1423-$A1422)*(2-E1423/E1422)</f>
        <v>4.0995404723284263</v>
      </c>
    </row>
    <row r="1424" spans="1:16" x14ac:dyDescent="0.25">
      <c r="A1424" s="1">
        <v>40127</v>
      </c>
      <c r="B1424" s="10">
        <v>22.84</v>
      </c>
      <c r="C1424" s="10">
        <v>24.71</v>
      </c>
      <c r="D1424">
        <v>67808.61</v>
      </c>
      <c r="E1424">
        <v>60685.08</v>
      </c>
      <c r="F1424">
        <v>181190.94</v>
      </c>
      <c r="G1424">
        <v>162178.07</v>
      </c>
      <c r="H1424">
        <f>(1/(1-91/360*VLOOKUP($A1424,Tbills!$B$4:$C$974,2,1)/100))^((1)/91)-1</f>
        <v>1.8057055335418681E-6</v>
      </c>
      <c r="I1424">
        <f>I1423*(1-IF($A1424&lt;=I1419,I$1,I$1+IF(AND(WEEKDAY($A1424)&lt;&gt;1,WEEKDAY($A1424)&lt;&gt;7),J$1,0)))^($A1424-$A1423)*(1-0.5*(E1424/E1423-1))</f>
        <v>10.04623998193391</v>
      </c>
      <c r="K1424">
        <f>ROW()</f>
        <v>1424</v>
      </c>
      <c r="L1424">
        <f>B1424/C1424</f>
        <v>0.92432213678672603</v>
      </c>
      <c r="M1424">
        <f t="shared" si="22"/>
        <v>4.0882021008804257</v>
      </c>
      <c r="P1424">
        <f>P1423*(1-P$1+H1423)^($A1424-$A1423)*(2-E1424/E1423)</f>
        <v>4.0759521039141058</v>
      </c>
    </row>
    <row r="1425" spans="1:16" x14ac:dyDescent="0.25">
      <c r="A1425" s="1">
        <v>40128</v>
      </c>
      <c r="B1425" s="10">
        <v>23</v>
      </c>
      <c r="C1425" s="10">
        <v>24.97</v>
      </c>
      <c r="D1425">
        <v>68014.63</v>
      </c>
      <c r="E1425">
        <v>60869.35</v>
      </c>
      <c r="F1425">
        <v>183297.82</v>
      </c>
      <c r="G1425">
        <v>164063.57</v>
      </c>
      <c r="H1425">
        <f>(1/(1-91/360*VLOOKUP($A1425,Tbills!$B$4:$C$974,2,1)/100))^((1)/91)-1</f>
        <v>1.8057055335418681E-6</v>
      </c>
      <c r="I1425">
        <f>I1424*(1-IF($A1425&lt;=I1420,I$1,I$1+IF(AND(WEEKDAY($A1425)&lt;&gt;1,WEEKDAY($A1425)&lt;&gt;7),J$1,0)))^($A1425-$A1424)*(1-0.5*(E1425/E1424-1))</f>
        <v>10.030726217904297</v>
      </c>
      <c r="K1425">
        <f>ROW()</f>
        <v>1425</v>
      </c>
      <c r="L1425">
        <f>B1425/C1425</f>
        <v>0.92110532639167009</v>
      </c>
      <c r="M1425">
        <f t="shared" si="22"/>
        <v>4.0755984604989282</v>
      </c>
      <c r="P1425">
        <f>P1424*(1-P$1+H1424)^($A1425-$A1424)*(2-E1425/E1424)</f>
        <v>4.0634325328273331</v>
      </c>
    </row>
    <row r="1426" spans="1:16" x14ac:dyDescent="0.25">
      <c r="A1426" s="1">
        <v>40129</v>
      </c>
      <c r="B1426" s="10">
        <v>24.24</v>
      </c>
      <c r="C1426" s="10">
        <v>26.07</v>
      </c>
      <c r="D1426">
        <v>71052.83</v>
      </c>
      <c r="E1426">
        <v>63588.26</v>
      </c>
      <c r="F1426">
        <v>186424.81</v>
      </c>
      <c r="G1426">
        <v>166862.14000000001</v>
      </c>
      <c r="H1426">
        <f>(1/(1-91/360*VLOOKUP($A1426,Tbills!$B$4:$C$974,2,1)/100))^((1)/91)-1</f>
        <v>1.8057055335418681E-6</v>
      </c>
      <c r="I1426">
        <f>I1425*(1-IF($A1426&lt;=I1421,I$1,I$1+IF(AND(WEEKDAY($A1426)&lt;&gt;1,WEEKDAY($A1426)&lt;&gt;7),J$1,0)))^($A1426-$A1425)*(1-0.5*(E1426/E1425-1))</f>
        <v>9.8064449108293541</v>
      </c>
      <c r="K1426">
        <f>ROW()</f>
        <v>1426</v>
      </c>
      <c r="L1426">
        <f>B1426/C1426</f>
        <v>0.9298043728423474</v>
      </c>
      <c r="M1426">
        <f t="shared" si="22"/>
        <v>3.8933684273875016</v>
      </c>
      <c r="P1426">
        <f>P1425*(1-P$1+H1425)^($A1426-$A1425)*(2-E1426/E1425)</f>
        <v>3.8817907018478763</v>
      </c>
    </row>
    <row r="1427" spans="1:16" x14ac:dyDescent="0.25">
      <c r="A1427" s="1">
        <v>40130</v>
      </c>
      <c r="B1427" s="10">
        <v>23.36</v>
      </c>
      <c r="C1427" s="10">
        <v>25.6</v>
      </c>
      <c r="D1427">
        <v>69899.789999999994</v>
      </c>
      <c r="E1427">
        <v>62556.24</v>
      </c>
      <c r="F1427">
        <v>185599.08</v>
      </c>
      <c r="G1427">
        <v>166122.76</v>
      </c>
      <c r="H1427">
        <f>(1/(1-91/360*VLOOKUP($A1427,Tbills!$B$4:$C$974,2,1)/100))^((1)/91)-1</f>
        <v>1.8057055335418681E-6</v>
      </c>
      <c r="I1427">
        <f>I1426*(1-IF($A1427&lt;=I1422,I$1,I$1+IF(AND(WEEKDAY($A1427)&lt;&gt;1,WEEKDAY($A1427)&lt;&gt;7),J$1,0)))^($A1427-$A1426)*(1-0.5*(E1427/E1426-1))</f>
        <v>9.8857655575298722</v>
      </c>
      <c r="K1427">
        <f>ROW()</f>
        <v>1427</v>
      </c>
      <c r="L1427">
        <f>B1427/C1427</f>
        <v>0.91249999999999998</v>
      </c>
      <c r="M1427">
        <f t="shared" si="22"/>
        <v>3.9563724499544999</v>
      </c>
      <c r="P1427">
        <f>P1426*(1-P$1+H1426)^($A1427-$A1426)*(2-E1427/E1426)</f>
        <v>3.9446523189916034</v>
      </c>
    </row>
    <row r="1428" spans="1:16" x14ac:dyDescent="0.25">
      <c r="A1428" s="1">
        <v>40133</v>
      </c>
      <c r="B1428" s="10">
        <v>22.89</v>
      </c>
      <c r="C1428" s="10">
        <v>25.15</v>
      </c>
      <c r="D1428">
        <v>68689.37</v>
      </c>
      <c r="E1428">
        <v>61472.65</v>
      </c>
      <c r="F1428">
        <v>184169.76</v>
      </c>
      <c r="G1428">
        <v>164842.53</v>
      </c>
      <c r="H1428">
        <f>(1/(1-91/360*VLOOKUP($A1428,Tbills!$B$4:$C$974,2,1)/100))^((1)/91)-1</f>
        <v>1.8057055335418681E-6</v>
      </c>
      <c r="I1428">
        <f>I1427*(1-IF($A1428&lt;=I1423,I$1,I$1+IF(AND(WEEKDAY($A1428)&lt;&gt;1,WEEKDAY($A1428)&lt;&gt;7),J$1,0)))^($A1428-$A1427)*(1-0.5*(E1428/E1427-1))</f>
        <v>9.9706068795661071</v>
      </c>
      <c r="K1428">
        <f>ROW()</f>
        <v>1428</v>
      </c>
      <c r="L1428">
        <f>B1428/C1428</f>
        <v>0.91013916500994041</v>
      </c>
      <c r="M1428">
        <f t="shared" si="22"/>
        <v>4.0243417946811011</v>
      </c>
      <c r="P1428">
        <f>P1427*(1-P$1+H1427)^($A1428-$A1427)*(2-E1428/E1427)</f>
        <v>4.012557484717755</v>
      </c>
    </row>
    <row r="1429" spans="1:16" x14ac:dyDescent="0.25">
      <c r="A1429" s="1">
        <v>40134</v>
      </c>
      <c r="B1429" s="10">
        <v>22.41</v>
      </c>
      <c r="C1429" s="10">
        <v>25.04</v>
      </c>
      <c r="D1429">
        <v>68316.88</v>
      </c>
      <c r="E1429">
        <v>61139.19</v>
      </c>
      <c r="F1429">
        <v>184940.7</v>
      </c>
      <c r="G1429">
        <v>165532.26999999999</v>
      </c>
      <c r="H1429">
        <f>(1/(1-91/360*VLOOKUP($A1429,Tbills!$B$4:$C$974,2,1)/100))^((1)/91)-1</f>
        <v>1.8057055335418681E-6</v>
      </c>
      <c r="I1429">
        <f>I1428*(1-IF($A1429&lt;=I1424,I$1,I$1+IF(AND(WEEKDAY($A1429)&lt;&gt;1,WEEKDAY($A1429)&lt;&gt;7),J$1,0)))^($A1429-$A1428)*(1-0.5*(E1429/E1428-1))</f>
        <v>9.9973895758462081</v>
      </c>
      <c r="K1429">
        <f>ROW()</f>
        <v>1429</v>
      </c>
      <c r="L1429">
        <f>B1429/C1429</f>
        <v>0.89496805111821087</v>
      </c>
      <c r="M1429">
        <f t="shared" si="22"/>
        <v>4.0459834903069378</v>
      </c>
      <c r="P1429">
        <f>P1428*(1-P$1+H1428)^($A1429-$A1428)*(2-E1429/E1428)</f>
        <v>4.0341817779775848</v>
      </c>
    </row>
    <row r="1430" spans="1:16" x14ac:dyDescent="0.25">
      <c r="A1430" s="1">
        <v>40135</v>
      </c>
      <c r="B1430" s="10">
        <v>21.63</v>
      </c>
      <c r="C1430" s="10">
        <v>24.72</v>
      </c>
      <c r="D1430">
        <v>65756.800000000003</v>
      </c>
      <c r="E1430">
        <v>58847.98</v>
      </c>
      <c r="F1430">
        <v>185162.79</v>
      </c>
      <c r="G1430">
        <v>165730.75</v>
      </c>
      <c r="H1430">
        <f>(1/(1-91/360*VLOOKUP($A1430,Tbills!$B$4:$C$974,2,1)/100))^((1)/91)-1</f>
        <v>1.8057055335418681E-6</v>
      </c>
      <c r="I1430">
        <f>I1429*(1-IF($A1430&lt;=I1425,I$1,I$1+IF(AND(WEEKDAY($A1430)&lt;&gt;1,WEEKDAY($A1430)&lt;&gt;7),J$1,0)))^($A1430-$A1429)*(1-0.5*(E1430/E1429-1))</f>
        <v>10.184452122893324</v>
      </c>
      <c r="K1430">
        <f>ROW()</f>
        <v>1430</v>
      </c>
      <c r="L1430">
        <f>B1430/C1430</f>
        <v>0.875</v>
      </c>
      <c r="M1430">
        <f t="shared" si="22"/>
        <v>4.1974124643206583</v>
      </c>
      <c r="P1430">
        <f>P1429*(1-P$1+H1429)^($A1430-$A1429)*(2-E1430/E1429)</f>
        <v>4.1852167406121792</v>
      </c>
    </row>
    <row r="1431" spans="1:16" x14ac:dyDescent="0.25">
      <c r="A1431" s="1">
        <v>40136</v>
      </c>
      <c r="B1431" s="10">
        <v>22.63</v>
      </c>
      <c r="C1431" s="10">
        <v>25.11</v>
      </c>
      <c r="D1431">
        <v>66575.259999999995</v>
      </c>
      <c r="E1431">
        <v>59580.34</v>
      </c>
      <c r="F1431">
        <v>186931.3</v>
      </c>
      <c r="G1431">
        <v>167313.37</v>
      </c>
      <c r="H1431">
        <f>(1/(1-91/360*VLOOKUP($A1431,Tbills!$B$4:$C$974,2,1)/100))^((1)/91)-1</f>
        <v>1.8057055335418681E-6</v>
      </c>
      <c r="I1431">
        <f>I1430*(1-IF($A1431&lt;=I1426,I$1,I$1+IF(AND(WEEKDAY($A1431)&lt;&gt;1,WEEKDAY($A1431)&lt;&gt;7),J$1,0)))^($A1431-$A1430)*(1-0.5*(E1431/E1430-1))</f>
        <v>10.120816213407478</v>
      </c>
      <c r="K1431">
        <f>ROW()</f>
        <v>1431</v>
      </c>
      <c r="L1431">
        <f>B1431/C1431</f>
        <v>0.90123456790123457</v>
      </c>
      <c r="M1431">
        <f t="shared" si="22"/>
        <v>4.1449828251190715</v>
      </c>
      <c r="P1431">
        <f>P1430*(1-P$1+H1430)^($A1431-$A1430)*(2-E1431/E1430)</f>
        <v>4.1329865334896629</v>
      </c>
    </row>
    <row r="1432" spans="1:16" x14ac:dyDescent="0.25">
      <c r="A1432" s="1">
        <v>40137</v>
      </c>
      <c r="B1432" s="10">
        <v>22.19</v>
      </c>
      <c r="C1432" s="10">
        <v>24.66</v>
      </c>
      <c r="D1432">
        <v>65312.36</v>
      </c>
      <c r="E1432">
        <v>58450.02</v>
      </c>
      <c r="F1432">
        <v>186832.43</v>
      </c>
      <c r="G1432">
        <v>167224.57</v>
      </c>
      <c r="H1432">
        <f>(1/(1-91/360*VLOOKUP($A1432,Tbills!$B$4:$C$974,2,1)/100))^((1)/91)-1</f>
        <v>1.8057055335418681E-6</v>
      </c>
      <c r="I1432">
        <f>I1431*(1-IF($A1432&lt;=I1427,I$1,I$1+IF(AND(WEEKDAY($A1432)&lt;&gt;1,WEEKDAY($A1432)&lt;&gt;7),J$1,0)))^($A1432-$A1431)*(1-0.5*(E1432/E1431-1))</f>
        <v>10.216553113423924</v>
      </c>
      <c r="K1432">
        <f>ROW()</f>
        <v>1432</v>
      </c>
      <c r="L1432">
        <f>B1432/C1432</f>
        <v>0.89983779399837793</v>
      </c>
      <c r="M1432">
        <f t="shared" si="22"/>
        <v>4.2234220644967095</v>
      </c>
      <c r="P1432">
        <f>P1431*(1-P$1+H1431)^($A1432-$A1431)*(2-E1432/E1431)</f>
        <v>4.2112467440252193</v>
      </c>
    </row>
    <row r="1433" spans="1:16" x14ac:dyDescent="0.25">
      <c r="A1433" s="1">
        <v>40140</v>
      </c>
      <c r="B1433" s="10">
        <v>21.16</v>
      </c>
      <c r="C1433" s="10">
        <v>24.11</v>
      </c>
      <c r="D1433">
        <v>62048.49</v>
      </c>
      <c r="E1433">
        <v>55528.77</v>
      </c>
      <c r="F1433">
        <v>184113.97</v>
      </c>
      <c r="G1433">
        <v>164790.5</v>
      </c>
      <c r="H1433">
        <f>(1/(1-91/360*VLOOKUP($A1433,Tbills!$B$4:$C$974,2,1)/100))^((1)/91)-1</f>
        <v>1.1111679050213041E-6</v>
      </c>
      <c r="I1433">
        <f>I1432*(1-IF($A1433&lt;=I1428,I$1,I$1+IF(AND(WEEKDAY($A1433)&lt;&gt;1,WEEKDAY($A1433)&lt;&gt;7),J$1,0)))^($A1433-$A1432)*(1-0.5*(E1433/E1432-1))</f>
        <v>10.471039965008725</v>
      </c>
      <c r="K1433">
        <f>ROW()</f>
        <v>1433</v>
      </c>
      <c r="L1433">
        <f>B1433/C1433</f>
        <v>0.87764413106594774</v>
      </c>
      <c r="M1433">
        <f t="shared" si="22"/>
        <v>4.4338831876388314</v>
      </c>
      <c r="P1433">
        <f>P1432*(1-P$1+H1432)^($A1433-$A1432)*(2-E1433/E1432)</f>
        <v>4.4212522886248014</v>
      </c>
    </row>
    <row r="1434" spans="1:16" x14ac:dyDescent="0.25">
      <c r="A1434" s="1">
        <v>40141</v>
      </c>
      <c r="B1434" s="10">
        <v>20.47</v>
      </c>
      <c r="C1434" s="10">
        <v>23.74</v>
      </c>
      <c r="D1434">
        <v>61543.42</v>
      </c>
      <c r="E1434">
        <v>55076.71</v>
      </c>
      <c r="F1434">
        <v>183559.83</v>
      </c>
      <c r="G1434">
        <v>164294.32999999999</v>
      </c>
      <c r="H1434">
        <f>(1/(1-91/360*VLOOKUP($A1434,Tbills!$B$4:$C$974,2,1)/100))^((1)/91)-1</f>
        <v>1.1111679050213041E-6</v>
      </c>
      <c r="I1434">
        <f>I1433*(1-IF($A1434&lt;=I1429,I$1,I$1+IF(AND(WEEKDAY($A1434)&lt;&gt;1,WEEKDAY($A1434)&lt;&gt;7),J$1,0)))^($A1434-$A1433)*(1-0.5*(E1434/E1433-1))</f>
        <v>10.513388716642536</v>
      </c>
      <c r="K1434">
        <f>ROW()</f>
        <v>1434</v>
      </c>
      <c r="L1434">
        <f>B1434/C1434</f>
        <v>0.86225779275484415</v>
      </c>
      <c r="M1434">
        <f t="shared" si="22"/>
        <v>4.4697712624769768</v>
      </c>
      <c r="P1434">
        <f>P1433*(1-P$1+H1433)^($A1434-$A1433)*(2-E1434/E1433)</f>
        <v>4.4570858217881471</v>
      </c>
    </row>
    <row r="1435" spans="1:16" x14ac:dyDescent="0.25">
      <c r="A1435" s="1">
        <v>40142</v>
      </c>
      <c r="B1435" s="10">
        <v>20.48</v>
      </c>
      <c r="C1435" s="10">
        <v>23.66</v>
      </c>
      <c r="D1435">
        <v>60698.73</v>
      </c>
      <c r="E1435">
        <v>54320.72</v>
      </c>
      <c r="F1435">
        <v>182976.56</v>
      </c>
      <c r="G1435">
        <v>163772.1</v>
      </c>
      <c r="H1435">
        <f>(1/(1-91/360*VLOOKUP($A1435,Tbills!$B$4:$C$974,2,1)/100))^((1)/91)-1</f>
        <v>1.1111679050213041E-6</v>
      </c>
      <c r="I1435">
        <f>I1434*(1-IF($A1435&lt;=I1430,I$1,I$1+IF(AND(WEEKDAY($A1435)&lt;&gt;1,WEEKDAY($A1435)&lt;&gt;7),J$1,0)))^($A1435-$A1434)*(1-0.5*(E1435/E1434-1))</f>
        <v>10.585267264875842</v>
      </c>
      <c r="K1435">
        <f>ROW()</f>
        <v>1435</v>
      </c>
      <c r="L1435">
        <f>B1435/C1435</f>
        <v>0.8655959425190195</v>
      </c>
      <c r="M1435">
        <f t="shared" si="22"/>
        <v>4.5309128786391284</v>
      </c>
      <c r="P1435">
        <f>P1434*(1-P$1+H1434)^($A1435-$A1434)*(2-E1435/E1434)</f>
        <v>4.5181022612725039</v>
      </c>
    </row>
    <row r="1436" spans="1:16" x14ac:dyDescent="0.25">
      <c r="A1436" s="1">
        <v>40144</v>
      </c>
      <c r="B1436" s="10">
        <v>24.74</v>
      </c>
      <c r="C1436" s="10">
        <v>26.04</v>
      </c>
      <c r="D1436">
        <v>64814.96</v>
      </c>
      <c r="E1436">
        <v>58004.31</v>
      </c>
      <c r="F1436">
        <v>189085.52</v>
      </c>
      <c r="G1436">
        <v>169239.53</v>
      </c>
      <c r="H1436">
        <f>(1/(1-91/360*VLOOKUP($A1436,Tbills!$B$4:$C$974,2,1)/100))^((1)/91)-1</f>
        <v>1.1111679050213041E-6</v>
      </c>
      <c r="I1436">
        <f>I1435*(1-IF($A1436&lt;=I1431,I$1,I$1+IF(AND(WEEKDAY($A1436)&lt;&gt;1,WEEKDAY($A1436)&lt;&gt;7),J$1,0)))^($A1436-$A1435)*(1-0.5*(E1436/E1435-1))</f>
        <v>10.225831518008281</v>
      </c>
      <c r="K1436">
        <f>ROW()</f>
        <v>1436</v>
      </c>
      <c r="L1436">
        <f>B1436/C1436</f>
        <v>0.95007680491551461</v>
      </c>
      <c r="M1436">
        <f t="shared" si="22"/>
        <v>4.2232697424581174</v>
      </c>
      <c r="P1436">
        <f>P1435*(1-P$1+H1435)^($A1436-$A1435)*(2-E1436/E1435)</f>
        <v>4.2114190783552159</v>
      </c>
    </row>
    <row r="1437" spans="1:16" x14ac:dyDescent="0.25">
      <c r="A1437" s="1">
        <v>40147</v>
      </c>
      <c r="B1437" s="10">
        <v>24.51</v>
      </c>
      <c r="C1437" s="10">
        <v>26.24</v>
      </c>
      <c r="D1437">
        <v>64896.42</v>
      </c>
      <c r="E1437">
        <v>58077.02</v>
      </c>
      <c r="F1437">
        <v>189611.31</v>
      </c>
      <c r="G1437">
        <v>169709.57</v>
      </c>
      <c r="H1437">
        <f>(1/(1-91/360*VLOOKUP($A1437,Tbills!$B$4:$C$974,2,1)/100))^((1)/91)-1</f>
        <v>1.6667944573445226E-6</v>
      </c>
      <c r="I1437">
        <f>I1436*(1-IF($A1437&lt;=I1432,I$1,I$1+IF(AND(WEEKDAY($A1437)&lt;&gt;1,WEEKDAY($A1437)&lt;&gt;7),J$1,0)))^($A1437-$A1436)*(1-0.5*(E1437/E1436-1))</f>
        <v>10.218624403170434</v>
      </c>
      <c r="K1437">
        <f>ROW()</f>
        <v>1437</v>
      </c>
      <c r="L1437">
        <f>B1437/C1437</f>
        <v>0.93407012195121963</v>
      </c>
      <c r="M1437">
        <f t="shared" si="22"/>
        <v>4.2173864239818295</v>
      </c>
      <c r="P1437">
        <f>P1436*(1-P$1+H1436)^($A1437-$A1436)*(2-E1437/E1436)</f>
        <v>4.2056872773036869</v>
      </c>
    </row>
    <row r="1438" spans="1:16" x14ac:dyDescent="0.25">
      <c r="A1438" s="1">
        <v>40148</v>
      </c>
      <c r="B1438" s="10">
        <v>21.92</v>
      </c>
      <c r="C1438" s="10">
        <v>24.94</v>
      </c>
      <c r="D1438">
        <v>62427.42</v>
      </c>
      <c r="E1438">
        <v>55867.37</v>
      </c>
      <c r="F1438">
        <v>185666.86</v>
      </c>
      <c r="G1438">
        <v>166178.85</v>
      </c>
      <c r="H1438">
        <f>(1/(1-91/360*VLOOKUP($A1438,Tbills!$B$4:$C$974,2,1)/100))^((1)/91)-1</f>
        <v>1.6667944573445226E-6</v>
      </c>
      <c r="I1438">
        <f>I1437*(1-IF($A1438&lt;=I1433,I$1,I$1+IF(AND(WEEKDAY($A1438)&lt;&gt;1,WEEKDAY($A1438)&lt;&gt;7),J$1,0)))^($A1438-$A1437)*(1-0.5*(E1438/E1437-1))</f>
        <v>10.412746819478338</v>
      </c>
      <c r="K1438">
        <f>ROW()</f>
        <v>1438</v>
      </c>
      <c r="L1438">
        <f>B1438/C1438</f>
        <v>0.87890938251804329</v>
      </c>
      <c r="M1438">
        <f t="shared" si="22"/>
        <v>4.3776409623384351</v>
      </c>
      <c r="P1438">
        <f>P1437*(1-P$1+H1437)^($A1438-$A1437)*(2-E1438/E1437)</f>
        <v>4.3655464047430357</v>
      </c>
    </row>
    <row r="1439" spans="1:16" x14ac:dyDescent="0.25">
      <c r="A1439" s="1">
        <v>40149</v>
      </c>
      <c r="B1439" s="10">
        <v>21.12</v>
      </c>
      <c r="C1439" s="10">
        <v>24.8</v>
      </c>
      <c r="D1439">
        <v>61772.78</v>
      </c>
      <c r="E1439">
        <v>55281.43</v>
      </c>
      <c r="F1439">
        <v>186332.43</v>
      </c>
      <c r="G1439">
        <v>166774.29</v>
      </c>
      <c r="H1439">
        <f>(1/(1-91/360*VLOOKUP($A1439,Tbills!$B$4:$C$974,2,1)/100))^((1)/91)-1</f>
        <v>1.6667944573445226E-6</v>
      </c>
      <c r="I1439">
        <f>I1438*(1-IF($A1439&lt;=I1434,I$1,I$1+IF(AND(WEEKDAY($A1439)&lt;&gt;1,WEEKDAY($A1439)&lt;&gt;7),J$1,0)))^($A1439-$A1438)*(1-0.5*(E1439/E1438-1))</f>
        <v>10.46707910764216</v>
      </c>
      <c r="K1439">
        <f>ROW()</f>
        <v>1439</v>
      </c>
      <c r="L1439">
        <f>B1439/C1439</f>
        <v>0.85161290322580652</v>
      </c>
      <c r="M1439">
        <f t="shared" si="22"/>
        <v>4.4233478691236732</v>
      </c>
      <c r="P1439">
        <f>P1438*(1-P$1+H1438)^($A1439-$A1438)*(2-E1439/E1438)</f>
        <v>4.4111766856029435</v>
      </c>
    </row>
    <row r="1440" spans="1:16" x14ac:dyDescent="0.25">
      <c r="A1440" s="1">
        <v>40150</v>
      </c>
      <c r="B1440" s="10">
        <v>22.46</v>
      </c>
      <c r="C1440" s="10">
        <v>25.51</v>
      </c>
      <c r="D1440">
        <v>63085.65</v>
      </c>
      <c r="E1440">
        <v>56456.24</v>
      </c>
      <c r="F1440">
        <v>186227.7</v>
      </c>
      <c r="G1440">
        <v>166680.26999999999</v>
      </c>
      <c r="H1440">
        <f>(1/(1-91/360*VLOOKUP($A1440,Tbills!$B$4:$C$974,2,1)/100))^((1)/91)-1</f>
        <v>1.6667944573445226E-6</v>
      </c>
      <c r="I1440">
        <f>I1439*(1-IF($A1440&lt;=I1435,I$1,I$1+IF(AND(WEEKDAY($A1440)&lt;&gt;1,WEEKDAY($A1440)&lt;&gt;7),J$1,0)))^($A1440-$A1439)*(1-0.5*(E1440/E1439-1))</f>
        <v>10.355589319088617</v>
      </c>
      <c r="K1440">
        <f>ROW()</f>
        <v>1440</v>
      </c>
      <c r="L1440">
        <f>B1440/C1440</f>
        <v>0.88043904351234803</v>
      </c>
      <c r="M1440">
        <f t="shared" si="22"/>
        <v>4.32914371596185</v>
      </c>
      <c r="P1440">
        <f>P1439*(1-P$1+H1439)^($A1440-$A1439)*(2-E1440/E1439)</f>
        <v>4.3172803387630498</v>
      </c>
    </row>
    <row r="1441" spans="1:16" x14ac:dyDescent="0.25">
      <c r="A1441" s="1">
        <v>40151</v>
      </c>
      <c r="B1441" s="10">
        <v>21.25</v>
      </c>
      <c r="C1441" s="10">
        <v>24.76</v>
      </c>
      <c r="D1441">
        <v>61676.98</v>
      </c>
      <c r="E1441">
        <v>55195.5</v>
      </c>
      <c r="F1441">
        <v>185959.57</v>
      </c>
      <c r="G1441">
        <v>166440.01</v>
      </c>
      <c r="H1441">
        <f>(1/(1-91/360*VLOOKUP($A1441,Tbills!$B$4:$C$974,2,1)/100))^((1)/91)-1</f>
        <v>1.6667944573445226E-6</v>
      </c>
      <c r="I1441">
        <f>I1440*(1-IF($A1441&lt;=I1436,I$1,I$1+IF(AND(WEEKDAY($A1441)&lt;&gt;1,WEEKDAY($A1441)&lt;&gt;7),J$1,0)))^($A1441-$A1440)*(1-0.5*(E1441/E1440-1))</f>
        <v>10.470943553448732</v>
      </c>
      <c r="K1441">
        <f>ROW()</f>
        <v>1441</v>
      </c>
      <c r="L1441">
        <f>B1441/C1441</f>
        <v>0.85823909531502418</v>
      </c>
      <c r="M1441">
        <f t="shared" si="22"/>
        <v>4.4256128944937503</v>
      </c>
      <c r="P1441">
        <f>P1440*(1-P$1+H1440)^($A1441-$A1440)*(2-E1441/E1440)</f>
        <v>4.4135348375754653</v>
      </c>
    </row>
    <row r="1442" spans="1:16" x14ac:dyDescent="0.25">
      <c r="A1442" s="1">
        <v>40154</v>
      </c>
      <c r="B1442" s="10">
        <v>22.1</v>
      </c>
      <c r="C1442" s="10">
        <v>25.3</v>
      </c>
      <c r="D1442">
        <v>61429.01</v>
      </c>
      <c r="E1442">
        <v>54973.31</v>
      </c>
      <c r="F1442">
        <v>185779.61</v>
      </c>
      <c r="G1442">
        <v>166278.1</v>
      </c>
      <c r="H1442">
        <f>(1/(1-91/360*VLOOKUP($A1442,Tbills!$B$4:$C$974,2,1)/100))^((1)/91)-1</f>
        <v>1.3889776309117252E-6</v>
      </c>
      <c r="I1442">
        <f>I1441*(1-IF($A1442&lt;=I1437,I$1,I$1+IF(AND(WEEKDAY($A1442)&lt;&gt;1,WEEKDAY($A1442)&lt;&gt;7),J$1,0)))^($A1442-$A1441)*(1-0.5*(E1442/E1441-1))</f>
        <v>10.491199775394882</v>
      </c>
      <c r="K1442">
        <f>ROW()</f>
        <v>1442</v>
      </c>
      <c r="L1442">
        <f>B1442/C1442</f>
        <v>0.87351778656126489</v>
      </c>
      <c r="M1442">
        <f t="shared" si="22"/>
        <v>4.4428074068139125</v>
      </c>
      <c r="P1442">
        <f>P1441*(1-P$1+H1441)^($A1442-$A1441)*(2-E1442/E1441)</f>
        <v>4.4308320456494306</v>
      </c>
    </row>
    <row r="1443" spans="1:16" x14ac:dyDescent="0.25">
      <c r="A1443" s="1">
        <v>40155</v>
      </c>
      <c r="B1443" s="10">
        <v>23.69</v>
      </c>
      <c r="C1443" s="10">
        <v>26.13</v>
      </c>
      <c r="D1443">
        <v>63050.26</v>
      </c>
      <c r="E1443">
        <v>56424.1</v>
      </c>
      <c r="F1443">
        <v>189514.37</v>
      </c>
      <c r="G1443">
        <v>169620.58</v>
      </c>
      <c r="H1443">
        <f>(1/(1-91/360*VLOOKUP($A1443,Tbills!$B$4:$C$974,2,1)/100))^((1)/91)-1</f>
        <v>1.3889776309117252E-6</v>
      </c>
      <c r="I1443">
        <f>I1442*(1-IF($A1443&lt;=I1438,I$1,I$1+IF(AND(WEEKDAY($A1443)&lt;&gt;1,WEEKDAY($A1443)&lt;&gt;7),J$1,0)))^($A1443-$A1442)*(1-0.5*(E1443/E1442-1))</f>
        <v>10.352494707024192</v>
      </c>
      <c r="K1443">
        <f>ROW()</f>
        <v>1443</v>
      </c>
      <c r="L1443">
        <f>B1443/C1443</f>
        <v>0.90662074244163804</v>
      </c>
      <c r="M1443">
        <f t="shared" si="22"/>
        <v>4.32535667081165</v>
      </c>
      <c r="P1443">
        <f>P1442*(1-P$1+H1442)^($A1443-$A1442)*(2-E1443/E1442)</f>
        <v>4.3137452501881484</v>
      </c>
    </row>
    <row r="1444" spans="1:16" x14ac:dyDescent="0.25">
      <c r="A1444" s="1">
        <v>40156</v>
      </c>
      <c r="B1444" s="10">
        <v>22.66</v>
      </c>
      <c r="C1444" s="10">
        <v>25.8</v>
      </c>
      <c r="D1444">
        <v>62579.92</v>
      </c>
      <c r="E1444">
        <v>56003.11</v>
      </c>
      <c r="F1444">
        <v>189100.36</v>
      </c>
      <c r="G1444">
        <v>169249.8</v>
      </c>
      <c r="H1444">
        <f>(1/(1-91/360*VLOOKUP($A1444,Tbills!$B$4:$C$974,2,1)/100))^((1)/91)-1</f>
        <v>1.3889776309117252E-6</v>
      </c>
      <c r="I1444">
        <f>I1443*(1-IF($A1444&lt;=I1439,I$1,I$1+IF(AND(WEEKDAY($A1444)&lt;&gt;1,WEEKDAY($A1444)&lt;&gt;7),J$1,0)))^($A1444-$A1443)*(1-0.5*(E1444/E1443-1))</f>
        <v>10.390845132943543</v>
      </c>
      <c r="K1444">
        <f>ROW()</f>
        <v>1444</v>
      </c>
      <c r="L1444">
        <f>B1444/C1444</f>
        <v>0.87829457364341079</v>
      </c>
      <c r="M1444">
        <f t="shared" si="22"/>
        <v>4.3574259493476832</v>
      </c>
      <c r="P1444">
        <f>P1443*(1-P$1+H1443)^($A1444-$A1443)*(2-E1444/E1443)</f>
        <v>4.3457761484514794</v>
      </c>
    </row>
    <row r="1445" spans="1:16" x14ac:dyDescent="0.25">
      <c r="A1445" s="1">
        <v>40157</v>
      </c>
      <c r="B1445" s="10">
        <v>22.32</v>
      </c>
      <c r="C1445" s="10">
        <v>25.34</v>
      </c>
      <c r="D1445">
        <v>61626.49</v>
      </c>
      <c r="E1445">
        <v>55149.81</v>
      </c>
      <c r="F1445">
        <v>188680.53</v>
      </c>
      <c r="G1445">
        <v>168873.81</v>
      </c>
      <c r="H1445">
        <f>(1/(1-91/360*VLOOKUP($A1445,Tbills!$B$4:$C$974,2,1)/100))^((1)/91)-1</f>
        <v>1.3889776309117252E-6</v>
      </c>
      <c r="I1445">
        <f>I1444*(1-IF($A1445&lt;=I1440,I$1,I$1+IF(AND(WEEKDAY($A1445)&lt;&gt;1,WEEKDAY($A1445)&lt;&gt;7),J$1,0)))^($A1445-$A1444)*(1-0.5*(E1445/E1444-1))</f>
        <v>10.469733481040358</v>
      </c>
      <c r="K1445">
        <f>ROW()</f>
        <v>1445</v>
      </c>
      <c r="L1445">
        <f>B1445/C1445</f>
        <v>0.88082083662194166</v>
      </c>
      <c r="M1445">
        <f t="shared" si="22"/>
        <v>4.4236124992274073</v>
      </c>
      <c r="P1445">
        <f>P1444*(1-P$1+H1444)^($A1445-$A1444)*(2-E1445/E1444)</f>
        <v>4.4118341801310361</v>
      </c>
    </row>
    <row r="1446" spans="1:16" x14ac:dyDescent="0.25">
      <c r="A1446" s="1">
        <v>40158</v>
      </c>
      <c r="B1446" s="10">
        <v>21.59</v>
      </c>
      <c r="C1446" s="10">
        <v>25.12</v>
      </c>
      <c r="D1446">
        <v>61270.87</v>
      </c>
      <c r="E1446">
        <v>54831.48</v>
      </c>
      <c r="F1446">
        <v>188073.99</v>
      </c>
      <c r="G1446">
        <v>168330.71</v>
      </c>
      <c r="H1446">
        <f>(1/(1-91/360*VLOOKUP($A1446,Tbills!$B$4:$C$974,2,1)/100))^((1)/91)-1</f>
        <v>1.3889776309117252E-6</v>
      </c>
      <c r="I1446">
        <f>I1445*(1-IF($A1446&lt;=I1441,I$1,I$1+IF(AND(WEEKDAY($A1446)&lt;&gt;1,WEEKDAY($A1446)&lt;&gt;7),J$1,0)))^($A1446-$A1445)*(1-0.5*(E1446/E1445-1))</f>
        <v>10.499676348271644</v>
      </c>
      <c r="K1446">
        <f>ROW()</f>
        <v>1446</v>
      </c>
      <c r="L1446">
        <f>B1446/C1446</f>
        <v>0.85947452229299359</v>
      </c>
      <c r="M1446">
        <f t="shared" si="22"/>
        <v>4.4489387949247439</v>
      </c>
      <c r="P1446">
        <f>P1445*(1-P$1+H1445)^($A1446-$A1445)*(2-E1446/E1445)</f>
        <v>4.4371417547443572</v>
      </c>
    </row>
    <row r="1447" spans="1:16" x14ac:dyDescent="0.25">
      <c r="A1447" s="1">
        <v>40161</v>
      </c>
      <c r="B1447" s="10">
        <v>21.15</v>
      </c>
      <c r="C1447" s="10">
        <v>24.56</v>
      </c>
      <c r="D1447">
        <v>60055.03</v>
      </c>
      <c r="E1447">
        <v>53743.199999999997</v>
      </c>
      <c r="F1447">
        <v>187409.69</v>
      </c>
      <c r="G1447">
        <v>167735.44</v>
      </c>
      <c r="H1447">
        <f>(1/(1-91/360*VLOOKUP($A1447,Tbills!$B$4:$C$974,2,1)/100))^((1)/91)-1</f>
        <v>1.1111679050213041E-6</v>
      </c>
      <c r="I1447">
        <f>I1446*(1-IF($A1447&lt;=I1442,I$1,I$1+IF(AND(WEEKDAY($A1447)&lt;&gt;1,WEEKDAY($A1447)&lt;&gt;7),J$1,0)))^($A1447-$A1446)*(1-0.5*(E1447/E1446-1))</f>
        <v>10.603045727439952</v>
      </c>
      <c r="K1447">
        <f>ROW()</f>
        <v>1447</v>
      </c>
      <c r="L1447">
        <f>B1447/C1447</f>
        <v>0.86115635179153094</v>
      </c>
      <c r="M1447">
        <f t="shared" si="22"/>
        <v>4.5366061565950941</v>
      </c>
      <c r="P1447">
        <f>P1446*(1-P$1+H1446)^($A1447-$A1446)*(2-E1447/E1446)</f>
        <v>4.5247256742644089</v>
      </c>
    </row>
    <row r="1448" spans="1:16" x14ac:dyDescent="0.25">
      <c r="A1448" s="1">
        <v>40162</v>
      </c>
      <c r="B1448" s="10">
        <v>21.5</v>
      </c>
      <c r="C1448" s="10">
        <v>24.73</v>
      </c>
      <c r="D1448">
        <v>59412.1</v>
      </c>
      <c r="E1448">
        <v>53167.78</v>
      </c>
      <c r="F1448">
        <v>185508.15</v>
      </c>
      <c r="G1448">
        <v>166033.34</v>
      </c>
      <c r="H1448">
        <f>(1/(1-91/360*VLOOKUP($A1448,Tbills!$B$4:$C$974,2,1)/100))^((1)/91)-1</f>
        <v>1.1111679050213041E-6</v>
      </c>
      <c r="I1448">
        <f>I1447*(1-IF($A1448&lt;=I1443,I$1,I$1+IF(AND(WEEKDAY($A1448)&lt;&gt;1,WEEKDAY($A1448)&lt;&gt;7),J$1,0)))^($A1448-$A1447)*(1-0.5*(E1448/E1447-1))</f>
        <v>10.659530852872001</v>
      </c>
      <c r="K1448">
        <f>ROW()</f>
        <v>1448</v>
      </c>
      <c r="L1448">
        <f>B1448/C1448</f>
        <v>0.86938940558026689</v>
      </c>
      <c r="M1448">
        <f t="shared" si="22"/>
        <v>4.5849653297914799</v>
      </c>
      <c r="P1448">
        <f>P1447*(1-P$1+H1447)^($A1448-$A1447)*(2-E1448/E1447)</f>
        <v>4.5730071381524411</v>
      </c>
    </row>
    <row r="1449" spans="1:16" x14ac:dyDescent="0.25">
      <c r="A1449" s="1">
        <v>40163</v>
      </c>
      <c r="B1449" s="10">
        <v>20.54</v>
      </c>
      <c r="C1449" s="10">
        <v>24.25</v>
      </c>
      <c r="D1449">
        <v>56706.27</v>
      </c>
      <c r="E1449">
        <v>50746.28</v>
      </c>
      <c r="F1449">
        <v>183402.83</v>
      </c>
      <c r="G1449">
        <v>164148.85</v>
      </c>
      <c r="H1449">
        <f>(1/(1-91/360*VLOOKUP($A1449,Tbills!$B$4:$C$974,2,1)/100))^((1)/91)-1</f>
        <v>1.1111679050213041E-6</v>
      </c>
      <c r="I1449">
        <f>I1448*(1-IF($A1449&lt;=I1444,I$1,I$1+IF(AND(WEEKDAY($A1449)&lt;&gt;1,WEEKDAY($A1449)&lt;&gt;7),J$1,0)))^($A1449-$A1448)*(1-0.5*(E1449/E1448-1))</f>
        <v>10.90198860095229</v>
      </c>
      <c r="K1449">
        <f>ROW()</f>
        <v>1449</v>
      </c>
      <c r="L1449">
        <f>B1449/C1449</f>
        <v>0.84701030927835053</v>
      </c>
      <c r="M1449">
        <f t="shared" si="22"/>
        <v>4.7935620148389821</v>
      </c>
      <c r="P1449">
        <f>P1448*(1-P$1+H1448)^($A1449-$A1448)*(2-E1449/E1448)</f>
        <v>4.7811109363758568</v>
      </c>
    </row>
    <row r="1450" spans="1:16" x14ac:dyDescent="0.25">
      <c r="A1450" s="1">
        <v>40164</v>
      </c>
      <c r="B1450" s="10">
        <v>22.57</v>
      </c>
      <c r="C1450" s="10">
        <v>24.78</v>
      </c>
      <c r="D1450">
        <v>57515.51</v>
      </c>
      <c r="E1450">
        <v>51470.41</v>
      </c>
      <c r="F1450">
        <v>185160.61</v>
      </c>
      <c r="G1450">
        <v>165721.92000000001</v>
      </c>
      <c r="H1450">
        <f>(1/(1-91/360*VLOOKUP($A1450,Tbills!$B$4:$C$974,2,1)/100))^((1)/91)-1</f>
        <v>1.1111679050213041E-6</v>
      </c>
      <c r="I1450">
        <f>I1449*(1-IF($A1450&lt;=I1445,I$1,I$1+IF(AND(WEEKDAY($A1450)&lt;&gt;1,WEEKDAY($A1450)&lt;&gt;7),J$1,0)))^($A1450-$A1449)*(1-0.5*(E1450/E1449-1))</f>
        <v>10.823923271959281</v>
      </c>
      <c r="K1450">
        <f>ROW()</f>
        <v>1450</v>
      </c>
      <c r="L1450">
        <f>B1450/C1450</f>
        <v>0.91081517352703789</v>
      </c>
      <c r="M1450">
        <f t="shared" si="22"/>
        <v>4.7249396429788639</v>
      </c>
      <c r="P1450">
        <f>P1449*(1-P$1+H1449)^($A1450-$A1449)*(2-E1450/E1449)</f>
        <v>4.7127172371482526</v>
      </c>
    </row>
    <row r="1451" spans="1:16" x14ac:dyDescent="0.25">
      <c r="A1451" s="1">
        <v>40165</v>
      </c>
      <c r="B1451" s="10">
        <v>21.68</v>
      </c>
      <c r="C1451" s="10">
        <v>24.52</v>
      </c>
      <c r="D1451">
        <v>56699.22</v>
      </c>
      <c r="E1451">
        <v>50739.86</v>
      </c>
      <c r="F1451">
        <v>182733.77</v>
      </c>
      <c r="G1451">
        <v>163549.67000000001</v>
      </c>
      <c r="H1451">
        <f>(1/(1-91/360*VLOOKUP($A1451,Tbills!$B$4:$C$974,2,1)/100))^((1)/91)-1</f>
        <v>1.1111679050213041E-6</v>
      </c>
      <c r="I1451">
        <f>I1450*(1-IF($A1451&lt;=I1446,I$1,I$1+IF(AND(WEEKDAY($A1451)&lt;&gt;1,WEEKDAY($A1451)&lt;&gt;7),J$1,0)))^($A1451-$A1450)*(1-0.5*(E1451/E1450-1))</f>
        <v>10.90045472953075</v>
      </c>
      <c r="K1451">
        <f>ROW()</f>
        <v>1451</v>
      </c>
      <c r="L1451">
        <f>B1451/C1451</f>
        <v>0.88417618270799347</v>
      </c>
      <c r="M1451">
        <f t="shared" si="22"/>
        <v>4.7917803193269775</v>
      </c>
      <c r="P1451">
        <f>P1450*(1-P$1+H1450)^($A1451-$A1450)*(2-E1451/E1450)</f>
        <v>4.779436153797783</v>
      </c>
    </row>
    <row r="1452" spans="1:16" x14ac:dyDescent="0.25">
      <c r="A1452" s="1">
        <v>40168</v>
      </c>
      <c r="B1452" s="10">
        <v>20.49</v>
      </c>
      <c r="C1452" s="10">
        <v>23.53</v>
      </c>
      <c r="D1452">
        <v>54757</v>
      </c>
      <c r="E1452">
        <v>49001.61</v>
      </c>
      <c r="F1452">
        <v>177322.25</v>
      </c>
      <c r="G1452">
        <v>158705.72</v>
      </c>
      <c r="H1452">
        <f>(1/(1-91/360*VLOOKUP($A1452,Tbills!$B$4:$C$974,2,1)/100))^((1)/91)-1</f>
        <v>1.9446183847637855E-6</v>
      </c>
      <c r="I1452">
        <f>I1451*(1-IF($A1452&lt;=I1447,I$1,I$1+IF(AND(WEEKDAY($A1452)&lt;&gt;1,WEEKDAY($A1452)&lt;&gt;7),J$1,0)))^($A1452-$A1451)*(1-0.5*(E1452/E1451-1))</f>
        <v>11.086303347019816</v>
      </c>
      <c r="K1452">
        <f>ROW()</f>
        <v>1452</v>
      </c>
      <c r="L1452">
        <f>B1452/C1452</f>
        <v>0.87080322991925196</v>
      </c>
      <c r="M1452">
        <f t="shared" si="22"/>
        <v>4.9552450543536262</v>
      </c>
      <c r="P1452">
        <f>P1451*(1-P$1+H1451)^($A1452-$A1451)*(2-E1452/E1451)</f>
        <v>4.9426384510529484</v>
      </c>
    </row>
    <row r="1453" spans="1:16" x14ac:dyDescent="0.25">
      <c r="A1453" s="1">
        <v>40169</v>
      </c>
      <c r="B1453" s="10">
        <v>19.54</v>
      </c>
      <c r="C1453" s="10">
        <v>22.76</v>
      </c>
      <c r="D1453">
        <v>53391.07</v>
      </c>
      <c r="E1453">
        <v>47779.16</v>
      </c>
      <c r="F1453">
        <v>174171.59</v>
      </c>
      <c r="G1453">
        <v>155885.53</v>
      </c>
      <c r="H1453">
        <f>(1/(1-91/360*VLOOKUP($A1453,Tbills!$B$4:$C$974,2,1)/100))^((1)/91)-1</f>
        <v>1.9446183847637855E-6</v>
      </c>
      <c r="I1453">
        <f>I1452*(1-IF($A1453&lt;=I1448,I$1,I$1+IF(AND(WEEKDAY($A1453)&lt;&gt;1,WEEKDAY($A1453)&lt;&gt;7),J$1,0)))^($A1453-$A1452)*(1-0.5*(E1453/E1452-1))</f>
        <v>11.224296978203649</v>
      </c>
      <c r="K1453">
        <f>ROW()</f>
        <v>1453</v>
      </c>
      <c r="L1453">
        <f>B1453/C1453</f>
        <v>0.85852372583479775</v>
      </c>
      <c r="M1453">
        <f t="shared" si="22"/>
        <v>5.07862769409987</v>
      </c>
      <c r="P1453">
        <f>P1452*(1-P$1+H1452)^($A1453-$A1452)*(2-E1453/E1452)</f>
        <v>5.0657656227760279</v>
      </c>
    </row>
    <row r="1454" spans="1:16"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I1453*(1-IF($A1454&lt;=I1449,I$1,I$1+IF(AND(WEEKDAY($A1454)&lt;&gt;1,WEEKDAY($A1454)&lt;&gt;7),J$1,0)))^($A1454-$A1453)*(1-0.5*(E1454/E1453-1))</f>
        <v>11.272370156320461</v>
      </c>
      <c r="K1454">
        <f>ROW()</f>
        <v>1454</v>
      </c>
      <c r="L1454">
        <f>B1454/C1454</f>
        <v>0.86904761904761907</v>
      </c>
      <c r="M1454">
        <f t="shared" si="22"/>
        <v>5.1221577080156573</v>
      </c>
      <c r="P1454">
        <f>P1453*(1-P$1+H1453)^($A1454-$A1453)*(2-E1454/E1453)</f>
        <v>5.1092443234521587</v>
      </c>
    </row>
    <row r="1455" spans="1:16" x14ac:dyDescent="0.25">
      <c r="A1455" s="1">
        <v>40171</v>
      </c>
      <c r="B1455" s="10">
        <v>19.47</v>
      </c>
      <c r="C1455" s="10">
        <v>22.41</v>
      </c>
      <c r="D1455">
        <v>52254.67</v>
      </c>
      <c r="E1455">
        <v>46762.03</v>
      </c>
      <c r="F1455">
        <v>171877.83</v>
      </c>
      <c r="G1455">
        <v>153831.98000000001</v>
      </c>
      <c r="H1455">
        <f>(1/(1-91/360*VLOOKUP($A1455,Tbills!$B$4:$C$974,2,1)/100))^((1)/91)-1</f>
        <v>1.9446183847637855E-6</v>
      </c>
      <c r="I1455">
        <f>I1454*(1-IF($A1455&lt;=I1450,I$1,I$1+IF(AND(WEEKDAY($A1455)&lt;&gt;1,WEEKDAY($A1455)&lt;&gt;7),J$1,0)))^($A1455-$A1454)*(1-0.5*(E1455/E1454-1))</f>
        <v>11.344105902270034</v>
      </c>
      <c r="K1455">
        <f>ROW()</f>
        <v>1455</v>
      </c>
      <c r="L1455">
        <f>B1455/C1455</f>
        <v>0.86880856760374825</v>
      </c>
      <c r="M1455">
        <f t="shared" si="22"/>
        <v>5.1873777826510281</v>
      </c>
      <c r="P1455">
        <f>P1454*(1-P$1+H1454)^($A1455-$A1454)*(2-E1455/E1454)</f>
        <v>5.1743596542617327</v>
      </c>
    </row>
    <row r="1456" spans="1:16"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I1455*(1-IF($A1456&lt;=I1451,I$1,I$1+IF(AND(WEEKDAY($A1456)&lt;&gt;1,WEEKDAY($A1456)&lt;&gt;7),J$1,0)))^($A1456-$A1455)*(1-0.5*(E1456/E1455-1))</f>
        <v>11.392926464899571</v>
      </c>
      <c r="K1456">
        <f>ROW()</f>
        <v>1456</v>
      </c>
      <c r="L1456">
        <f>B1456/C1456</f>
        <v>0.88617163183637182</v>
      </c>
      <c r="M1456">
        <f t="shared" si="22"/>
        <v>5.232136606093607</v>
      </c>
      <c r="P1456">
        <f>P1455*(1-P$1+H1455)^($A1456-$A1455)*(2-E1456/E1455)</f>
        <v>5.2192469442922613</v>
      </c>
    </row>
    <row r="1457" spans="1:16"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I1456*(1-IF($A1457&lt;=I1452,I$1,I$1+IF(AND(WEEKDAY($A1457)&lt;&gt;1,WEEKDAY($A1457)&lt;&gt;7),J$1,0)))^($A1457-$A1456)*(1-0.5*(E1457/E1456-1))</f>
        <v>11.359795150259259</v>
      </c>
      <c r="K1457">
        <f>ROW()</f>
        <v>1457</v>
      </c>
      <c r="L1457">
        <f>B1457/C1457</f>
        <v>0.88422448077772875</v>
      </c>
      <c r="M1457">
        <f t="shared" si="22"/>
        <v>5.2017351598556214</v>
      </c>
      <c r="P1457">
        <f>P1456*(1-P$1+H1456)^($A1457-$A1456)*(2-E1457/E1456)</f>
        <v>5.188986010811651</v>
      </c>
    </row>
    <row r="1458" spans="1:16" x14ac:dyDescent="0.25">
      <c r="A1458" s="1">
        <v>40177</v>
      </c>
      <c r="B1458" s="10">
        <v>19.96</v>
      </c>
      <c r="C1458" s="10">
        <v>22.66</v>
      </c>
      <c r="D1458">
        <v>52902.17</v>
      </c>
      <c r="E1458">
        <v>47340.81</v>
      </c>
      <c r="F1458">
        <v>172010.8</v>
      </c>
      <c r="G1458">
        <v>153948.85999999999</v>
      </c>
      <c r="H1458">
        <f>(1/(1-91/360*VLOOKUP($A1458,Tbills!$B$4:$C$974,2,1)/100))^((1)/91)-1</f>
        <v>3.0559851109668301E-6</v>
      </c>
      <c r="I1458">
        <f>I1457*(1-IF($A1458&lt;=I1453,I$1,I$1+IF(AND(WEEKDAY($A1458)&lt;&gt;1,WEEKDAY($A1458)&lt;&gt;7),J$1,0)))^($A1458-$A1457)*(1-0.5*(E1458/E1457-1))</f>
        <v>11.271302830409221</v>
      </c>
      <c r="K1458">
        <f>ROW()</f>
        <v>1458</v>
      </c>
      <c r="L1458">
        <f>B1458/C1458</f>
        <v>0.88084730803177413</v>
      </c>
      <c r="M1458">
        <f t="shared" si="22"/>
        <v>5.1207227320552393</v>
      </c>
      <c r="P1458">
        <f>P1457*(1-P$1+H1457)^($A1458-$A1457)*(2-E1458/E1457)</f>
        <v>5.1082367357190366</v>
      </c>
    </row>
    <row r="1459" spans="1:16" x14ac:dyDescent="0.25">
      <c r="A1459" s="1">
        <v>40178</v>
      </c>
      <c r="B1459" s="10">
        <v>21.68</v>
      </c>
      <c r="C1459" s="10">
        <v>23.89</v>
      </c>
      <c r="D1459">
        <v>54338.73</v>
      </c>
      <c r="E1459">
        <v>48626.2</v>
      </c>
      <c r="F1459">
        <v>174828.04</v>
      </c>
      <c r="G1459">
        <v>156469.81</v>
      </c>
      <c r="H1459">
        <f>(1/(1-91/360*VLOOKUP($A1459,Tbills!$B$4:$C$974,2,1)/100))^((1)/91)-1</f>
        <v>3.0559851109668301E-6</v>
      </c>
      <c r="I1459">
        <f>I1458*(1-IF($A1459&lt;=I1454,I$1,I$1+IF(AND(WEEKDAY($A1459)&lt;&gt;1,WEEKDAY($A1459)&lt;&gt;7),J$1,0)))^($A1459-$A1458)*(1-0.5*(E1459/E1458-1))</f>
        <v>11.117995156615944</v>
      </c>
      <c r="K1459">
        <f>ROW()</f>
        <v>1459</v>
      </c>
      <c r="L1459">
        <f>B1459/C1459</f>
        <v>0.9074926747593135</v>
      </c>
      <c r="M1459">
        <f t="shared" si="22"/>
        <v>4.9814536746968994</v>
      </c>
      <c r="P1459">
        <f>P1458*(1-P$1+H1458)^($A1459-$A1458)*(2-E1459/E1458)</f>
        <v>4.9693701018064909</v>
      </c>
    </row>
    <row r="1460" spans="1:16" x14ac:dyDescent="0.25">
      <c r="A1460" s="1">
        <v>40182</v>
      </c>
      <c r="B1460" s="10">
        <v>20.04</v>
      </c>
      <c r="C1460" s="10">
        <v>22.77</v>
      </c>
      <c r="D1460">
        <v>52333.04</v>
      </c>
      <c r="E1460">
        <v>46830.77</v>
      </c>
      <c r="F1460">
        <v>171068.05</v>
      </c>
      <c r="G1460">
        <v>153102.74</v>
      </c>
      <c r="H1460">
        <f>(1/(1-91/360*VLOOKUP($A1460,Tbills!$B$4:$C$974,2,1)/100))^((1)/91)-1</f>
        <v>2.222449413613603E-6</v>
      </c>
      <c r="I1460">
        <f>I1459*(1-IF($A1460&lt;=I1455,I$1,I$1+IF(AND(WEEKDAY($A1460)&lt;&gt;1,WEEKDAY($A1460)&lt;&gt;7),J$1,0)))^($A1460-$A1459)*(1-0.5*(E1460/E1459-1))</f>
        <v>11.32207176198915</v>
      </c>
      <c r="K1460">
        <f>ROW()</f>
        <v>1460</v>
      </c>
      <c r="L1460">
        <f>B1460/C1460</f>
        <v>0.88010540184453223</v>
      </c>
      <c r="M1460">
        <f t="shared" si="22"/>
        <v>5.1644221312826719</v>
      </c>
      <c r="P1460">
        <f>P1459*(1-P$1+H1459)^($A1460-$A1459)*(2-E1460/E1459)</f>
        <v>5.1521553300331222</v>
      </c>
    </row>
    <row r="1461" spans="1:16"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I1460*(1-IF($A1461&lt;=I1456,I$1,I$1+IF(AND(WEEKDAY($A1461)&lt;&gt;1,WEEKDAY($A1461)&lt;&gt;7),J$1,0)))^($A1461-$A1460)*(1-0.5*(E1461/E1460-1))</f>
        <v>11.434079136773377</v>
      </c>
      <c r="K1461">
        <f>ROW()</f>
        <v>1461</v>
      </c>
      <c r="L1461">
        <f>B1461/C1461</f>
        <v>0.86422510049129075</v>
      </c>
      <c r="M1461">
        <f t="shared" si="22"/>
        <v>5.2666298644434155</v>
      </c>
      <c r="P1461">
        <f>P1460*(1-P$1+H1460)^($A1461-$A1460)*(2-E1461/E1460)</f>
        <v>5.2541823560081609</v>
      </c>
    </row>
    <row r="1462" spans="1:16" x14ac:dyDescent="0.25">
      <c r="A1462" s="1">
        <v>40184</v>
      </c>
      <c r="B1462" s="10">
        <v>19.16</v>
      </c>
      <c r="C1462" s="10">
        <v>21.8</v>
      </c>
      <c r="D1462">
        <v>49445.93</v>
      </c>
      <c r="E1462">
        <v>44247.01</v>
      </c>
      <c r="F1462">
        <v>166265.96</v>
      </c>
      <c r="G1462">
        <v>148804.29</v>
      </c>
      <c r="H1462">
        <f>(1/(1-91/360*VLOOKUP($A1462,Tbills!$B$4:$C$974,2,1)/100))^((1)/91)-1</f>
        <v>2.222449413613603E-6</v>
      </c>
      <c r="I1462">
        <f>I1461*(1-IF($A1462&lt;=I1457,I$1,I$1+IF(AND(WEEKDAY($A1462)&lt;&gt;1,WEEKDAY($A1462)&lt;&gt;7),J$1,0)))^($A1462-$A1461)*(1-0.5*(E1462/E1461-1))</f>
        <v>11.639870795806548</v>
      </c>
      <c r="K1462">
        <f>ROW()</f>
        <v>1462</v>
      </c>
      <c r="L1462">
        <f>B1462/C1462</f>
        <v>0.87889908256880733</v>
      </c>
      <c r="M1462">
        <f t="shared" si="22"/>
        <v>5.4562334459561193</v>
      </c>
      <c r="P1462">
        <f>P1461*(1-P$1+H1461)^($A1462-$A1461)*(2-E1462/E1461)</f>
        <v>5.4434021125486973</v>
      </c>
    </row>
    <row r="1463" spans="1:16" x14ac:dyDescent="0.25">
      <c r="A1463" s="1">
        <v>40185</v>
      </c>
      <c r="B1463" s="10">
        <v>19.059999999999999</v>
      </c>
      <c r="C1463" s="10">
        <v>21.6</v>
      </c>
      <c r="D1463">
        <v>48608.82</v>
      </c>
      <c r="E1463">
        <v>43497.82</v>
      </c>
      <c r="F1463">
        <v>164938.78</v>
      </c>
      <c r="G1463">
        <v>147616.16</v>
      </c>
      <c r="H1463">
        <f>(1/(1-91/360*VLOOKUP($A1463,Tbills!$B$4:$C$974,2,1)/100))^((1)/91)-1</f>
        <v>2.222449413613603E-6</v>
      </c>
      <c r="I1463">
        <f>I1462*(1-IF($A1463&lt;=I1458,I$1,I$1+IF(AND(WEEKDAY($A1463)&lt;&gt;1,WEEKDAY($A1463)&lt;&gt;7),J$1,0)))^($A1463-$A1462)*(1-0.5*(E1463/E1462-1))</f>
        <v>11.738108372498408</v>
      </c>
      <c r="K1463">
        <f>ROW()</f>
        <v>1463</v>
      </c>
      <c r="L1463">
        <f>B1463/C1463</f>
        <v>0.88240740740740731</v>
      </c>
      <c r="M1463">
        <f t="shared" si="22"/>
        <v>5.5483599158282111</v>
      </c>
      <c r="P1463">
        <f>P1462*(1-P$1+H1462)^($A1463-$A1462)*(2-E1463/E1462)</f>
        <v>5.5353773134640845</v>
      </c>
    </row>
    <row r="1464" spans="1:16" x14ac:dyDescent="0.25">
      <c r="A1464" s="1">
        <v>40186</v>
      </c>
      <c r="B1464" s="10">
        <v>18.13</v>
      </c>
      <c r="C1464" s="10">
        <v>21</v>
      </c>
      <c r="D1464">
        <v>47335.23</v>
      </c>
      <c r="E1464">
        <v>42358.04</v>
      </c>
      <c r="F1464">
        <v>163470.92000000001</v>
      </c>
      <c r="G1464">
        <v>146302.14000000001</v>
      </c>
      <c r="H1464">
        <f>(1/(1-91/360*VLOOKUP($A1464,Tbills!$B$4:$C$974,2,1)/100))^((1)/91)-1</f>
        <v>2.222449413613603E-6</v>
      </c>
      <c r="I1464">
        <f>I1463*(1-IF($A1464&lt;=I1459,I$1,I$1+IF(AND(WEEKDAY($A1464)&lt;&gt;1,WEEKDAY($A1464)&lt;&gt;7),J$1,0)))^($A1464-$A1463)*(1-0.5*(E1464/E1463-1))</f>
        <v>11.891586577799989</v>
      </c>
      <c r="K1464">
        <f>ROW()</f>
        <v>1464</v>
      </c>
      <c r="L1464">
        <f>B1464/C1464</f>
        <v>0.86333333333333329</v>
      </c>
      <c r="M1464">
        <f t="shared" si="22"/>
        <v>5.6934792473430669</v>
      </c>
      <c r="P1464">
        <f>P1463*(1-P$1+H1463)^($A1464-$A1463)*(2-E1464/E1463)</f>
        <v>5.6802241746323672</v>
      </c>
    </row>
    <row r="1465" spans="1:16" x14ac:dyDescent="0.25">
      <c r="A1465" s="1">
        <v>40189</v>
      </c>
      <c r="B1465" s="10">
        <v>17.55</v>
      </c>
      <c r="C1465" s="10">
        <v>21.27</v>
      </c>
      <c r="D1465">
        <v>46625.81</v>
      </c>
      <c r="E1465">
        <v>41722.93</v>
      </c>
      <c r="F1465">
        <v>161702.47</v>
      </c>
      <c r="G1465">
        <v>144718.45000000001</v>
      </c>
      <c r="H1465">
        <f>(1/(1-91/360*VLOOKUP($A1465,Tbills!$B$4:$C$974,2,1)/100))^((1)/91)-1</f>
        <v>1.1111679050213041E-6</v>
      </c>
      <c r="I1465">
        <f>I1464*(1-IF($A1465&lt;=I1460,I$1,I$1+IF(AND(WEEKDAY($A1465)&lt;&gt;1,WEEKDAY($A1465)&lt;&gt;7),J$1,0)))^($A1465-$A1464)*(1-0.5*(E1465/E1464-1))</f>
        <v>11.97980143889284</v>
      </c>
      <c r="K1465">
        <f>ROW()</f>
        <v>1465</v>
      </c>
      <c r="L1465">
        <f>B1465/C1465</f>
        <v>0.82510578279266578</v>
      </c>
      <c r="M1465">
        <f t="shared" si="22"/>
        <v>5.7780389903314866</v>
      </c>
      <c r="P1465">
        <f>P1464*(1-P$1+H1464)^($A1465-$A1464)*(2-E1465/E1464)</f>
        <v>5.76479132986326</v>
      </c>
    </row>
    <row r="1466" spans="1:16" x14ac:dyDescent="0.25">
      <c r="A1466" s="1">
        <v>40190</v>
      </c>
      <c r="B1466" s="10">
        <v>18.25</v>
      </c>
      <c r="C1466" s="10">
        <v>21.79</v>
      </c>
      <c r="D1466">
        <v>47909.73</v>
      </c>
      <c r="E1466">
        <v>42871.79</v>
      </c>
      <c r="F1466">
        <v>162366.09</v>
      </c>
      <c r="G1466">
        <v>145312.20000000001</v>
      </c>
      <c r="H1466">
        <f>(1/(1-91/360*VLOOKUP($A1466,Tbills!$B$4:$C$974,2,1)/100))^((1)/91)-1</f>
        <v>1.1111679050213041E-6</v>
      </c>
      <c r="I1466">
        <f>I1465*(1-IF($A1466&lt;=I1461,I$1,I$1+IF(AND(WEEKDAY($A1466)&lt;&gt;1,WEEKDAY($A1466)&lt;&gt;7),J$1,0)))^($A1466-$A1465)*(1-0.5*(E1466/E1465-1))</f>
        <v>11.814559267060867</v>
      </c>
      <c r="K1466">
        <f>ROW()</f>
        <v>1466</v>
      </c>
      <c r="L1466">
        <f>B1466/C1466</f>
        <v>0.83754015603487841</v>
      </c>
      <c r="M1466">
        <f t="shared" si="22"/>
        <v>5.6186763345788941</v>
      </c>
      <c r="P1466">
        <f>P1465*(1-P$1+H1465)^($A1466-$A1465)*(2-E1466/E1465)</f>
        <v>5.6058540404997448</v>
      </c>
    </row>
    <row r="1467" spans="1:16"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I1466*(1-IF($A1467&lt;=I1462,I$1,I$1+IF(AND(WEEKDAY($A1467)&lt;&gt;1,WEEKDAY($A1467)&lt;&gt;7),J$1,0)))^($A1467-$A1466)*(1-0.5*(E1467/E1466-1))</f>
        <v>11.920036848596498</v>
      </c>
      <c r="K1467">
        <f>ROW()</f>
        <v>1467</v>
      </c>
      <c r="L1467">
        <f>B1467/C1467</f>
        <v>0.83842179426961028</v>
      </c>
      <c r="M1467">
        <f t="shared" si="22"/>
        <v>5.7190294723231432</v>
      </c>
      <c r="P1467">
        <f>P1466*(1-P$1+H1466)^($A1467-$A1466)*(2-E1467/E1466)</f>
        <v>5.7060392219082159</v>
      </c>
    </row>
    <row r="1468" spans="1:16"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I1467*(1-IF($A1468&lt;=I1463,I$1,I$1+IF(AND(WEEKDAY($A1468)&lt;&gt;1,WEEKDAY($A1468)&lt;&gt;7),J$1,0)))^($A1468-$A1467)*(1-0.5*(E1468/E1467-1))</f>
        <v>12.052863683060565</v>
      </c>
      <c r="K1468">
        <f>ROW()</f>
        <v>1468</v>
      </c>
      <c r="L1468">
        <f>B1468/C1468</f>
        <v>0.85127957508450014</v>
      </c>
      <c r="M1468">
        <f t="shared" si="22"/>
        <v>5.8465142636414331</v>
      </c>
      <c r="P1468">
        <f>P1467*(1-P$1+H1467)^($A1468-$A1467)*(2-E1468/E1467)</f>
        <v>5.8332968629615918</v>
      </c>
    </row>
    <row r="1469" spans="1:16" x14ac:dyDescent="0.25">
      <c r="A1469" s="1">
        <v>40193</v>
      </c>
      <c r="B1469" s="10">
        <v>17.91</v>
      </c>
      <c r="C1469" s="10">
        <v>21.48</v>
      </c>
      <c r="D1469">
        <v>47194.41</v>
      </c>
      <c r="E1469">
        <v>42231.54</v>
      </c>
      <c r="F1469">
        <v>161451.51999999999</v>
      </c>
      <c r="G1469">
        <v>144493.21</v>
      </c>
      <c r="H1469">
        <f>(1/(1-91/360*VLOOKUP($A1469,Tbills!$B$4:$C$974,2,1)/100))^((1)/91)-1</f>
        <v>1.1111679050213041E-6</v>
      </c>
      <c r="I1469">
        <f>I1468*(1-IF($A1469&lt;=I1464,I$1,I$1+IF(AND(WEEKDAY($A1469)&lt;&gt;1,WEEKDAY($A1469)&lt;&gt;7),J$1,0)))^($A1469-$A1468)*(1-0.5*(E1469/E1468-1))</f>
        <v>11.896187511830187</v>
      </c>
      <c r="K1469">
        <f>ROW()</f>
        <v>1469</v>
      </c>
      <c r="L1469">
        <f>B1469/C1469</f>
        <v>0.83379888268156421</v>
      </c>
      <c r="M1469">
        <f t="shared" si="22"/>
        <v>5.6945507721247273</v>
      </c>
      <c r="P1469">
        <f>P1468*(1-P$1+H1468)^($A1469-$A1468)*(2-E1469/E1468)</f>
        <v>5.6817377181038911</v>
      </c>
    </row>
    <row r="1470" spans="1:16"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I1469*(1-IF($A1470&lt;=I1465,I$1,I$1+IF(AND(WEEKDAY($A1470)&lt;&gt;1,WEEKDAY($A1470)&lt;&gt;7),J$1,0)))^($A1470-$A1469)*(1-0.5*(E1470/E1469-1))</f>
        <v>12.169893182254022</v>
      </c>
      <c r="K1470">
        <f>ROW()</f>
        <v>1470</v>
      </c>
      <c r="L1470">
        <f>B1470/C1470</f>
        <v>0.84155098133078021</v>
      </c>
      <c r="M1470">
        <f t="shared" si="22"/>
        <v>5.9566926909576656</v>
      </c>
      <c r="P1470">
        <f>P1469*(1-P$1+H1469)^($A1470-$A1469)*(2-E1470/E1469)</f>
        <v>5.9435441968324882</v>
      </c>
    </row>
    <row r="1471" spans="1:16" x14ac:dyDescent="0.25">
      <c r="A1471" s="1">
        <v>40198</v>
      </c>
      <c r="B1471" s="10">
        <v>18.68</v>
      </c>
      <c r="C1471" s="10">
        <v>21.4</v>
      </c>
      <c r="D1471">
        <v>44699.64</v>
      </c>
      <c r="E1471">
        <v>39998.86</v>
      </c>
      <c r="F1471">
        <v>158033.26</v>
      </c>
      <c r="G1471">
        <v>141433.10999999999</v>
      </c>
      <c r="H1471">
        <f>(1/(1-91/360*VLOOKUP($A1471,Tbills!$B$4:$C$974,2,1)/100))^((1)/91)-1</f>
        <v>1.6667944573445226E-6</v>
      </c>
      <c r="I1471">
        <f>I1470*(1-IF($A1471&lt;=I1466,I$1,I$1+IF(AND(WEEKDAY($A1471)&lt;&gt;1,WEEKDAY($A1471)&lt;&gt;7),J$1,0)))^($A1471-$A1470)*(1-0.5*(E1471/E1470-1))</f>
        <v>12.211930569761279</v>
      </c>
      <c r="K1471">
        <f>ROW()</f>
        <v>1471</v>
      </c>
      <c r="L1471">
        <f>B1471/C1471</f>
        <v>0.87289719626168227</v>
      </c>
      <c r="M1471">
        <f t="shared" si="22"/>
        <v>5.9978758336606139</v>
      </c>
      <c r="P1471">
        <f>P1470*(1-P$1+H1470)^($A1471-$A1470)*(2-E1471/E1470)</f>
        <v>5.98470379922591</v>
      </c>
    </row>
    <row r="1472" spans="1:16" x14ac:dyDescent="0.25">
      <c r="A1472" s="1">
        <v>40199</v>
      </c>
      <c r="B1472" s="10">
        <v>22.27</v>
      </c>
      <c r="C1472" s="10">
        <v>23.15</v>
      </c>
      <c r="D1472">
        <v>47301.4</v>
      </c>
      <c r="E1472">
        <v>42326.94</v>
      </c>
      <c r="F1472">
        <v>162316.47</v>
      </c>
      <c r="G1472">
        <v>145266.17000000001</v>
      </c>
      <c r="H1472">
        <f>(1/(1-91/360*VLOOKUP($A1472,Tbills!$B$4:$C$974,2,1)/100))^((1)/91)-1</f>
        <v>1.6667944573445226E-6</v>
      </c>
      <c r="I1472">
        <f>I1471*(1-IF($A1472&lt;=I1467,I$1,I$1+IF(AND(WEEKDAY($A1472)&lt;&gt;1,WEEKDAY($A1472)&lt;&gt;7),J$1,0)))^($A1472-$A1471)*(1-0.5*(E1472/E1471-1))</f>
        <v>11.8562324547453</v>
      </c>
      <c r="K1472">
        <f>ROW()</f>
        <v>1472</v>
      </c>
      <c r="L1472">
        <f>B1472/C1472</f>
        <v>0.96198704103671706</v>
      </c>
      <c r="M1472">
        <f t="shared" si="22"/>
        <v>5.6485144213405407</v>
      </c>
      <c r="P1472">
        <f>P1471*(1-P$1+H1471)^($A1472-$A1471)*(2-E1472/E1471)</f>
        <v>5.6361730673663066</v>
      </c>
    </row>
    <row r="1473" spans="1:16" x14ac:dyDescent="0.25">
      <c r="A1473" s="1">
        <v>40200</v>
      </c>
      <c r="B1473" s="10">
        <v>27.31</v>
      </c>
      <c r="C1473" s="10">
        <v>26.29</v>
      </c>
      <c r="D1473">
        <v>51428.41</v>
      </c>
      <c r="E1473">
        <v>46019.86</v>
      </c>
      <c r="F1473">
        <v>168366.13</v>
      </c>
      <c r="G1473">
        <v>150680.10999999999</v>
      </c>
      <c r="H1473">
        <f>(1/(1-91/360*VLOOKUP($A1473,Tbills!$B$4:$C$974,2,1)/100))^((1)/91)-1</f>
        <v>1.6667944573445226E-6</v>
      </c>
      <c r="I1473">
        <f>I1472*(1-IF($A1473&lt;=I1468,I$1,I$1+IF(AND(WEEKDAY($A1473)&lt;&gt;1,WEEKDAY($A1473)&lt;&gt;7),J$1,0)))^($A1473-$A1472)*(1-0.5*(E1473/E1472-1))</f>
        <v>11.33872396669741</v>
      </c>
      <c r="K1473">
        <f>ROW()</f>
        <v>1473</v>
      </c>
      <c r="L1473">
        <f>B1473/C1473</f>
        <v>1.0387980220616204</v>
      </c>
      <c r="M1473">
        <f t="shared" si="22"/>
        <v>5.1554554907270314</v>
      </c>
      <c r="P1473">
        <f>P1472*(1-P$1+H1472)^($A1473-$A1472)*(2-E1473/E1472)</f>
        <v>5.1442493186440457</v>
      </c>
    </row>
    <row r="1474" spans="1:16" x14ac:dyDescent="0.25">
      <c r="A1474" s="1">
        <v>40203</v>
      </c>
      <c r="B1474" s="10">
        <v>25.41</v>
      </c>
      <c r="C1474" s="10">
        <v>25.19</v>
      </c>
      <c r="D1474">
        <v>50665.07</v>
      </c>
      <c r="E1474">
        <v>45336.57</v>
      </c>
      <c r="F1474">
        <v>166321.38</v>
      </c>
      <c r="G1474">
        <v>148849.4</v>
      </c>
      <c r="H1474">
        <f>(1/(1-91/360*VLOOKUP($A1474,Tbills!$B$4:$C$974,2,1)/100))^((1)/91)-1</f>
        <v>1.527885156615838E-6</v>
      </c>
      <c r="I1474">
        <f>I1473*(1-IF($A1474&lt;=I1469,I$1,I$1+IF(AND(WEEKDAY($A1474)&lt;&gt;1,WEEKDAY($A1474)&lt;&gt;7),J$1,0)))^($A1474-$A1473)*(1-0.5*(E1474/E1473-1))</f>
        <v>11.422009164594702</v>
      </c>
      <c r="K1474">
        <f>ROW()</f>
        <v>1474</v>
      </c>
      <c r="L1474">
        <f>B1474/C1474</f>
        <v>1.0087336244541485</v>
      </c>
      <c r="M1474">
        <f t="shared" si="22"/>
        <v>5.2312712379637656</v>
      </c>
      <c r="P1474">
        <f>P1473*(1-P$1+H1473)^($A1474-$A1473)*(2-E1474/E1473)</f>
        <v>5.2200765419539064</v>
      </c>
    </row>
    <row r="1475" spans="1:16" x14ac:dyDescent="0.25">
      <c r="A1475" s="1">
        <v>40204</v>
      </c>
      <c r="B1475" s="10">
        <v>24.55</v>
      </c>
      <c r="C1475" s="10">
        <v>25.17</v>
      </c>
      <c r="D1475">
        <v>51144.51</v>
      </c>
      <c r="E1475">
        <v>45765.52</v>
      </c>
      <c r="F1475">
        <v>167640.72</v>
      </c>
      <c r="G1475">
        <v>150029.92000000001</v>
      </c>
      <c r="H1475">
        <f>(1/(1-91/360*VLOOKUP($A1475,Tbills!$B$4:$C$974,2,1)/100))^((1)/91)-1</f>
        <v>1.527885156615838E-6</v>
      </c>
      <c r="I1475">
        <f>I1474*(1-IF($A1475&lt;=I1470,I$1,I$1+IF(AND(WEEKDAY($A1475)&lt;&gt;1,WEEKDAY($A1475)&lt;&gt;7),J$1,0)))^($A1475-$A1474)*(1-0.5*(E1475/E1474-1))</f>
        <v>11.367678862473014</v>
      </c>
      <c r="K1475">
        <f>ROW()</f>
        <v>1475</v>
      </c>
      <c r="L1475">
        <f>B1475/C1475</f>
        <v>0.97536750099324587</v>
      </c>
      <c r="M1475">
        <f t="shared" si="22"/>
        <v>5.1815344479833145</v>
      </c>
      <c r="P1475">
        <f>P1474*(1-P$1+H1474)^($A1475-$A1474)*(2-E1475/E1474)</f>
        <v>5.1705036687163339</v>
      </c>
    </row>
    <row r="1476" spans="1:16" x14ac:dyDescent="0.25">
      <c r="A1476" s="1">
        <v>40205</v>
      </c>
      <c r="B1476" s="10">
        <v>23.14</v>
      </c>
      <c r="C1476" s="10">
        <v>24.13</v>
      </c>
      <c r="D1476">
        <v>49600.03</v>
      </c>
      <c r="E1476">
        <v>44383.41</v>
      </c>
      <c r="F1476">
        <v>166234.57</v>
      </c>
      <c r="G1476">
        <v>148771.26</v>
      </c>
      <c r="H1476">
        <f>(1/(1-91/360*VLOOKUP($A1476,Tbills!$B$4:$C$974,2,1)/100))^((1)/91)-1</f>
        <v>1.527885156615838E-6</v>
      </c>
      <c r="I1476">
        <f>I1475*(1-IF($A1476&lt;=I1471,I$1,I$1+IF(AND(WEEKDAY($A1476)&lt;&gt;1,WEEKDAY($A1476)&lt;&gt;7),J$1,0)))^($A1476-$A1475)*(1-0.5*(E1476/E1475-1))</f>
        <v>11.539029393585787</v>
      </c>
      <c r="K1476">
        <f>ROW()</f>
        <v>1476</v>
      </c>
      <c r="L1476">
        <f>B1476/C1476</f>
        <v>0.95897223373394125</v>
      </c>
      <c r="M1476">
        <f t="shared" si="22"/>
        <v>5.3377671829385989</v>
      </c>
      <c r="P1476">
        <f>P1475*(1-P$1+H1475)^($A1476-$A1475)*(2-E1476/E1475)</f>
        <v>5.3264630215098139</v>
      </c>
    </row>
    <row r="1477" spans="1:16" x14ac:dyDescent="0.25">
      <c r="A1477" s="1">
        <v>40206</v>
      </c>
      <c r="B1477" s="10">
        <v>23.73</v>
      </c>
      <c r="C1477" s="10">
        <v>24.67</v>
      </c>
      <c r="D1477">
        <v>50083.13</v>
      </c>
      <c r="E1477">
        <v>44815.64</v>
      </c>
      <c r="F1477">
        <v>166566.10999999999</v>
      </c>
      <c r="G1477">
        <v>149067.74</v>
      </c>
      <c r="H1477">
        <f>(1/(1-91/360*VLOOKUP($A1477,Tbills!$B$4:$C$974,2,1)/100))^((1)/91)-1</f>
        <v>1.527885156615838E-6</v>
      </c>
      <c r="I1477">
        <f>I1476*(1-IF($A1477&lt;=I1472,I$1,I$1+IF(AND(WEEKDAY($A1477)&lt;&gt;1,WEEKDAY($A1477)&lt;&gt;7),J$1,0)))^($A1477-$A1476)*(1-0.5*(E1477/E1476-1))</f>
        <v>11.482543825195657</v>
      </c>
      <c r="K1477">
        <f>ROW()</f>
        <v>1477</v>
      </c>
      <c r="L1477">
        <f>B1477/C1477</f>
        <v>0.96189704094041339</v>
      </c>
      <c r="M1477">
        <f t="shared" si="22"/>
        <v>5.2855388899988993</v>
      </c>
      <c r="P1477">
        <f>P1476*(1-P$1+H1476)^($A1477-$A1476)*(2-E1477/E1476)</f>
        <v>5.2744039733038353</v>
      </c>
    </row>
    <row r="1478" spans="1:16" x14ac:dyDescent="0.25">
      <c r="A1478" s="1">
        <v>40207</v>
      </c>
      <c r="B1478" s="10">
        <v>24.62</v>
      </c>
      <c r="C1478" s="10">
        <v>25.38</v>
      </c>
      <c r="D1478">
        <v>51269.47</v>
      </c>
      <c r="E1478">
        <v>45877.14</v>
      </c>
      <c r="F1478">
        <v>168583.27</v>
      </c>
      <c r="G1478">
        <v>150872.76</v>
      </c>
      <c r="H1478">
        <f>(1/(1-91/360*VLOOKUP($A1478,Tbills!$B$4:$C$974,2,1)/100))^((1)/91)-1</f>
        <v>1.527885156615838E-6</v>
      </c>
      <c r="I1478">
        <f>I1477*(1-IF($A1478&lt;=I1473,I$1,I$1+IF(AND(WEEKDAY($A1478)&lt;&gt;1,WEEKDAY($A1478)&lt;&gt;7),J$1,0)))^($A1478-$A1477)*(1-0.5*(E1478/E1477-1))</f>
        <v>11.34626115357114</v>
      </c>
      <c r="K1478">
        <f>ROW()</f>
        <v>1478</v>
      </c>
      <c r="L1478">
        <f>B1478/C1478</f>
        <v>0.97005516154452331</v>
      </c>
      <c r="M1478">
        <f t="shared" si="22"/>
        <v>5.1601056541587331</v>
      </c>
      <c r="P1478">
        <f>P1477*(1-P$1+H1477)^($A1478-$A1477)*(2-E1478/E1477)</f>
        <v>5.1492922309538374</v>
      </c>
    </row>
    <row r="1479" spans="1:16" x14ac:dyDescent="0.25">
      <c r="A1479" s="1">
        <v>40210</v>
      </c>
      <c r="B1479" s="10">
        <v>22.59</v>
      </c>
      <c r="C1479" s="10">
        <v>23.64</v>
      </c>
      <c r="D1479">
        <v>48413.89</v>
      </c>
      <c r="E1479">
        <v>43321.69</v>
      </c>
      <c r="F1479">
        <v>165805.32999999999</v>
      </c>
      <c r="G1479">
        <v>148385.96</v>
      </c>
      <c r="H1479">
        <f>(1/(1-91/360*VLOOKUP($A1479,Tbills!$B$4:$C$974,2,1)/100))^((1)/91)-1</f>
        <v>2.639209272237153E-6</v>
      </c>
      <c r="I1479">
        <f>I1478*(1-IF($A1479&lt;=I1474,I$1,I$1+IF(AND(WEEKDAY($A1479)&lt;&gt;1,WEEKDAY($A1479)&lt;&gt;7),J$1,0)))^($A1479-$A1478)*(1-0.5*(E1479/E1478-1))</f>
        <v>11.661355472754373</v>
      </c>
      <c r="K1479">
        <f>ROW()</f>
        <v>1479</v>
      </c>
      <c r="L1479">
        <f>B1479/C1479</f>
        <v>0.95558375634517767</v>
      </c>
      <c r="M1479">
        <f t="shared" si="22"/>
        <v>5.4467729065502439</v>
      </c>
      <c r="P1479">
        <f>P1478*(1-P$1+H1478)^($A1479-$A1478)*(2-E1479/E1478)</f>
        <v>5.4355400325904535</v>
      </c>
    </row>
    <row r="1480" spans="1:16" x14ac:dyDescent="0.25">
      <c r="A1480" s="1">
        <v>40211</v>
      </c>
      <c r="B1480" s="10">
        <v>21.48</v>
      </c>
      <c r="C1480" s="10">
        <v>22.93</v>
      </c>
      <c r="D1480">
        <v>46612.32</v>
      </c>
      <c r="E1480">
        <v>41709.5</v>
      </c>
      <c r="F1480">
        <v>164352.35</v>
      </c>
      <c r="G1480">
        <v>147085.24</v>
      </c>
      <c r="H1480">
        <f>(1/(1-91/360*VLOOKUP($A1480,Tbills!$B$4:$C$974,2,1)/100))^((1)/91)-1</f>
        <v>2.639209272237153E-6</v>
      </c>
      <c r="I1480">
        <f>I1479*(1-IF($A1480&lt;=I1475,I$1,I$1+IF(AND(WEEKDAY($A1480)&lt;&gt;1,WEEKDAY($A1480)&lt;&gt;7),J$1,0)))^($A1480-$A1479)*(1-0.5*(E1480/E1479-1))</f>
        <v>11.878031389760261</v>
      </c>
      <c r="K1480">
        <f>ROW()</f>
        <v>1480</v>
      </c>
      <c r="L1480">
        <f>B1480/C1480</f>
        <v>0.9367640645442652</v>
      </c>
      <c r="M1480">
        <f t="shared" si="22"/>
        <v>5.6492080780954597</v>
      </c>
      <c r="P1480">
        <f>P1479*(1-P$1+H1479)^($A1480-$A1479)*(2-E1480/E1479)</f>
        <v>5.637626662975384</v>
      </c>
    </row>
    <row r="1481" spans="1:16" x14ac:dyDescent="0.25">
      <c r="A1481" s="1">
        <v>40212</v>
      </c>
      <c r="B1481" s="10">
        <v>21.6</v>
      </c>
      <c r="C1481" s="10">
        <v>23</v>
      </c>
      <c r="D1481">
        <v>46768.39</v>
      </c>
      <c r="E1481">
        <v>41849.040000000001</v>
      </c>
      <c r="F1481">
        <v>164899.19</v>
      </c>
      <c r="G1481">
        <v>147574.24</v>
      </c>
      <c r="H1481">
        <f>(1/(1-91/360*VLOOKUP($A1481,Tbills!$B$4:$C$974,2,1)/100))^((1)/91)-1</f>
        <v>2.639209272237153E-6</v>
      </c>
      <c r="I1481">
        <f>I1480*(1-IF($A1481&lt;=I1476,I$1,I$1+IF(AND(WEEKDAY($A1481)&lt;&gt;1,WEEKDAY($A1481)&lt;&gt;7),J$1,0)))^($A1481-$A1480)*(1-0.5*(E1481/E1480-1))</f>
        <v>11.857853652093439</v>
      </c>
      <c r="K1481">
        <f>ROW()</f>
        <v>1481</v>
      </c>
      <c r="L1481">
        <f>B1481/C1481</f>
        <v>0.93913043478260871</v>
      </c>
      <c r="M1481">
        <f t="shared" ref="M1481:M1544" si="23">M1480*(1-IF($A1481&lt;=N$3,M$1,M$1+IF(AND(WEEKDAY($A1481)&lt;&gt;1,WEEKDAY($A1481)&lt;&gt;7),N$1,0)))^($A1481-$A1480)*(2-$E1481/$E1480)</f>
        <v>5.6300463013924009</v>
      </c>
      <c r="P1481">
        <f>P1480*(1-P$1+H1480)^($A1481-$A1480)*(2-E1481/E1480)</f>
        <v>5.6185728774170958</v>
      </c>
    </row>
    <row r="1482" spans="1:16" x14ac:dyDescent="0.25">
      <c r="A1482" s="1">
        <v>40213</v>
      </c>
      <c r="B1482" s="10">
        <v>26.08</v>
      </c>
      <c r="C1482" s="10">
        <v>25.98</v>
      </c>
      <c r="D1482">
        <v>52203.83</v>
      </c>
      <c r="E1482">
        <v>46712.639999999999</v>
      </c>
      <c r="F1482">
        <v>171804.82</v>
      </c>
      <c r="G1482">
        <v>153753.94</v>
      </c>
      <c r="H1482">
        <f>(1/(1-91/360*VLOOKUP($A1482,Tbills!$B$4:$C$974,2,1)/100))^((1)/91)-1</f>
        <v>2.639209272237153E-6</v>
      </c>
      <c r="I1482">
        <f>I1481*(1-IF($A1482&lt;=I1477,I$1,I$1+IF(AND(WEEKDAY($A1482)&lt;&gt;1,WEEKDAY($A1482)&lt;&gt;7),J$1,0)))^($A1482-$A1481)*(1-0.5*(E1482/E1481-1))</f>
        <v>11.16851660117921</v>
      </c>
      <c r="K1482">
        <f>ROW()</f>
        <v>1482</v>
      </c>
      <c r="L1482">
        <f>B1482/C1482</f>
        <v>1.0038491147036182</v>
      </c>
      <c r="M1482">
        <f t="shared" si="23"/>
        <v>4.9755034119285302</v>
      </c>
      <c r="P1482">
        <f>P1481*(1-P$1+H1481)^($A1482-$A1481)*(2-E1482/E1481)</f>
        <v>4.9654245959397674</v>
      </c>
    </row>
    <row r="1483" spans="1:16" x14ac:dyDescent="0.25">
      <c r="A1483" s="1">
        <v>40214</v>
      </c>
      <c r="B1483" s="10">
        <v>26.11</v>
      </c>
      <c r="C1483" s="10">
        <v>26</v>
      </c>
      <c r="D1483">
        <v>52836.42</v>
      </c>
      <c r="E1483">
        <v>47278.559999999998</v>
      </c>
      <c r="F1483">
        <v>173241.15</v>
      </c>
      <c r="G1483">
        <v>155038.95000000001</v>
      </c>
      <c r="H1483">
        <f>(1/(1-91/360*VLOOKUP($A1483,Tbills!$B$4:$C$974,2,1)/100))^((1)/91)-1</f>
        <v>2.639209272237153E-6</v>
      </c>
      <c r="I1483">
        <f>I1482*(1-IF($A1483&lt;=I1478,I$1,I$1+IF(AND(WEEKDAY($A1483)&lt;&gt;1,WEEKDAY($A1483)&lt;&gt;7),J$1,0)))^($A1483-$A1482)*(1-0.5*(E1483/E1482-1))</f>
        <v>11.100574819655293</v>
      </c>
      <c r="K1483">
        <f>ROW()</f>
        <v>1483</v>
      </c>
      <c r="L1483">
        <f>B1483/C1483</f>
        <v>1.0042307692307693</v>
      </c>
      <c r="M1483">
        <f t="shared" si="23"/>
        <v>4.9149966468041946</v>
      </c>
      <c r="P1483">
        <f>P1482*(1-P$1+H1482)^($A1483-$A1482)*(2-E1483/E1482)</f>
        <v>4.9051003814801932</v>
      </c>
    </row>
    <row r="1484" spans="1:16" x14ac:dyDescent="0.25">
      <c r="A1484" s="1">
        <v>40217</v>
      </c>
      <c r="B1484" s="10">
        <v>26.51</v>
      </c>
      <c r="C1484" s="10">
        <v>26.43</v>
      </c>
      <c r="D1484">
        <v>53517.87</v>
      </c>
      <c r="E1484">
        <v>47887.96</v>
      </c>
      <c r="F1484">
        <v>174283.24</v>
      </c>
      <c r="G1484">
        <v>155970.32</v>
      </c>
      <c r="H1484">
        <f>(1/(1-91/360*VLOOKUP($A1484,Tbills!$B$4:$C$974,2,1)/100))^((1)/91)-1</f>
        <v>3.0559851109668301E-6</v>
      </c>
      <c r="I1484">
        <f>I1483*(1-IF($A1484&lt;=I1479,I$1,I$1+IF(AND(WEEKDAY($A1484)&lt;&gt;1,WEEKDAY($A1484)&lt;&gt;7),J$1,0)))^($A1484-$A1483)*(1-0.5*(E1484/E1483-1))</f>
        <v>11.02817288905964</v>
      </c>
      <c r="K1484">
        <f>ROW()</f>
        <v>1484</v>
      </c>
      <c r="L1484">
        <f>B1484/C1484</f>
        <v>1.0030268634127886</v>
      </c>
      <c r="M1484">
        <f t="shared" si="23"/>
        <v>4.8509666161216307</v>
      </c>
      <c r="P1484">
        <f>P1483*(1-P$1+H1483)^($A1484-$A1483)*(2-E1484/E1483)</f>
        <v>4.8413768828511135</v>
      </c>
    </row>
    <row r="1485" spans="1:16" x14ac:dyDescent="0.25">
      <c r="A1485" s="1">
        <v>40218</v>
      </c>
      <c r="B1485" s="10">
        <v>26</v>
      </c>
      <c r="C1485" s="10">
        <v>26.04</v>
      </c>
      <c r="D1485">
        <v>52235.88</v>
      </c>
      <c r="E1485">
        <v>46740.68</v>
      </c>
      <c r="F1485">
        <v>173097.74</v>
      </c>
      <c r="G1485">
        <v>154908.91</v>
      </c>
      <c r="H1485">
        <f>(1/(1-91/360*VLOOKUP($A1485,Tbills!$B$4:$C$974,2,1)/100))^((1)/91)-1</f>
        <v>3.0559851109668301E-6</v>
      </c>
      <c r="I1485">
        <f>I1484*(1-IF($A1485&lt;=I1480,I$1,I$1+IF(AND(WEEKDAY($A1485)&lt;&gt;1,WEEKDAY($A1485)&lt;&gt;7),J$1,0)))^($A1485-$A1484)*(1-0.5*(E1485/E1484-1))</f>
        <v>11.159986625504532</v>
      </c>
      <c r="K1485">
        <f>ROW()</f>
        <v>1485</v>
      </c>
      <c r="L1485">
        <f>B1485/C1485</f>
        <v>0.99846390168970822</v>
      </c>
      <c r="M1485">
        <f t="shared" si="23"/>
        <v>4.966952725808472</v>
      </c>
      <c r="P1485">
        <f>P1484*(1-P$1+H1484)^($A1485-$A1484)*(2-E1485/E1484)</f>
        <v>4.9571963890132604</v>
      </c>
    </row>
    <row r="1486" spans="1:16" x14ac:dyDescent="0.25">
      <c r="A1486" s="1">
        <v>40219</v>
      </c>
      <c r="B1486" s="10">
        <v>25.4</v>
      </c>
      <c r="C1486" s="10">
        <v>25.87</v>
      </c>
      <c r="D1486">
        <v>52053.68</v>
      </c>
      <c r="E1486">
        <v>46577.5</v>
      </c>
      <c r="F1486">
        <v>173144.78</v>
      </c>
      <c r="G1486">
        <v>154950.53</v>
      </c>
      <c r="H1486">
        <f>(1/(1-91/360*VLOOKUP($A1486,Tbills!$B$4:$C$974,2,1)/100))^((1)/91)-1</f>
        <v>3.0559851109668301E-6</v>
      </c>
      <c r="I1486">
        <f>I1485*(1-IF($A1486&lt;=I1481,I$1,I$1+IF(AND(WEEKDAY($A1486)&lt;&gt;1,WEEKDAY($A1486)&lt;&gt;7),J$1,0)))^($A1486-$A1485)*(1-0.5*(E1486/E1485-1))</f>
        <v>11.179176398934043</v>
      </c>
      <c r="K1486">
        <f>ROW()</f>
        <v>1486</v>
      </c>
      <c r="L1486">
        <f>B1486/C1486</f>
        <v>0.98183223811364506</v>
      </c>
      <c r="M1486">
        <f t="shared" si="23"/>
        <v>4.9840610931439242</v>
      </c>
      <c r="P1486">
        <f>P1485*(1-P$1+H1485)^($A1486-$A1485)*(2-E1486/E1485)</f>
        <v>4.97433405395729</v>
      </c>
    </row>
    <row r="1487" spans="1:16" x14ac:dyDescent="0.25">
      <c r="A1487" s="1">
        <v>40220</v>
      </c>
      <c r="B1487" s="10">
        <v>23.96</v>
      </c>
      <c r="C1487" s="10">
        <v>24.57</v>
      </c>
      <c r="D1487">
        <v>50686.26</v>
      </c>
      <c r="E1487">
        <v>45353.8</v>
      </c>
      <c r="F1487">
        <v>171546.37</v>
      </c>
      <c r="G1487">
        <v>153519.60999999999</v>
      </c>
      <c r="H1487">
        <f>(1/(1-91/360*VLOOKUP($A1487,Tbills!$B$4:$C$974,2,1)/100))^((1)/91)-1</f>
        <v>3.0559851109668301E-6</v>
      </c>
      <c r="I1487">
        <f>I1486*(1-IF($A1487&lt;=I1482,I$1,I$1+IF(AND(WEEKDAY($A1487)&lt;&gt;1,WEEKDAY($A1487)&lt;&gt;7),J$1,0)))^($A1487-$A1486)*(1-0.5*(E1487/E1486-1))</f>
        <v>11.325733183579574</v>
      </c>
      <c r="K1487">
        <f>ROW()</f>
        <v>1487</v>
      </c>
      <c r="L1487">
        <f>B1487/C1487</f>
        <v>0.97517297517297519</v>
      </c>
      <c r="M1487">
        <f t="shared" si="23"/>
        <v>5.1147658166494754</v>
      </c>
      <c r="P1487">
        <f>P1486*(1-P$1+H1486)^($A1487-$A1486)*(2-E1487/E1486)</f>
        <v>5.1048482434374041</v>
      </c>
    </row>
    <row r="1488" spans="1:16"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I1487*(1-IF($A1488&lt;=I1483,I$1,I$1+IF(AND(WEEKDAY($A1488)&lt;&gt;1,WEEKDAY($A1488)&lt;&gt;7),J$1,0)))^($A1488-$A1487)*(1-0.5*(E1488/E1487-1))</f>
        <v>11.335612964850078</v>
      </c>
      <c r="K1488">
        <f>ROW()</f>
        <v>1488</v>
      </c>
      <c r="L1488">
        <f>B1488/C1488</f>
        <v>0.92927228127555195</v>
      </c>
      <c r="M1488">
        <f t="shared" si="23"/>
        <v>5.1237171852697072</v>
      </c>
      <c r="P1488">
        <f>P1487*(1-P$1+H1487)^($A1488-$A1487)*(2-E1488/E1487)</f>
        <v>5.1138469222023808</v>
      </c>
    </row>
    <row r="1489" spans="1:16" x14ac:dyDescent="0.25">
      <c r="A1489" s="1">
        <v>40225</v>
      </c>
      <c r="B1489" s="10">
        <v>22.25</v>
      </c>
      <c r="C1489" s="10">
        <v>23.57</v>
      </c>
      <c r="D1489">
        <v>47893.04</v>
      </c>
      <c r="E1489">
        <v>42853.760000000002</v>
      </c>
      <c r="F1489">
        <v>167897.55</v>
      </c>
      <c r="G1489">
        <v>150251.88</v>
      </c>
      <c r="H1489">
        <f>(1/(1-91/360*VLOOKUP($A1489,Tbills!$B$4:$C$974,2,1)/100))^((1)/91)-1</f>
        <v>2.7781327762710362E-6</v>
      </c>
      <c r="I1489">
        <f>I1488*(1-IF($A1489&lt;=I1484,I$1,I$1+IF(AND(WEEKDAY($A1489)&lt;&gt;1,WEEKDAY($A1489)&lt;&gt;7),J$1,0)))^($A1489-$A1488)*(1-0.5*(E1489/E1488-1))</f>
        <v>11.637188485354393</v>
      </c>
      <c r="K1489">
        <f>ROW()</f>
        <v>1489</v>
      </c>
      <c r="L1489">
        <f>B1489/C1489</f>
        <v>0.94399660585490031</v>
      </c>
      <c r="M1489">
        <f t="shared" si="23"/>
        <v>5.396432357183544</v>
      </c>
      <c r="P1489">
        <f>P1488*(1-P$1+H1488)^($A1489-$A1488)*(2-E1489/E1488)</f>
        <v>5.3863091832665626</v>
      </c>
    </row>
    <row r="1490" spans="1:16"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I1489*(1-IF($A1490&lt;=I1485,I$1,I$1+IF(AND(WEEKDAY($A1490)&lt;&gt;1,WEEKDAY($A1490)&lt;&gt;7),J$1,0)))^($A1490-$A1489)*(1-0.5*(E1490/E1489-1))</f>
        <v>11.846447927968471</v>
      </c>
      <c r="K1490">
        <f>ROW()</f>
        <v>1490</v>
      </c>
      <c r="L1490">
        <f>B1490/C1490</f>
        <v>0.93258909403177326</v>
      </c>
      <c r="M1490">
        <f t="shared" si="23"/>
        <v>5.5905347803624172</v>
      </c>
      <c r="P1490">
        <f>P1489*(1-P$1+H1489)^($A1490-$A1489)*(2-E1490/E1489)</f>
        <v>5.5801165021093082</v>
      </c>
    </row>
    <row r="1491" spans="1:16" x14ac:dyDescent="0.25">
      <c r="A1491" s="1">
        <v>40227</v>
      </c>
      <c r="B1491" s="10">
        <v>20.63</v>
      </c>
      <c r="C1491" s="10">
        <v>22.78</v>
      </c>
      <c r="D1491">
        <v>44284.02</v>
      </c>
      <c r="E1491">
        <v>39624.26</v>
      </c>
      <c r="F1491">
        <v>164596</v>
      </c>
      <c r="G1491">
        <v>147296.49</v>
      </c>
      <c r="H1491">
        <f>(1/(1-91/360*VLOOKUP($A1491,Tbills!$B$4:$C$974,2,1)/100))^((1)/91)-1</f>
        <v>2.7781327762710362E-6</v>
      </c>
      <c r="I1491">
        <f>I1490*(1-IF($A1491&lt;=I1486,I$1,I$1+IF(AND(WEEKDAY($A1491)&lt;&gt;1,WEEKDAY($A1491)&lt;&gt;7),J$1,0)))^($A1491-$A1490)*(1-0.5*(E1491/E1490-1))</f>
        <v>12.087883969490212</v>
      </c>
      <c r="K1491">
        <f>ROW()</f>
        <v>1491</v>
      </c>
      <c r="L1491">
        <f>B1491/C1491</f>
        <v>0.90561896400351172</v>
      </c>
      <c r="M1491">
        <f t="shared" si="23"/>
        <v>5.8184360502147925</v>
      </c>
      <c r="P1491">
        <f>P1490*(1-P$1+H1490)^($A1491-$A1490)*(2-E1491/E1490)</f>
        <v>5.8076648918938485</v>
      </c>
    </row>
    <row r="1492" spans="1:16" x14ac:dyDescent="0.25">
      <c r="A1492" s="1">
        <v>40228</v>
      </c>
      <c r="B1492" s="10">
        <v>20.02</v>
      </c>
      <c r="C1492" s="10">
        <v>22.31</v>
      </c>
      <c r="D1492">
        <v>43389.62</v>
      </c>
      <c r="E1492">
        <v>38823.86</v>
      </c>
      <c r="F1492">
        <v>162145.24</v>
      </c>
      <c r="G1492">
        <v>145102.9</v>
      </c>
      <c r="H1492">
        <f>(1/(1-91/360*VLOOKUP($A1492,Tbills!$B$4:$C$974,2,1)/100))^((1)/91)-1</f>
        <v>2.7781327762710362E-6</v>
      </c>
      <c r="I1492">
        <f>I1491*(1-IF($A1492&lt;=I1487,I$1,I$1+IF(AND(WEEKDAY($A1492)&lt;&gt;1,WEEKDAY($A1492)&lt;&gt;7),J$1,0)))^($A1492-$A1491)*(1-0.5*(E1492/E1491-1))</f>
        <v>12.209652270595502</v>
      </c>
      <c r="K1492">
        <f>ROW()</f>
        <v>1492</v>
      </c>
      <c r="L1492">
        <f>B1492/C1492</f>
        <v>0.89735544598834605</v>
      </c>
      <c r="M1492">
        <f t="shared" si="23"/>
        <v>5.935690512695917</v>
      </c>
      <c r="P1492">
        <f>P1491*(1-P$1+H1491)^($A1492-$A1491)*(2-E1492/E1491)</f>
        <v>5.9247755667495507</v>
      </c>
    </row>
    <row r="1493" spans="1:16"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I1492*(1-IF($A1493&lt;=I1488,I$1,I$1+IF(AND(WEEKDAY($A1493)&lt;&gt;1,WEEKDAY($A1493)&lt;&gt;7),J$1,0)))^($A1493-$A1492)*(1-0.5*(E1493/E1492-1))</f>
        <v>12.323317853147573</v>
      </c>
      <c r="K1493">
        <f>ROW()</f>
        <v>1493</v>
      </c>
      <c r="L1493">
        <f>B1493/C1493</f>
        <v>0.91762540266912107</v>
      </c>
      <c r="M1493">
        <f t="shared" si="23"/>
        <v>6.0462976816085838</v>
      </c>
      <c r="P1493">
        <f>P1492*(1-P$1+H1492)^($A1493-$A1492)*(2-E1493/E1492)</f>
        <v>6.0354032713149843</v>
      </c>
    </row>
    <row r="1494" spans="1:16" x14ac:dyDescent="0.25">
      <c r="A1494" s="1">
        <v>40232</v>
      </c>
      <c r="B1494" s="10">
        <v>21.37</v>
      </c>
      <c r="C1494" s="10">
        <v>22.62</v>
      </c>
      <c r="D1494">
        <v>43947.5</v>
      </c>
      <c r="E1494">
        <v>39322.6</v>
      </c>
      <c r="F1494">
        <v>161445.69</v>
      </c>
      <c r="G1494">
        <v>144475.25</v>
      </c>
      <c r="H1494">
        <f>(1/(1-91/360*VLOOKUP($A1494,Tbills!$B$4:$C$974,2,1)/100))^((1)/91)-1</f>
        <v>2.7781327762710362E-6</v>
      </c>
      <c r="I1494">
        <f>I1493*(1-IF($A1494&lt;=I1489,I$1,I$1+IF(AND(WEEKDAY($A1494)&lt;&gt;1,WEEKDAY($A1494)&lt;&gt;7),J$1,0)))^($A1494-$A1493)*(1-0.5*(E1494/E1493-1))</f>
        <v>12.124424623782788</v>
      </c>
      <c r="K1494">
        <f>ROW()</f>
        <v>1494</v>
      </c>
      <c r="L1494">
        <f>B1494/C1494</f>
        <v>0.94473916887709997</v>
      </c>
      <c r="M1494">
        <f t="shared" si="23"/>
        <v>5.8511653517244131</v>
      </c>
      <c r="P1494">
        <f>P1493*(1-P$1+H1493)^($A1494-$A1493)*(2-E1494/E1493)</f>
        <v>5.8406947723899947</v>
      </c>
    </row>
    <row r="1495" spans="1:16" x14ac:dyDescent="0.25">
      <c r="A1495" s="1">
        <v>40233</v>
      </c>
      <c r="B1495" s="10">
        <v>20.27</v>
      </c>
      <c r="C1495" s="10">
        <v>22.08</v>
      </c>
      <c r="D1495">
        <v>43007.83</v>
      </c>
      <c r="E1495">
        <v>38481.71</v>
      </c>
      <c r="F1495">
        <v>160287.44</v>
      </c>
      <c r="G1495">
        <v>143438.35</v>
      </c>
      <c r="H1495">
        <f>(1/(1-91/360*VLOOKUP($A1495,Tbills!$B$4:$C$974,2,1)/100))^((1)/91)-1</f>
        <v>2.7781327762710362E-6</v>
      </c>
      <c r="I1495">
        <f>I1494*(1-IF($A1495&lt;=I1490,I$1,I$1+IF(AND(WEEKDAY($A1495)&lt;&gt;1,WEEKDAY($A1495)&lt;&gt;7),J$1,0)))^($A1495-$A1494)*(1-0.5*(E1495/E1494-1))</f>
        <v>12.253742423441787</v>
      </c>
      <c r="K1495">
        <f>ROW()</f>
        <v>1495</v>
      </c>
      <c r="L1495">
        <f>B1495/C1495</f>
        <v>0.91802536231884058</v>
      </c>
      <c r="M1495">
        <f t="shared" si="23"/>
        <v>5.9760106334989809</v>
      </c>
      <c r="P1495">
        <f>P1494*(1-P$1+H1494)^($A1495-$A1494)*(2-E1495/E1494)</f>
        <v>5.9653904228068111</v>
      </c>
    </row>
    <row r="1496" spans="1:16"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I1495*(1-IF($A1496&lt;=I1491,I$1,I$1+IF(AND(WEEKDAY($A1496)&lt;&gt;1,WEEKDAY($A1496)&lt;&gt;7),J$1,0)))^($A1496-$A1495)*(1-0.5*(E1496/E1495-1))</f>
        <v>12.274439343155242</v>
      </c>
      <c r="K1496">
        <f>ROW()</f>
        <v>1496</v>
      </c>
      <c r="L1496">
        <f>B1496/C1496</f>
        <v>0.91073855913004087</v>
      </c>
      <c r="M1496">
        <f t="shared" si="23"/>
        <v>5.9962302616448655</v>
      </c>
      <c r="P1496">
        <f>P1495*(1-P$1+H1495)^($A1496-$A1495)*(2-E1496/E1495)</f>
        <v>5.9856481459157811</v>
      </c>
    </row>
    <row r="1497" spans="1:16" x14ac:dyDescent="0.25">
      <c r="A1497" s="1">
        <v>40235</v>
      </c>
      <c r="B1497" s="10">
        <v>19.5</v>
      </c>
      <c r="C1497" s="10">
        <v>21.65</v>
      </c>
      <c r="D1497">
        <v>41990.83</v>
      </c>
      <c r="E1497">
        <v>37571.519999999997</v>
      </c>
      <c r="F1497">
        <v>159880.24</v>
      </c>
      <c r="G1497">
        <v>143073.16</v>
      </c>
      <c r="H1497">
        <f>(1/(1-91/360*VLOOKUP($A1497,Tbills!$B$4:$C$974,2,1)/100))^((1)/91)-1</f>
        <v>2.7781327762710362E-6</v>
      </c>
      <c r="I1497">
        <f>I1496*(1-IF($A1497&lt;=I1492,I$1,I$1+IF(AND(WEEKDAY($A1497)&lt;&gt;1,WEEKDAY($A1497)&lt;&gt;7),J$1,0)))^($A1497-$A1496)*(1-0.5*(E1497/E1496-1))</f>
        <v>12.398652721144011</v>
      </c>
      <c r="K1497">
        <f>ROW()</f>
        <v>1497</v>
      </c>
      <c r="L1497">
        <f>B1497/C1497</f>
        <v>0.90069284064665134</v>
      </c>
      <c r="M1497">
        <f t="shared" si="23"/>
        <v>6.1176204605592321</v>
      </c>
      <c r="P1497">
        <f>P1496*(1-P$1+H1496)^($A1497-$A1496)*(2-E1497/E1496)</f>
        <v>6.1068996437168979</v>
      </c>
    </row>
    <row r="1498" spans="1:16"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I1497*(1-IF($A1498&lt;=I1493,I$1,I$1+IF(AND(WEEKDAY($A1498)&lt;&gt;1,WEEKDAY($A1498)&lt;&gt;7),J$1,0)))^($A1498-$A1497)*(1-0.5*(E1498/E1497-1))</f>
        <v>12.51799538383999</v>
      </c>
      <c r="K1498">
        <f>ROW()</f>
        <v>1498</v>
      </c>
      <c r="L1498">
        <f>B1498/C1498</f>
        <v>0.89832089552238803</v>
      </c>
      <c r="M1498">
        <f t="shared" si="23"/>
        <v>6.235483470335323</v>
      </c>
      <c r="P1498">
        <f>P1497*(1-P$1+H1497)^($A1498-$A1497)*(2-E1498/E1497)</f>
        <v>6.2247870587148082</v>
      </c>
    </row>
    <row r="1499" spans="1:16" x14ac:dyDescent="0.25">
      <c r="A1499" s="1">
        <v>40239</v>
      </c>
      <c r="B1499" s="10">
        <v>19.059999999999999</v>
      </c>
      <c r="C1499" s="10">
        <v>21.18</v>
      </c>
      <c r="D1499">
        <v>40747.68</v>
      </c>
      <c r="E1499">
        <v>36458.76</v>
      </c>
      <c r="F1499">
        <v>158443.19</v>
      </c>
      <c r="G1499">
        <v>141785.5</v>
      </c>
      <c r="H1499">
        <f>(1/(1-91/360*VLOOKUP($A1499,Tbills!$B$4:$C$974,2,1)/100))^((1)/91)-1</f>
        <v>3.4727769306908129E-6</v>
      </c>
      <c r="I1499">
        <f>I1498*(1-IF($A1499&lt;=I1494,I$1,I$1+IF(AND(WEEKDAY($A1499)&lt;&gt;1,WEEKDAY($A1499)&lt;&gt;7),J$1,0)))^($A1499-$A1498)*(1-0.5*(E1499/E1498-1))</f>
        <v>12.582827704572306</v>
      </c>
      <c r="K1499">
        <f>ROW()</f>
        <v>1499</v>
      </c>
      <c r="L1499">
        <f>B1499/C1499</f>
        <v>0.89990557129367321</v>
      </c>
      <c r="M1499">
        <f t="shared" si="23"/>
        <v>6.300105057826646</v>
      </c>
      <c r="P1499">
        <f>P1498*(1-P$1+H1498)^($A1499-$A1498)*(2-E1499/E1498)</f>
        <v>6.2893799471688148</v>
      </c>
    </row>
    <row r="1500" spans="1:16"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I1499*(1-IF($A1500&lt;=I1495,I$1,I$1+IF(AND(WEEKDAY($A1500)&lt;&gt;1,WEEKDAY($A1500)&lt;&gt;7),J$1,0)))^($A1500-$A1499)*(1-0.5*(E1500/E1499-1))</f>
        <v>12.641573706356896</v>
      </c>
      <c r="K1500">
        <f>ROW()</f>
        <v>1500</v>
      </c>
      <c r="L1500">
        <f>B1500/C1500</f>
        <v>0.89794945159752027</v>
      </c>
      <c r="M1500">
        <f t="shared" si="23"/>
        <v>6.35896551921536</v>
      </c>
      <c r="P1500">
        <f>P1499*(1-P$1+H1499)^($A1500-$A1499)*(2-E1500/E1499)</f>
        <v>6.3482231283806101</v>
      </c>
    </row>
    <row r="1501" spans="1:16" x14ac:dyDescent="0.25">
      <c r="A1501" s="1">
        <v>40241</v>
      </c>
      <c r="B1501" s="10">
        <v>18.72</v>
      </c>
      <c r="C1501" s="10">
        <v>21.03</v>
      </c>
      <c r="D1501">
        <v>40260.879999999997</v>
      </c>
      <c r="E1501">
        <v>36022.94</v>
      </c>
      <c r="F1501">
        <v>157049.94</v>
      </c>
      <c r="G1501">
        <v>140537.74</v>
      </c>
      <c r="H1501">
        <f>(1/(1-91/360*VLOOKUP($A1501,Tbills!$B$4:$C$974,2,1)/100))^((1)/91)-1</f>
        <v>3.4727769306908129E-6</v>
      </c>
      <c r="I1501">
        <f>I1500*(1-IF($A1501&lt;=I1496,I$1,I$1+IF(AND(WEEKDAY($A1501)&lt;&gt;1,WEEKDAY($A1501)&lt;&gt;7),J$1,0)))^($A1501-$A1500)*(1-0.5*(E1501/E1500-1))</f>
        <v>12.65760432316655</v>
      </c>
      <c r="K1501">
        <f>ROW()</f>
        <v>1501</v>
      </c>
      <c r="L1501">
        <f>B1501/C1501</f>
        <v>0.89015691868758906</v>
      </c>
      <c r="M1501">
        <f t="shared" si="23"/>
        <v>6.3751274692247932</v>
      </c>
      <c r="P1501">
        <f>P1500*(1-P$1+H1500)^($A1501-$A1500)*(2-E1501/E1500)</f>
        <v>6.3644409094791277</v>
      </c>
    </row>
    <row r="1502" spans="1:16"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I1501*(1-IF($A1502&lt;=I1497,I$1,I$1+IF(AND(WEEKDAY($A1502)&lt;&gt;1,WEEKDAY($A1502)&lt;&gt;7),J$1,0)))^($A1502-$A1501)*(1-0.5*(E1502/E1501-1))</f>
        <v>12.941975317600937</v>
      </c>
      <c r="K1502">
        <f>ROW()</f>
        <v>1502</v>
      </c>
      <c r="L1502">
        <f>B1502/C1502</f>
        <v>0.86109738012852211</v>
      </c>
      <c r="M1502">
        <f t="shared" si="23"/>
        <v>6.6616090300749153</v>
      </c>
      <c r="P1502">
        <f>P1501*(1-P$1+H1501)^($A1502-$A1501)*(2-E1502/E1501)</f>
        <v>6.6505291151864663</v>
      </c>
    </row>
    <row r="1503" spans="1:16"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I1502*(1-IF($A1503&lt;=I1498,I$1,I$1+IF(AND(WEEKDAY($A1503)&lt;&gt;1,WEEKDAY($A1503)&lt;&gt;7),J$1,0)))^($A1503-$A1502)*(1-0.5*(E1503/E1502-1))</f>
        <v>13.034716280451629</v>
      </c>
      <c r="K1503">
        <f>ROW()</f>
        <v>1503</v>
      </c>
      <c r="L1503">
        <f>B1503/C1503</f>
        <v>0.87808489634748266</v>
      </c>
      <c r="M1503">
        <f t="shared" si="23"/>
        <v>6.7571855148199615</v>
      </c>
      <c r="P1503">
        <f>P1502*(1-P$1+H1502)^($A1503-$A1502)*(2-E1503/E1502)</f>
        <v>6.7462109911816555</v>
      </c>
    </row>
    <row r="1504" spans="1:16"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I1503*(1-IF($A1504&lt;=I1499,I$1,I$1+IF(AND(WEEKDAY($A1504)&lt;&gt;1,WEEKDAY($A1504)&lt;&gt;7),J$1,0)))^($A1504-$A1503)*(1-0.5*(E1504/E1503-1))</f>
        <v>13.019987053411512</v>
      </c>
      <c r="K1504">
        <f>ROW()</f>
        <v>1504</v>
      </c>
      <c r="L1504">
        <f>B1504/C1504</f>
        <v>0.88888888888888895</v>
      </c>
      <c r="M1504">
        <f t="shared" si="23"/>
        <v>6.741951610246943</v>
      </c>
      <c r="P1504">
        <f>P1503*(1-P$1+H1503)^($A1504-$A1503)*(2-E1504/E1503)</f>
        <v>6.7310944277795697</v>
      </c>
    </row>
    <row r="1505" spans="1:16"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I1504*(1-IF($A1505&lt;=I1500,I$1,I$1+IF(AND(WEEKDAY($A1505)&lt;&gt;1,WEEKDAY($A1505)&lt;&gt;7),J$1,0)))^($A1505-$A1504)*(1-0.5*(E1505/E1504-1))</f>
        <v>12.976118190813789</v>
      </c>
      <c r="K1505">
        <f>ROW()</f>
        <v>1505</v>
      </c>
      <c r="L1505">
        <f>B1505/C1505</f>
        <v>0.90541199414919549</v>
      </c>
      <c r="M1505">
        <f t="shared" si="23"/>
        <v>6.6965575213551762</v>
      </c>
      <c r="P1505">
        <f>P1504*(1-P$1+H1504)^($A1505-$A1504)*(2-E1505/E1504)</f>
        <v>6.6858654183189508</v>
      </c>
    </row>
    <row r="1506" spans="1:16"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I1505*(1-IF($A1506&lt;=I1501,I$1,I$1+IF(AND(WEEKDAY($A1506)&lt;&gt;1,WEEKDAY($A1506)&lt;&gt;7),J$1,0)))^($A1506-$A1505)*(1-0.5*(E1506/E1505-1))</f>
        <v>12.925969056608462</v>
      </c>
      <c r="K1506">
        <f>ROW()</f>
        <v>1506</v>
      </c>
      <c r="L1506">
        <f>B1506/C1506</f>
        <v>0.87246376811594195</v>
      </c>
      <c r="M1506">
        <f t="shared" si="23"/>
        <v>6.6448345587109268</v>
      </c>
      <c r="P1506">
        <f>P1505*(1-P$1+H1505)^($A1506-$A1505)*(2-E1506/E1505)</f>
        <v>6.6343163074977092</v>
      </c>
    </row>
    <row r="1507" spans="1:16"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I1506*(1-IF($A1507&lt;=I1502,I$1,I$1+IF(AND(WEEKDAY($A1507)&lt;&gt;1,WEEKDAY($A1507)&lt;&gt;7),J$1,0)))^($A1507-$A1506)*(1-0.5*(E1507/E1506-1))</f>
        <v>12.976050958453753</v>
      </c>
      <c r="K1507">
        <f>ROW()</f>
        <v>1507</v>
      </c>
      <c r="L1507">
        <f>B1507/C1507</f>
        <v>0.86729156388751838</v>
      </c>
      <c r="M1507">
        <f t="shared" si="23"/>
        <v>6.6963609679282712</v>
      </c>
      <c r="P1507">
        <f>P1506*(1-P$1+H1506)^($A1507-$A1506)*(2-E1507/E1506)</f>
        <v>6.6858531314573595</v>
      </c>
    </row>
    <row r="1508" spans="1:16" x14ac:dyDescent="0.25">
      <c r="A1508" s="1">
        <v>40252</v>
      </c>
      <c r="B1508" s="10">
        <v>18</v>
      </c>
      <c r="C1508" s="10">
        <v>20.72</v>
      </c>
      <c r="D1508">
        <v>38261.01</v>
      </c>
      <c r="E1508">
        <v>34232.1</v>
      </c>
      <c r="F1508">
        <v>156799.85</v>
      </c>
      <c r="G1508">
        <v>140307.92000000001</v>
      </c>
      <c r="H1508">
        <f>(1/(1-91/360*VLOOKUP($A1508,Tbills!$B$4:$C$974,2,1)/100))^((1)/91)-1</f>
        <v>4.5842999230050197E-6</v>
      </c>
      <c r="I1508">
        <f>I1507*(1-IF($A1508&lt;=I1503,I$1,I$1+IF(AND(WEEKDAY($A1508)&lt;&gt;1,WEEKDAY($A1508)&lt;&gt;7),J$1,0)))^($A1508-$A1507)*(1-0.5*(E1508/E1507-1))</f>
        <v>12.968899256868795</v>
      </c>
      <c r="K1508">
        <f>ROW()</f>
        <v>1508</v>
      </c>
      <c r="L1508">
        <f>B1508/C1508</f>
        <v>0.86872586872586877</v>
      </c>
      <c r="M1508">
        <f t="shared" si="23"/>
        <v>6.6890901037867367</v>
      </c>
      <c r="P1508">
        <f>P1507*(1-P$1+H1507)^($A1508-$A1507)*(2-E1508/E1507)</f>
        <v>6.6788693156379653</v>
      </c>
    </row>
    <row r="1509" spans="1:16"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I1508*(1-IF($A1509&lt;=I1504,I$1,I$1+IF(AND(WEEKDAY($A1509)&lt;&gt;1,WEEKDAY($A1509)&lt;&gt;7),J$1,0)))^($A1509-$A1508)*(1-0.5*(E1509/E1508-1))</f>
        <v>13.151720515216066</v>
      </c>
      <c r="K1509">
        <f>ROW()</f>
        <v>1509</v>
      </c>
      <c r="L1509">
        <f>B1509/C1509</f>
        <v>0.87748015873015883</v>
      </c>
      <c r="M1509">
        <f t="shared" si="23"/>
        <v>6.8777137243512039</v>
      </c>
      <c r="P1509">
        <f>P1508*(1-P$1+H1508)^($A1509-$A1508)*(2-E1509/E1508)</f>
        <v>6.8673020590690035</v>
      </c>
    </row>
    <row r="1510" spans="1:16" x14ac:dyDescent="0.25">
      <c r="A1510" s="1">
        <v>40254</v>
      </c>
      <c r="B1510" s="10">
        <v>16.91</v>
      </c>
      <c r="C1510" s="10">
        <v>19.72</v>
      </c>
      <c r="D1510">
        <v>35757.440000000002</v>
      </c>
      <c r="E1510">
        <v>31991.85</v>
      </c>
      <c r="F1510">
        <v>153610.69</v>
      </c>
      <c r="G1510">
        <v>137452.91</v>
      </c>
      <c r="H1510">
        <f>(1/(1-91/360*VLOOKUP($A1510,Tbills!$B$4:$C$974,2,1)/100))^((1)/91)-1</f>
        <v>4.5842999230050197E-6</v>
      </c>
      <c r="I1510">
        <f>I1509*(1-IF($A1510&lt;=I1505,I$1,I$1+IF(AND(WEEKDAY($A1510)&lt;&gt;1,WEEKDAY($A1510)&lt;&gt;7),J$1,0)))^($A1510-$A1509)*(1-0.5*(E1510/E1509-1))</f>
        <v>13.403079710902588</v>
      </c>
      <c r="K1510">
        <f>ROW()</f>
        <v>1510</v>
      </c>
      <c r="L1510">
        <f>B1510/C1510</f>
        <v>0.85750507099391482</v>
      </c>
      <c r="M1510">
        <f t="shared" si="23"/>
        <v>7.1406434048216827</v>
      </c>
      <c r="P1510">
        <f>P1509*(1-P$1+H1509)^($A1510-$A1509)*(2-E1510/E1509)</f>
        <v>7.1299347678934497</v>
      </c>
    </row>
    <row r="1511" spans="1:16" x14ac:dyDescent="0.25">
      <c r="A1511" s="1">
        <v>40255</v>
      </c>
      <c r="B1511" s="10">
        <v>16.62</v>
      </c>
      <c r="C1511" s="10">
        <v>19.48</v>
      </c>
      <c r="D1511">
        <v>35225.730000000003</v>
      </c>
      <c r="E1511">
        <v>31515.99</v>
      </c>
      <c r="F1511">
        <v>152838.47</v>
      </c>
      <c r="G1511">
        <v>136761.29</v>
      </c>
      <c r="H1511">
        <f>(1/(1-91/360*VLOOKUP($A1511,Tbills!$B$4:$C$974,2,1)/100))^((1)/91)-1</f>
        <v>4.5842999230050197E-6</v>
      </c>
      <c r="I1511">
        <f>I1510*(1-IF($A1511&lt;=I1506,I$1,I$1+IF(AND(WEEKDAY($A1511)&lt;&gt;1,WEEKDAY($A1511)&lt;&gt;7),J$1,0)))^($A1511-$A1510)*(1-0.5*(E1511/E1510-1))</f>
        <v>13.502409742911436</v>
      </c>
      <c r="K1511">
        <f>ROW()</f>
        <v>1511</v>
      </c>
      <c r="L1511">
        <f>B1511/C1511</f>
        <v>0.85318275154004108</v>
      </c>
      <c r="M1511">
        <f t="shared" si="23"/>
        <v>7.2465187614334141</v>
      </c>
      <c r="P1511">
        <f>P1510*(1-P$1+H1510)^($A1511-$A1510)*(2-E1511/E1510)</f>
        <v>7.2357539041212124</v>
      </c>
    </row>
    <row r="1512" spans="1:16" x14ac:dyDescent="0.25">
      <c r="A1512" s="1">
        <v>40256</v>
      </c>
      <c r="B1512" s="10">
        <v>16.97</v>
      </c>
      <c r="C1512" s="10">
        <v>19.95</v>
      </c>
      <c r="D1512">
        <v>35910.53</v>
      </c>
      <c r="E1512">
        <v>32128.53</v>
      </c>
      <c r="F1512">
        <v>154366.28</v>
      </c>
      <c r="G1512">
        <v>138127.76</v>
      </c>
      <c r="H1512">
        <f>(1/(1-91/360*VLOOKUP($A1512,Tbills!$B$4:$C$974,2,1)/100))^((1)/91)-1</f>
        <v>4.5842999230050197E-6</v>
      </c>
      <c r="I1512">
        <f>I1511*(1-IF($A1512&lt;=I1507,I$1,I$1+IF(AND(WEEKDAY($A1512)&lt;&gt;1,WEEKDAY($A1512)&lt;&gt;7),J$1,0)))^($A1512-$A1511)*(1-0.5*(E1512/E1511-1))</f>
        <v>13.370846331942733</v>
      </c>
      <c r="K1512">
        <f>ROW()</f>
        <v>1512</v>
      </c>
      <c r="L1512">
        <f>B1512/C1512</f>
        <v>0.85062656641604006</v>
      </c>
      <c r="M1512">
        <f t="shared" si="23"/>
        <v>7.105345572918365</v>
      </c>
      <c r="P1512">
        <f>P1511*(1-P$1+H1511)^($A1512-$A1511)*(2-E1512/E1511)</f>
        <v>7.0948909929397876</v>
      </c>
    </row>
    <row r="1513" spans="1:16" x14ac:dyDescent="0.25">
      <c r="A1513" s="1">
        <v>40259</v>
      </c>
      <c r="B1513" s="10">
        <v>16.87</v>
      </c>
      <c r="C1513" s="10">
        <v>20.11</v>
      </c>
      <c r="D1513">
        <v>35437.65</v>
      </c>
      <c r="E1513">
        <v>31705.01</v>
      </c>
      <c r="F1513">
        <v>153723.9</v>
      </c>
      <c r="G1513">
        <v>137551.04999999999</v>
      </c>
      <c r="H1513">
        <f>(1/(1-91/360*VLOOKUP($A1513,Tbills!$B$4:$C$974,2,1)/100))^((1)/91)-1</f>
        <v>4.3064085186728107E-6</v>
      </c>
      <c r="I1513">
        <f>I1512*(1-IF($A1513&lt;=I1508,I$1,I$1+IF(AND(WEEKDAY($A1513)&lt;&gt;1,WEEKDAY($A1513)&lt;&gt;7),J$1,0)))^($A1513-$A1512)*(1-0.5*(E1513/E1512-1))</f>
        <v>13.457923058676586</v>
      </c>
      <c r="K1513">
        <f>ROW()</f>
        <v>1513</v>
      </c>
      <c r="L1513">
        <f>B1513/C1513</f>
        <v>0.83888612630532078</v>
      </c>
      <c r="M1513">
        <f t="shared" si="23"/>
        <v>7.1980027760745093</v>
      </c>
      <c r="P1513">
        <f>P1512*(1-P$1+H1512)^($A1513-$A1512)*(2-E1513/E1512)</f>
        <v>7.187717490712374</v>
      </c>
    </row>
    <row r="1514" spans="1:16"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I1513*(1-IF($A1514&lt;=I1509,I$1,I$1+IF(AND(WEEKDAY($A1514)&lt;&gt;1,WEEKDAY($A1514)&lt;&gt;7),J$1,0)))^($A1514-$A1513)*(1-0.5*(E1514/E1513-1))</f>
        <v>13.599203028235054</v>
      </c>
      <c r="K1514">
        <f>ROW()</f>
        <v>1514</v>
      </c>
      <c r="L1514">
        <f>B1514/C1514</f>
        <v>0.8307926829268294</v>
      </c>
      <c r="M1514">
        <f t="shared" si="23"/>
        <v>7.3491669725291153</v>
      </c>
      <c r="P1514">
        <f>P1513*(1-P$1+H1513)^($A1514-$A1513)*(2-E1514/E1513)</f>
        <v>7.3387676662125081</v>
      </c>
    </row>
    <row r="1515" spans="1:16"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I1514*(1-IF($A1515&lt;=I1510,I$1,I$1+IF(AND(WEEKDAY($A1515)&lt;&gt;1,WEEKDAY($A1515)&lt;&gt;7),J$1,0)))^($A1515-$A1514)*(1-0.5*(E1515/E1514-1))</f>
        <v>13.455380087560883</v>
      </c>
      <c r="K1515">
        <f>ROW()</f>
        <v>1515</v>
      </c>
      <c r="L1515">
        <f>B1515/C1515</f>
        <v>0.87400398406374513</v>
      </c>
      <c r="M1515">
        <f t="shared" si="23"/>
        <v>7.1937632593090797</v>
      </c>
      <c r="P1515">
        <f>P1514*(1-P$1+H1514)^($A1515-$A1514)*(2-E1515/E1514)</f>
        <v>7.1836836779938249</v>
      </c>
    </row>
    <row r="1516" spans="1:16" x14ac:dyDescent="0.25">
      <c r="A1516" s="1">
        <v>40262</v>
      </c>
      <c r="B1516" s="10">
        <v>18.399999999999999</v>
      </c>
      <c r="C1516" s="10">
        <v>20.58</v>
      </c>
      <c r="D1516">
        <v>35816.11</v>
      </c>
      <c r="E1516">
        <v>32043.19</v>
      </c>
      <c r="F1516">
        <v>155200.94</v>
      </c>
      <c r="G1516">
        <v>138870.91</v>
      </c>
      <c r="H1516">
        <f>(1/(1-91/360*VLOOKUP($A1516,Tbills!$B$4:$C$974,2,1)/100))^((1)/91)-1</f>
        <v>4.3064085186728107E-6</v>
      </c>
      <c r="I1516">
        <f>I1515*(1-IF($A1516&lt;=I1511,I$1,I$1+IF(AND(WEEKDAY($A1516)&lt;&gt;1,WEEKDAY($A1516)&lt;&gt;7),J$1,0)))^($A1516-$A1515)*(1-0.5*(E1516/E1515-1))</f>
        <v>13.38060229906918</v>
      </c>
      <c r="K1516">
        <f>ROW()</f>
        <v>1516</v>
      </c>
      <c r="L1516">
        <f>B1516/C1516</f>
        <v>0.89407191448007772</v>
      </c>
      <c r="M1516">
        <f t="shared" si="23"/>
        <v>7.1138461539239355</v>
      </c>
      <c r="P1516">
        <f>P1515*(1-P$1+H1515)^($A1516-$A1515)*(2-E1516/E1515)</f>
        <v>7.1039772650886057</v>
      </c>
    </row>
    <row r="1517" spans="1:16" x14ac:dyDescent="0.25">
      <c r="A1517" s="1">
        <v>40263</v>
      </c>
      <c r="B1517" s="10">
        <v>17.77</v>
      </c>
      <c r="C1517" s="10">
        <v>20.059999999999999</v>
      </c>
      <c r="D1517">
        <v>35443.9</v>
      </c>
      <c r="E1517">
        <v>31710.05</v>
      </c>
      <c r="F1517">
        <v>154872.87</v>
      </c>
      <c r="G1517">
        <v>138576.76</v>
      </c>
      <c r="H1517">
        <f>(1/(1-91/360*VLOOKUP($A1517,Tbills!$B$4:$C$974,2,1)/100))^((1)/91)-1</f>
        <v>4.3064085186728107E-6</v>
      </c>
      <c r="I1517">
        <f>I1516*(1-IF($A1517&lt;=I1512,I$1,I$1+IF(AND(WEEKDAY($A1517)&lt;&gt;1,WEEKDAY($A1517)&lt;&gt;7),J$1,0)))^($A1517-$A1516)*(1-0.5*(E1517/E1516-1))</f>
        <v>13.449808563533306</v>
      </c>
      <c r="K1517">
        <f>ROW()</f>
        <v>1517</v>
      </c>
      <c r="L1517">
        <f>B1517/C1517</f>
        <v>0.88584247258225324</v>
      </c>
      <c r="M1517">
        <f t="shared" si="23"/>
        <v>7.1874711414516739</v>
      </c>
      <c r="P1517">
        <f>P1516*(1-P$1+H1516)^($A1517-$A1516)*(2-E1517/E1516)</f>
        <v>7.1775998534594789</v>
      </c>
    </row>
    <row r="1518" spans="1:16"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I1517*(1-IF($A1518&lt;=I1513,I$1,I$1+IF(AND(WEEKDAY($A1518)&lt;&gt;1,WEEKDAY($A1518)&lt;&gt;7),J$1,0)))^($A1518-$A1517)*(1-0.5*(E1518/E1517-1))</f>
        <v>13.585432093322042</v>
      </c>
      <c r="K1518">
        <f>ROW()</f>
        <v>1518</v>
      </c>
      <c r="L1518">
        <f>B1518/C1518</f>
        <v>0.88614609571788405</v>
      </c>
      <c r="M1518">
        <f t="shared" si="23"/>
        <v>7.3325325842774154</v>
      </c>
      <c r="P1518">
        <f>P1517*(1-P$1+H1517)^($A1518-$A1517)*(2-E1518/E1517)</f>
        <v>7.3227673337621253</v>
      </c>
    </row>
    <row r="1519" spans="1:16" x14ac:dyDescent="0.25">
      <c r="A1519" s="1">
        <v>40267</v>
      </c>
      <c r="B1519" s="10">
        <v>17.13</v>
      </c>
      <c r="C1519" s="10">
        <v>19.54</v>
      </c>
      <c r="D1519">
        <v>34131.9</v>
      </c>
      <c r="E1519">
        <v>30535.74</v>
      </c>
      <c r="F1519">
        <v>153638.51</v>
      </c>
      <c r="G1519">
        <v>137469.93</v>
      </c>
      <c r="H1519">
        <f>(1/(1-91/360*VLOOKUP($A1519,Tbills!$B$4:$C$974,2,1)/100))^((1)/91)-1</f>
        <v>4.028524218879781E-6</v>
      </c>
      <c r="I1519">
        <f>I1518*(1-IF($A1519&lt;=I1514,I$1,I$1+IF(AND(WEEKDAY($A1519)&lt;&gt;1,WEEKDAY($A1519)&lt;&gt;7),J$1,0)))^($A1519-$A1518)*(1-0.5*(E1519/E1518-1))</f>
        <v>13.70092027487388</v>
      </c>
      <c r="K1519">
        <f>ROW()</f>
        <v>1519</v>
      </c>
      <c r="L1519">
        <f>B1519/C1519</f>
        <v>0.87666325486182184</v>
      </c>
      <c r="M1519">
        <f t="shared" si="23"/>
        <v>7.4572362100240603</v>
      </c>
      <c r="P1519">
        <f>P1518*(1-P$1+H1518)^($A1519-$A1518)*(2-E1519/E1518)</f>
        <v>7.4474063017842429</v>
      </c>
    </row>
    <row r="1520" spans="1:16"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I1519*(1-IF($A1520&lt;=I1515,I$1,I$1+IF(AND(WEEKDAY($A1520)&lt;&gt;1,WEEKDAY($A1520)&lt;&gt;7),J$1,0)))^($A1520-$A1519)*(1-0.5*(E1520/E1519-1))</f>
        <v>13.730696557783709</v>
      </c>
      <c r="K1520">
        <f>ROW()</f>
        <v>1520</v>
      </c>
      <c r="L1520">
        <f>B1520/C1520</f>
        <v>0.8830321285140561</v>
      </c>
      <c r="M1520">
        <f t="shared" si="23"/>
        <v>7.4896900998053413</v>
      </c>
      <c r="P1520">
        <f>P1519*(1-P$1+H1519)^($A1520-$A1519)*(2-E1520/E1519)</f>
        <v>7.4799192734541595</v>
      </c>
    </row>
    <row r="1521" spans="1:16"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I1520*(1-IF($A1521&lt;=I1516,I$1,I$1+IF(AND(WEEKDAY($A1521)&lt;&gt;1,WEEKDAY($A1521)&lt;&gt;7),J$1,0)))^($A1521-$A1520)*(1-0.5*(E1521/E1520-1))</f>
        <v>13.750473062788798</v>
      </c>
      <c r="K1521">
        <f>ROW()</f>
        <v>1521</v>
      </c>
      <c r="L1521">
        <f>B1521/C1521</f>
        <v>0.8778894472361809</v>
      </c>
      <c r="M1521">
        <f t="shared" si="23"/>
        <v>7.5113056885325031</v>
      </c>
      <c r="P1521">
        <f>P1520*(1-P$1+H1520)^($A1521-$A1520)*(2-E1521/E1520)</f>
        <v>7.5016088201438169</v>
      </c>
    </row>
    <row r="1522" spans="1:16"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I1521*(1-IF($A1522&lt;=I1517,I$1,I$1+IF(AND(WEEKDAY($A1522)&lt;&gt;1,WEEKDAY($A1522)&lt;&gt;7),J$1,0)))^($A1522-$A1521)*(1-0.5*(E1522/E1521-1))</f>
        <v>14.007806810244533</v>
      </c>
      <c r="K1522">
        <f>ROW()</f>
        <v>1522</v>
      </c>
      <c r="L1522">
        <f>B1522/C1522</f>
        <v>0.87958656330749341</v>
      </c>
      <c r="M1522">
        <f t="shared" si="23"/>
        <v>7.7925883486461816</v>
      </c>
      <c r="P1522">
        <f>P1521*(1-P$1+H1521)^($A1522-$A1521)*(2-E1522/E1521)</f>
        <v>7.7829522976110761</v>
      </c>
    </row>
    <row r="1523" spans="1:16" x14ac:dyDescent="0.25">
      <c r="A1523" s="1">
        <v>40274</v>
      </c>
      <c r="B1523" s="10">
        <v>16.23</v>
      </c>
      <c r="C1523" s="10">
        <v>18.84</v>
      </c>
      <c r="D1523">
        <v>31722.98</v>
      </c>
      <c r="E1523">
        <v>28379.79</v>
      </c>
      <c r="F1523">
        <v>149482.97</v>
      </c>
      <c r="G1523">
        <v>133747.78</v>
      </c>
      <c r="H1523">
        <f>(1/(1-91/360*VLOOKUP($A1523,Tbills!$B$4:$C$974,2,1)/100))^((1)/91)-1</f>
        <v>4.8621984320984524E-6</v>
      </c>
      <c r="I1523">
        <f>I1522*(1-IF($A1523&lt;=I1518,I$1,I$1+IF(AND(WEEKDAY($A1523)&lt;&gt;1,WEEKDAY($A1523)&lt;&gt;7),J$1,0)))^($A1523-$A1522)*(1-0.5*(E1523/E1522-1))</f>
        <v>14.19746840971985</v>
      </c>
      <c r="K1523">
        <f>ROW()</f>
        <v>1523</v>
      </c>
      <c r="L1523">
        <f>B1523/C1523</f>
        <v>0.86146496815286622</v>
      </c>
      <c r="M1523">
        <f t="shared" si="23"/>
        <v>8.0036454288371566</v>
      </c>
      <c r="P1523">
        <f>P1522*(1-P$1+H1522)^($A1523-$A1522)*(2-E1523/E1522)</f>
        <v>7.9938639167126322</v>
      </c>
    </row>
    <row r="1524" spans="1:16" x14ac:dyDescent="0.25">
      <c r="A1524" s="1">
        <v>40275</v>
      </c>
      <c r="B1524" s="10">
        <v>16.62</v>
      </c>
      <c r="C1524" s="10">
        <v>19.190000000000001</v>
      </c>
      <c r="D1524">
        <v>32284.11</v>
      </c>
      <c r="E1524">
        <v>28881.64</v>
      </c>
      <c r="F1524">
        <v>150794.71</v>
      </c>
      <c r="G1524">
        <v>134920.79</v>
      </c>
      <c r="H1524">
        <f>(1/(1-91/360*VLOOKUP($A1524,Tbills!$B$4:$C$974,2,1)/100))^((1)/91)-1</f>
        <v>4.8621984320984524E-6</v>
      </c>
      <c r="I1524">
        <f>I1523*(1-IF($A1524&lt;=I1519,I$1,I$1+IF(AND(WEEKDAY($A1524)&lt;&gt;1,WEEKDAY($A1524)&lt;&gt;7),J$1,0)))^($A1524-$A1523)*(1-0.5*(E1524/E1523-1))</f>
        <v>14.071572692115152</v>
      </c>
      <c r="K1524">
        <f>ROW()</f>
        <v>1524</v>
      </c>
      <c r="L1524">
        <f>B1524/C1524</f>
        <v>0.86607608129233971</v>
      </c>
      <c r="M1524">
        <f t="shared" si="23"/>
        <v>7.8617479169599251</v>
      </c>
      <c r="P1524">
        <f>P1523*(1-P$1+H1523)^($A1524-$A1523)*(2-E1524/E1523)</f>
        <v>7.8522533007805402</v>
      </c>
    </row>
    <row r="1525" spans="1:16"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I1524*(1-IF($A1525&lt;=I1520,I$1,I$1+IF(AND(WEEKDAY($A1525)&lt;&gt;1,WEEKDAY($A1525)&lt;&gt;7),J$1,0)))^($A1525-$A1524)*(1-0.5*(E1525/E1524-1))</f>
        <v>14.189835375966416</v>
      </c>
      <c r="K1525">
        <f>ROW()</f>
        <v>1525</v>
      </c>
      <c r="L1525">
        <f>B1525/C1525</f>
        <v>0.86373165618448644</v>
      </c>
      <c r="M1525">
        <f t="shared" si="23"/>
        <v>7.9939343260740729</v>
      </c>
      <c r="P1525">
        <f>P1524*(1-P$1+H1524)^($A1525-$A1524)*(2-E1525/E1524)</f>
        <v>7.9843954567685085</v>
      </c>
    </row>
    <row r="1526" spans="1:16" x14ac:dyDescent="0.25">
      <c r="A1526" s="1">
        <v>40277</v>
      </c>
      <c r="B1526" s="10">
        <v>16.14</v>
      </c>
      <c r="C1526" s="10">
        <v>18.62</v>
      </c>
      <c r="D1526">
        <v>31379.08</v>
      </c>
      <c r="E1526">
        <v>28071.71</v>
      </c>
      <c r="F1526">
        <v>150386.89000000001</v>
      </c>
      <c r="G1526">
        <v>134554.59</v>
      </c>
      <c r="H1526">
        <f>(1/(1-91/360*VLOOKUP($A1526,Tbills!$B$4:$C$974,2,1)/100))^((1)/91)-1</f>
        <v>4.8621984320984524E-6</v>
      </c>
      <c r="I1526">
        <f>I1525*(1-IF($A1526&lt;=I1521,I$1,I$1+IF(AND(WEEKDAY($A1526)&lt;&gt;1,WEEKDAY($A1526)&lt;&gt;7),J$1,0)))^($A1526-$A1525)*(1-0.5*(E1526/E1525-1))</f>
        <v>14.270158830713058</v>
      </c>
      <c r="K1526">
        <f>ROW()</f>
        <v>1526</v>
      </c>
      <c r="L1526">
        <f>B1526/C1526</f>
        <v>0.86680988184747587</v>
      </c>
      <c r="M1526">
        <f t="shared" si="23"/>
        <v>8.0844777220322346</v>
      </c>
      <c r="P1526">
        <f>P1525*(1-P$1+H1525)^($A1526-$A1525)*(2-E1526/E1525)</f>
        <v>8.0749475073549526</v>
      </c>
    </row>
    <row r="1527" spans="1:16"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I1526*(1-IF($A1527&lt;=I1522,I$1,I$1+IF(AND(WEEKDAY($A1527)&lt;&gt;1,WEEKDAY($A1527)&lt;&gt;7),J$1,0)))^($A1527-$A1526)*(1-0.5*(E1527/E1526-1))</f>
        <v>14.280034210172778</v>
      </c>
      <c r="K1527">
        <f>ROW()</f>
        <v>1527</v>
      </c>
      <c r="L1527">
        <f>B1527/C1527</f>
        <v>0.82172995780590719</v>
      </c>
      <c r="M1527">
        <f t="shared" si="23"/>
        <v>8.095799273594638</v>
      </c>
      <c r="P1527">
        <f>P1526*(1-P$1+H1526)^($A1527-$A1526)*(2-E1527/E1526)</f>
        <v>8.0866063033968754</v>
      </c>
    </row>
    <row r="1528" spans="1:16"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I1527*(1-IF($A1528&lt;=I1523,I$1,I$1+IF(AND(WEEKDAY($A1528)&lt;&gt;1,WEEKDAY($A1528)&lt;&gt;7),J$1,0)))^($A1528-$A1527)*(1-0.5*(E1528/E1527-1))</f>
        <v>14.246804275169239</v>
      </c>
      <c r="K1528">
        <f>ROW()</f>
        <v>1528</v>
      </c>
      <c r="L1528">
        <f>B1528/C1528</f>
        <v>0.85308056872037918</v>
      </c>
      <c r="M1528">
        <f t="shared" si="23"/>
        <v>8.058166214950031</v>
      </c>
      <c r="P1528">
        <f>P1527*(1-P$1+H1527)^($A1528-$A1527)*(2-E1528/E1527)</f>
        <v>8.0491278278795537</v>
      </c>
    </row>
    <row r="1529" spans="1:16" x14ac:dyDescent="0.25">
      <c r="A1529" s="1">
        <v>40282</v>
      </c>
      <c r="B1529" s="10">
        <v>15.59</v>
      </c>
      <c r="C1529" s="10">
        <v>18.77</v>
      </c>
      <c r="D1529">
        <v>30738.28</v>
      </c>
      <c r="E1529">
        <v>27497.81</v>
      </c>
      <c r="F1529">
        <v>149505.69</v>
      </c>
      <c r="G1529">
        <v>133763.04999999999</v>
      </c>
      <c r="H1529">
        <f>(1/(1-91/360*VLOOKUP($A1529,Tbills!$B$4:$C$974,2,1)/100))^((1)/91)-1</f>
        <v>4.3064085186728107E-6</v>
      </c>
      <c r="I1529">
        <f>I1528*(1-IF($A1529&lt;=I1524,I$1,I$1+IF(AND(WEEKDAY($A1529)&lt;&gt;1,WEEKDAY($A1529)&lt;&gt;7),J$1,0)))^($A1529-$A1528)*(1-0.5*(E1529/E1528-1))</f>
        <v>14.413310377945791</v>
      </c>
      <c r="K1529">
        <f>ROW()</f>
        <v>1529</v>
      </c>
      <c r="L1529">
        <f>B1529/C1529</f>
        <v>0.83058071390516786</v>
      </c>
      <c r="M1529">
        <f t="shared" si="23"/>
        <v>8.2465622542516623</v>
      </c>
      <c r="P1529">
        <f>P1528*(1-P$1+H1528)^($A1529-$A1528)*(2-E1529/E1528)</f>
        <v>8.2374270205439544</v>
      </c>
    </row>
    <row r="1530" spans="1:16" x14ac:dyDescent="0.25">
      <c r="A1530" s="1">
        <v>40283</v>
      </c>
      <c r="B1530" s="10">
        <v>15.89</v>
      </c>
      <c r="C1530" s="10">
        <v>18.899999999999999</v>
      </c>
      <c r="D1530">
        <v>30738.41</v>
      </c>
      <c r="E1530">
        <v>27497.81</v>
      </c>
      <c r="F1530">
        <v>149705.75</v>
      </c>
      <c r="G1530">
        <v>133941.47</v>
      </c>
      <c r="H1530">
        <f>(1/(1-91/360*VLOOKUP($A1530,Tbills!$B$4:$C$974,2,1)/100))^((1)/91)-1</f>
        <v>4.3064085186728107E-6</v>
      </c>
      <c r="I1530">
        <f>I1529*(1-IF($A1530&lt;=I1525,I$1,I$1+IF(AND(WEEKDAY($A1530)&lt;&gt;1,WEEKDAY($A1530)&lt;&gt;7),J$1,0)))^($A1530-$A1529)*(1-0.5*(E1530/E1529-1))</f>
        <v>14.412935236990748</v>
      </c>
      <c r="K1530">
        <f>ROW()</f>
        <v>1530</v>
      </c>
      <c r="L1530">
        <f>B1530/C1530</f>
        <v>0.84074074074074079</v>
      </c>
      <c r="M1530">
        <f t="shared" si="23"/>
        <v>8.2461781677905055</v>
      </c>
      <c r="P1530">
        <f>P1529*(1-P$1+H1529)^($A1530-$A1529)*(2-E1530/E1529)</f>
        <v>8.2371578223115538</v>
      </c>
    </row>
    <row r="1531" spans="1:16" x14ac:dyDescent="0.25">
      <c r="A1531" s="1">
        <v>40284</v>
      </c>
      <c r="B1531" s="10">
        <v>18.36</v>
      </c>
      <c r="C1531" s="10">
        <v>20.23</v>
      </c>
      <c r="D1531">
        <v>31963.62</v>
      </c>
      <c r="E1531">
        <v>28593.74</v>
      </c>
      <c r="F1531">
        <v>152776.59</v>
      </c>
      <c r="G1531">
        <v>136688.35999999999</v>
      </c>
      <c r="H1531">
        <f>(1/(1-91/360*VLOOKUP($A1531,Tbills!$B$4:$C$974,2,1)/100))^((1)/91)-1</f>
        <v>4.3064085186728107E-6</v>
      </c>
      <c r="I1531">
        <f>I1530*(1-IF($A1531&lt;=I1526,I$1,I$1+IF(AND(WEEKDAY($A1531)&lt;&gt;1,WEEKDAY($A1531)&lt;&gt;7),J$1,0)))^($A1531-$A1530)*(1-0.5*(E1531/E1530-1))</f>
        <v>14.125352560967004</v>
      </c>
      <c r="K1531">
        <f>ROW()</f>
        <v>1531</v>
      </c>
      <c r="L1531">
        <f>B1531/C1531</f>
        <v>0.90756302521008403</v>
      </c>
      <c r="M1531">
        <f t="shared" si="23"/>
        <v>7.9171565412761886</v>
      </c>
      <c r="P1531">
        <f>P1530*(1-P$1+H1530)^($A1531-$A1530)*(2-E1531/E1530)</f>
        <v>7.908606003844306</v>
      </c>
    </row>
    <row r="1532" spans="1:16" x14ac:dyDescent="0.25">
      <c r="A1532" s="1">
        <v>40287</v>
      </c>
      <c r="B1532" s="10">
        <v>17.34</v>
      </c>
      <c r="C1532" s="10">
        <v>19.79</v>
      </c>
      <c r="D1532">
        <v>31190.67</v>
      </c>
      <c r="E1532">
        <v>27901.91</v>
      </c>
      <c r="F1532">
        <v>152317.03</v>
      </c>
      <c r="G1532">
        <v>136275.43</v>
      </c>
      <c r="H1532">
        <f>(1/(1-91/360*VLOOKUP($A1532,Tbills!$B$4:$C$974,2,1)/100))^((1)/91)-1</f>
        <v>4.028524218879781E-6</v>
      </c>
      <c r="I1532">
        <f>I1531*(1-IF($A1532&lt;=I1527,I$1,I$1+IF(AND(WEEKDAY($A1532)&lt;&gt;1,WEEKDAY($A1532)&lt;&gt;7),J$1,0)))^($A1532-$A1531)*(1-0.5*(E1532/E1531-1))</f>
        <v>14.295118863051336</v>
      </c>
      <c r="K1532">
        <f>ROW()</f>
        <v>1532</v>
      </c>
      <c r="L1532">
        <f>B1532/C1532</f>
        <v>0.87620010106114199</v>
      </c>
      <c r="M1532">
        <f t="shared" si="23"/>
        <v>8.1075804333512149</v>
      </c>
      <c r="P1532">
        <f>P1531*(1-P$1+H1531)^($A1532-$A1531)*(2-E1532/E1531)</f>
        <v>8.0991618687438063</v>
      </c>
    </row>
    <row r="1533" spans="1:16" x14ac:dyDescent="0.25">
      <c r="A1533" s="1">
        <v>40288</v>
      </c>
      <c r="B1533" s="10">
        <v>15.73</v>
      </c>
      <c r="C1533" s="10">
        <v>18.989999999999998</v>
      </c>
      <c r="D1533">
        <v>29711.26</v>
      </c>
      <c r="E1533">
        <v>26578.38</v>
      </c>
      <c r="F1533">
        <v>151096.97</v>
      </c>
      <c r="G1533">
        <v>135183.32</v>
      </c>
      <c r="H1533">
        <f>(1/(1-91/360*VLOOKUP($A1533,Tbills!$B$4:$C$974,2,1)/100))^((1)/91)-1</f>
        <v>4.028524218879781E-6</v>
      </c>
      <c r="I1533">
        <f>I1532*(1-IF($A1533&lt;=I1528,I$1,I$1+IF(AND(WEEKDAY($A1533)&lt;&gt;1,WEEKDAY($A1533)&lt;&gt;7),J$1,0)))^($A1533-$A1532)*(1-0.5*(E1533/E1532-1))</f>
        <v>14.633783198151168</v>
      </c>
      <c r="K1533">
        <f>ROW()</f>
        <v>1533</v>
      </c>
      <c r="L1533">
        <f>B1533/C1533</f>
        <v>0.82833070036861511</v>
      </c>
      <c r="M1533">
        <f t="shared" si="23"/>
        <v>8.4917688281629218</v>
      </c>
      <c r="P1533">
        <f>P1532*(1-P$1+H1532)^($A1533-$A1532)*(2-E1533/E1532)</f>
        <v>8.4830668612897639</v>
      </c>
    </row>
    <row r="1534" spans="1:16" x14ac:dyDescent="0.25">
      <c r="A1534" s="1">
        <v>40289</v>
      </c>
      <c r="B1534" s="10">
        <v>16.32</v>
      </c>
      <c r="C1534" s="10">
        <v>19.3</v>
      </c>
      <c r="D1534">
        <v>29871.119999999999</v>
      </c>
      <c r="E1534">
        <v>26721.27</v>
      </c>
      <c r="F1534">
        <v>153048.62</v>
      </c>
      <c r="G1534">
        <v>136928.87</v>
      </c>
      <c r="H1534">
        <f>(1/(1-91/360*VLOOKUP($A1534,Tbills!$B$4:$C$974,2,1)/100))^((1)/91)-1</f>
        <v>4.028524218879781E-6</v>
      </c>
      <c r="I1534">
        <f>I1533*(1-IF($A1534&lt;=I1529,I$1,I$1+IF(AND(WEEKDAY($A1534)&lt;&gt;1,WEEKDAY($A1534)&lt;&gt;7),J$1,0)))^($A1534-$A1533)*(1-0.5*(E1534/E1533-1))</f>
        <v>14.594066459089538</v>
      </c>
      <c r="K1534">
        <f>ROW()</f>
        <v>1534</v>
      </c>
      <c r="L1534">
        <f>B1534/C1534</f>
        <v>0.84559585492227973</v>
      </c>
      <c r="M1534">
        <f t="shared" si="23"/>
        <v>8.4457222192164139</v>
      </c>
      <c r="P1534">
        <f>P1533*(1-P$1+H1533)^($A1534-$A1533)*(2-E1534/E1533)</f>
        <v>8.4371823364192267</v>
      </c>
    </row>
    <row r="1535" spans="1:16" x14ac:dyDescent="0.25">
      <c r="A1535" s="1">
        <v>40290</v>
      </c>
      <c r="B1535" s="10">
        <v>16.47</v>
      </c>
      <c r="C1535" s="10">
        <v>19.59</v>
      </c>
      <c r="D1535">
        <v>29795.78</v>
      </c>
      <c r="E1535">
        <v>26653.77</v>
      </c>
      <c r="F1535">
        <v>154354.34</v>
      </c>
      <c r="G1535">
        <v>138096.51</v>
      </c>
      <c r="H1535">
        <f>(1/(1-91/360*VLOOKUP($A1535,Tbills!$B$4:$C$974,2,1)/100))^((1)/91)-1</f>
        <v>4.028524218879781E-6</v>
      </c>
      <c r="I1535">
        <f>I1534*(1-IF($A1535&lt;=I1530,I$1,I$1+IF(AND(WEEKDAY($A1535)&lt;&gt;1,WEEKDAY($A1535)&lt;&gt;7),J$1,0)))^($A1535-$A1534)*(1-0.5*(E1535/E1534-1))</f>
        <v>14.61211900551775</v>
      </c>
      <c r="K1535">
        <f>ROW()</f>
        <v>1535</v>
      </c>
      <c r="L1535">
        <f>B1535/C1535</f>
        <v>0.84073506891271055</v>
      </c>
      <c r="M1535">
        <f t="shared" si="23"/>
        <v>8.4666624123588115</v>
      </c>
      <c r="P1535">
        <f>P1534*(1-P$1+H1534)^($A1535-$A1534)*(2-E1535/E1534)</f>
        <v>8.4582165400205938</v>
      </c>
    </row>
    <row r="1536" spans="1:16" x14ac:dyDescent="0.25">
      <c r="A1536" s="1">
        <v>40291</v>
      </c>
      <c r="B1536" s="10">
        <v>16.62</v>
      </c>
      <c r="C1536" s="10">
        <v>19.39</v>
      </c>
      <c r="D1536">
        <v>29582.62</v>
      </c>
      <c r="E1536">
        <v>26462.98</v>
      </c>
      <c r="F1536">
        <v>154041.12</v>
      </c>
      <c r="G1536">
        <v>137815.73000000001</v>
      </c>
      <c r="H1536">
        <f>(1/(1-91/360*VLOOKUP($A1536,Tbills!$B$4:$C$974,2,1)/100))^((1)/91)-1</f>
        <v>4.028524218879781E-6</v>
      </c>
      <c r="I1536">
        <f>I1535*(1-IF($A1536&lt;=I1531,I$1,I$1+IF(AND(WEEKDAY($A1536)&lt;&gt;1,WEEKDAY($A1536)&lt;&gt;7),J$1,0)))^($A1536-$A1535)*(1-0.5*(E1536/E1535-1))</f>
        <v>14.664034737230173</v>
      </c>
      <c r="K1536">
        <f>ROW()</f>
        <v>1536</v>
      </c>
      <c r="L1536">
        <f>B1536/C1536</f>
        <v>0.85714285714285721</v>
      </c>
      <c r="M1536">
        <f t="shared" si="23"/>
        <v>8.5268703566596926</v>
      </c>
      <c r="P1536">
        <f>P1535*(1-P$1+H1535)^($A1536-$A1535)*(2-E1536/E1535)</f>
        <v>8.5184804290059777</v>
      </c>
    </row>
    <row r="1537" spans="1:16" x14ac:dyDescent="0.25">
      <c r="A1537" s="1">
        <v>40294</v>
      </c>
      <c r="B1537" s="10">
        <v>17.47</v>
      </c>
      <c r="C1537" s="10">
        <v>19.86</v>
      </c>
      <c r="D1537">
        <v>29963.8</v>
      </c>
      <c r="E1537">
        <v>26803.64</v>
      </c>
      <c r="F1537">
        <v>154518.75</v>
      </c>
      <c r="G1537">
        <v>138241.39000000001</v>
      </c>
      <c r="H1537">
        <f>(1/(1-91/360*VLOOKUP($A1537,Tbills!$B$4:$C$974,2,1)/100))^((1)/91)-1</f>
        <v>4.1674654807088984E-6</v>
      </c>
      <c r="I1537">
        <f>I1536*(1-IF($A1537&lt;=I1532,I$1,I$1+IF(AND(WEEKDAY($A1537)&lt;&gt;1,WEEKDAY($A1537)&lt;&gt;7),J$1,0)))^($A1537-$A1536)*(1-0.5*(E1537/E1536-1))</f>
        <v>14.568511506786257</v>
      </c>
      <c r="K1537">
        <f>ROW()</f>
        <v>1537</v>
      </c>
      <c r="L1537">
        <f>B1537/C1537</f>
        <v>0.87965760322255793</v>
      </c>
      <c r="M1537">
        <f t="shared" si="23"/>
        <v>8.4159272576546336</v>
      </c>
      <c r="P1537">
        <f>P1536*(1-P$1+H1536)^($A1537-$A1536)*(2-E1537/E1536)</f>
        <v>8.4079899870402777</v>
      </c>
    </row>
    <row r="1538" spans="1:16"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I1537*(1-IF($A1538&lt;=I1533,I$1,I$1+IF(AND(WEEKDAY($A1538)&lt;&gt;1,WEEKDAY($A1538)&lt;&gt;7),J$1,0)))^($A1538-$A1537)*(1-0.5*(E1538/E1537-1))</f>
        <v>13.759634690926442</v>
      </c>
      <c r="K1538">
        <f>ROW()</f>
        <v>1538</v>
      </c>
      <c r="L1538">
        <f>B1538/C1538</f>
        <v>1.0039612676056338</v>
      </c>
      <c r="M1538">
        <f t="shared" si="23"/>
        <v>7.4814498113741212</v>
      </c>
      <c r="P1538">
        <f>P1537*(1-P$1+H1537)^($A1538-$A1537)*(2-E1538/E1537)</f>
        <v>7.4744966960522197</v>
      </c>
    </row>
    <row r="1539" spans="1:16" x14ac:dyDescent="0.25">
      <c r="A1539" s="1">
        <v>40296</v>
      </c>
      <c r="B1539" s="10">
        <v>21.08</v>
      </c>
      <c r="C1539" s="10">
        <v>22.31</v>
      </c>
      <c r="D1539">
        <v>32920.239999999998</v>
      </c>
      <c r="E1539">
        <v>29448.04</v>
      </c>
      <c r="F1539">
        <v>160901.18</v>
      </c>
      <c r="G1539">
        <v>143950.31</v>
      </c>
      <c r="H1539">
        <f>(1/(1-91/360*VLOOKUP($A1539,Tbills!$B$4:$C$974,2,1)/100))^((1)/91)-1</f>
        <v>4.1674654807088984E-6</v>
      </c>
      <c r="I1539">
        <f>I1538*(1-IF($A1539&lt;=I1534,I$1,I$1+IF(AND(WEEKDAY($A1539)&lt;&gt;1,WEEKDAY($A1539)&lt;&gt;7),J$1,0)))^($A1539-$A1538)*(1-0.5*(E1539/E1538-1))</f>
        <v>13.835672015871944</v>
      </c>
      <c r="K1539">
        <f>ROW()</f>
        <v>1539</v>
      </c>
      <c r="L1539">
        <f>B1539/C1539</f>
        <v>0.94486777229941732</v>
      </c>
      <c r="M1539">
        <f t="shared" si="23"/>
        <v>7.5641758039776681</v>
      </c>
      <c r="P1539">
        <f>P1538*(1-P$1+H1538)^($A1539-$A1538)*(2-E1539/E1538)</f>
        <v>7.5572497694801433</v>
      </c>
    </row>
    <row r="1540" spans="1:16"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I1539*(1-IF($A1540&lt;=I1535,I$1,I$1+IF(AND(WEEKDAY($A1540)&lt;&gt;1,WEEKDAY($A1540)&lt;&gt;7),J$1,0)))^($A1540-$A1539)*(1-0.5*(E1540/E1539-1))</f>
        <v>14.151529730074458</v>
      </c>
      <c r="K1540">
        <f>ROW()</f>
        <v>1540</v>
      </c>
      <c r="L1540">
        <f>B1540/C1540</f>
        <v>0.87977099236641221</v>
      </c>
      <c r="M1540">
        <f t="shared" si="23"/>
        <v>7.9095787382675971</v>
      </c>
      <c r="P1540">
        <f>P1539*(1-P$1+H1539)^($A1540-$A1539)*(2-E1540/E1539)</f>
        <v>7.9024451538866973</v>
      </c>
    </row>
    <row r="1541" spans="1:16" x14ac:dyDescent="0.25">
      <c r="A1541" s="1">
        <v>40298</v>
      </c>
      <c r="B1541" s="10">
        <v>22.05</v>
      </c>
      <c r="C1541" s="10">
        <v>23.67</v>
      </c>
      <c r="D1541">
        <v>34101.82</v>
      </c>
      <c r="E1541">
        <v>30504.74</v>
      </c>
      <c r="F1541">
        <v>164551.34</v>
      </c>
      <c r="G1541">
        <v>147214.71</v>
      </c>
      <c r="H1541">
        <f>(1/(1-91/360*VLOOKUP($A1541,Tbills!$B$4:$C$974,2,1)/100))^((1)/91)-1</f>
        <v>4.1674654807088984E-6</v>
      </c>
      <c r="I1541">
        <f>I1540*(1-IF($A1541&lt;=I1536,I$1,I$1+IF(AND(WEEKDAY($A1541)&lt;&gt;1,WEEKDAY($A1541)&lt;&gt;7),J$1,0)))^($A1541-$A1540)*(1-0.5*(E1541/E1540-1))</f>
        <v>13.546172603933876</v>
      </c>
      <c r="K1541">
        <f>ROW()</f>
        <v>1541</v>
      </c>
      <c r="L1541">
        <f>B1541/C1541</f>
        <v>0.9315589353612167</v>
      </c>
      <c r="M1541">
        <f t="shared" si="23"/>
        <v>7.232943073881275</v>
      </c>
      <c r="P1541">
        <f>P1540*(1-P$1+H1540)^($A1541-$A1540)*(2-E1541/E1540)</f>
        <v>7.226519156593664</v>
      </c>
    </row>
    <row r="1542" spans="1:16"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I1541*(1-IF($A1542&lt;=I1537,I$1,I$1+IF(AND(WEEKDAY($A1542)&lt;&gt;1,WEEKDAY($A1542)&lt;&gt;7),J$1,0)))^($A1542-$A1541)*(1-0.5*(E1542/E1541-1))</f>
        <v>13.786555706156799</v>
      </c>
      <c r="K1542">
        <f>ROW()</f>
        <v>1542</v>
      </c>
      <c r="L1542">
        <f>B1542/C1542</f>
        <v>0.89415411868910555</v>
      </c>
      <c r="M1542">
        <f t="shared" si="23"/>
        <v>7.4897499400386165</v>
      </c>
      <c r="P1542">
        <f>P1541*(1-P$1+H1541)^($A1542-$A1541)*(2-E1542/E1541)</f>
        <v>7.4834067829732049</v>
      </c>
    </row>
    <row r="1543" spans="1:16" x14ac:dyDescent="0.25">
      <c r="A1543" s="1">
        <v>40302</v>
      </c>
      <c r="B1543" s="10">
        <v>23.84</v>
      </c>
      <c r="C1543" s="10">
        <v>25.07</v>
      </c>
      <c r="D1543">
        <v>36225.480000000003</v>
      </c>
      <c r="E1543">
        <v>32403.84</v>
      </c>
      <c r="F1543">
        <v>171483.5</v>
      </c>
      <c r="G1543">
        <v>153413.91</v>
      </c>
      <c r="H1543">
        <f>(1/(1-91/360*VLOOKUP($A1543,Tbills!$B$4:$C$974,2,1)/100))^((1)/91)-1</f>
        <v>4.5842999230050197E-6</v>
      </c>
      <c r="I1543">
        <f>I1542*(1-IF($A1543&lt;=I1538,I$1,I$1+IF(AND(WEEKDAY($A1543)&lt;&gt;1,WEEKDAY($A1543)&lt;&gt;7),J$1,0)))^($A1543-$A1542)*(1-0.5*(E1543/E1542-1))</f>
        <v>13.086374193449803</v>
      </c>
      <c r="K1543">
        <f>ROW()</f>
        <v>1543</v>
      </c>
      <c r="L1543">
        <f>B1543/C1543</f>
        <v>0.95093737534902267</v>
      </c>
      <c r="M1543">
        <f t="shared" si="23"/>
        <v>6.7290387150522672</v>
      </c>
      <c r="P1543">
        <f>P1542*(1-P$1+H1542)^($A1543-$A1542)*(2-E1543/E1542)</f>
        <v>6.7234351098714935</v>
      </c>
    </row>
    <row r="1544" spans="1:16"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I1543*(1-IF($A1544&lt;=I1539,I$1,I$1+IF(AND(WEEKDAY($A1544)&lt;&gt;1,WEEKDAY($A1544)&lt;&gt;7),J$1,0)))^($A1544-$A1543)*(1-0.5*(E1544/E1543-1))</f>
        <v>12.789563034815428</v>
      </c>
      <c r="K1544">
        <f>ROW()</f>
        <v>1544</v>
      </c>
      <c r="L1544">
        <f>B1544/C1544</f>
        <v>0.94463405384907084</v>
      </c>
      <c r="M1544">
        <f t="shared" si="23"/>
        <v>6.42384011721406</v>
      </c>
      <c r="P1544">
        <f>P1543*(1-P$1+H1543)^($A1544-$A1543)*(2-E1544/E1543)</f>
        <v>6.4185816417778412</v>
      </c>
    </row>
    <row r="1545" spans="1:16"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I1544*(1-IF($A1545&lt;=I1540,I$1,I$1+IF(AND(WEEKDAY($A1545)&lt;&gt;1,WEEKDAY($A1545)&lt;&gt;7),J$1,0)))^($A1545-$A1544)*(1-0.5*(E1545/E1544-1))</f>
        <v>11.688527488656259</v>
      </c>
      <c r="K1545">
        <f>ROW()</f>
        <v>1545</v>
      </c>
      <c r="L1545">
        <f>B1545/C1545</f>
        <v>1.2438376943496396</v>
      </c>
      <c r="M1545">
        <f t="shared" ref="M1545:M1608" si="24">M1544*(1-IF($A1545&lt;=N$3,M$1,M$1+IF(AND(WEEKDAY($A1545)&lt;&gt;1,WEEKDAY($A1545)&lt;&gt;7),N$1,0)))^($A1545-$A1544)*(2-$E1545/$E1544)</f>
        <v>5.3178592625095371</v>
      </c>
      <c r="P1545">
        <f>P1544*(1-P$1+H1544)^($A1545-$A1544)*(2-E1545/E1544)</f>
        <v>5.3135814428552433</v>
      </c>
    </row>
    <row r="1546" spans="1:16"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I1545*(1-IF($A1546&lt;=I1541,I$1,I$1+IF(AND(WEEKDAY($A1546)&lt;&gt;1,WEEKDAY($A1546)&lt;&gt;7),J$1,0)))^($A1546-$A1545)*(1-0.5*(E1546/E1545-1))</f>
        <v>11.164779602359886</v>
      </c>
      <c r="K1546">
        <f>ROW()</f>
        <v>1546</v>
      </c>
      <c r="L1546">
        <f>B1546/C1546</f>
        <v>1.1182413981430914</v>
      </c>
      <c r="M1546">
        <f t="shared" si="24"/>
        <v>4.8413253181640741</v>
      </c>
      <c r="P1546">
        <f>P1545*(1-P$1+H1545)^($A1546-$A1545)*(2-E1546/E1545)</f>
        <v>4.8374994001425611</v>
      </c>
    </row>
    <row r="1547" spans="1:16" x14ac:dyDescent="0.25">
      <c r="A1547" s="1">
        <v>40308</v>
      </c>
      <c r="B1547" s="10">
        <v>28.84</v>
      </c>
      <c r="C1547" s="10">
        <v>28.98</v>
      </c>
      <c r="D1547">
        <v>41546.76</v>
      </c>
      <c r="E1547">
        <v>37162.71</v>
      </c>
      <c r="F1547">
        <v>183243.64</v>
      </c>
      <c r="G1547">
        <v>163930.25</v>
      </c>
      <c r="H1547">
        <f>(1/(1-91/360*VLOOKUP($A1547,Tbills!$B$4:$C$974,2,1)/100))^((1)/91)-1</f>
        <v>4.3064085186728107E-6</v>
      </c>
      <c r="I1547">
        <f>I1546*(1-IF($A1547&lt;=I1542,I$1,I$1+IF(AND(WEEKDAY($A1547)&lt;&gt;1,WEEKDAY($A1547)&lt;&gt;7),J$1,0)))^($A1547-$A1546)*(1-0.5*(E1547/E1546-1))</f>
        <v>11.950495710040208</v>
      </c>
      <c r="K1547">
        <f>ROW()</f>
        <v>1547</v>
      </c>
      <c r="L1547">
        <f>B1547/C1547</f>
        <v>0.99516908212560384</v>
      </c>
      <c r="M1547">
        <f t="shared" si="24"/>
        <v>5.522774841282418</v>
      </c>
      <c r="P1547">
        <f>P1546*(1-P$1+H1546)^($A1547-$A1546)*(2-E1547/E1546)</f>
        <v>5.5186450564253899</v>
      </c>
    </row>
    <row r="1548" spans="1:16"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I1547*(1-IF($A1548&lt;=I1543,I$1,I$1+IF(AND(WEEKDAY($A1548)&lt;&gt;1,WEEKDAY($A1548)&lt;&gt;7),J$1,0)))^($A1548-$A1547)*(1-0.5*(E1548/E1547-1))</f>
        <v>11.97327617090253</v>
      </c>
      <c r="K1548">
        <f>ROW()</f>
        <v>1548</v>
      </c>
      <c r="L1548">
        <f>B1548/C1548</f>
        <v>0.98094908209213716</v>
      </c>
      <c r="M1548">
        <f t="shared" si="24"/>
        <v>5.5438600849887054</v>
      </c>
      <c r="P1548">
        <f>P1547*(1-P$1+H1547)^($A1548-$A1547)*(2-E1548/E1547)</f>
        <v>5.5397915135540527</v>
      </c>
    </row>
    <row r="1549" spans="1:16"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I1548*(1-IF($A1549&lt;=I1544,I$1,I$1+IF(AND(WEEKDAY($A1549)&lt;&gt;1,WEEKDAY($A1549)&lt;&gt;7),J$1,0)))^($A1549-$A1548)*(1-0.5*(E1549/E1548-1))</f>
        <v>12.293718180896155</v>
      </c>
      <c r="K1549">
        <f>ROW()</f>
        <v>1549</v>
      </c>
      <c r="L1549">
        <f>B1549/C1549</f>
        <v>0.95759849906191374</v>
      </c>
      <c r="M1549">
        <f t="shared" si="24"/>
        <v>5.8406261433024707</v>
      </c>
      <c r="P1549">
        <f>P1548*(1-P$1+H1548)^($A1549-$A1548)*(2-E1549/E1548)</f>
        <v>5.8364208812126579</v>
      </c>
    </row>
    <row r="1550" spans="1:16" x14ac:dyDescent="0.25">
      <c r="A1550" s="1">
        <v>40311</v>
      </c>
      <c r="B1550" s="10">
        <v>26.68</v>
      </c>
      <c r="C1550" s="10">
        <v>27.61</v>
      </c>
      <c r="D1550">
        <v>40146.58</v>
      </c>
      <c r="E1550">
        <v>35909.800000000003</v>
      </c>
      <c r="F1550">
        <v>178118.86</v>
      </c>
      <c r="G1550">
        <v>159343.53</v>
      </c>
      <c r="H1550">
        <f>(1/(1-91/360*VLOOKUP($A1550,Tbills!$B$4:$C$974,2,1)/100))^((1)/91)-1</f>
        <v>4.3064085186728107E-6</v>
      </c>
      <c r="I1550">
        <f>I1549*(1-IF($A1550&lt;=I1545,I$1,I$1+IF(AND(WEEKDAY($A1550)&lt;&gt;1,WEEKDAY($A1550)&lt;&gt;7),J$1,0)))^($A1550-$A1549)*(1-0.5*(E1550/E1549-1))</f>
        <v>12.140030822374351</v>
      </c>
      <c r="K1550">
        <f>ROW()</f>
        <v>1550</v>
      </c>
      <c r="L1550">
        <f>B1550/C1550</f>
        <v>0.96631655197392252</v>
      </c>
      <c r="M1550">
        <f t="shared" si="24"/>
        <v>5.6946303975478143</v>
      </c>
      <c r="P1550">
        <f>P1549*(1-P$1+H1549)^($A1550-$A1549)*(2-E1550/E1549)</f>
        <v>5.6906093288359783</v>
      </c>
    </row>
    <row r="1551" spans="1:16" x14ac:dyDescent="0.25">
      <c r="A1551" s="1">
        <v>40312</v>
      </c>
      <c r="B1551" s="10">
        <v>31.24</v>
      </c>
      <c r="C1551" s="10">
        <v>30.8</v>
      </c>
      <c r="D1551">
        <v>44166.37</v>
      </c>
      <c r="E1551">
        <v>39505.21</v>
      </c>
      <c r="F1551">
        <v>187540.07</v>
      </c>
      <c r="G1551">
        <v>167770.97</v>
      </c>
      <c r="H1551">
        <f>(1/(1-91/360*VLOOKUP($A1551,Tbills!$B$4:$C$974,2,1)/100))^((1)/91)-1</f>
        <v>4.3064085186728107E-6</v>
      </c>
      <c r="I1551">
        <f>I1550*(1-IF($A1551&lt;=I1546,I$1,I$1+IF(AND(WEEKDAY($A1551)&lt;&gt;1,WEEKDAY($A1551)&lt;&gt;7),J$1,0)))^($A1551-$A1550)*(1-0.5*(E1551/E1550-1))</f>
        <v>11.53198030066874</v>
      </c>
      <c r="K1551">
        <f>ROW()</f>
        <v>1551</v>
      </c>
      <c r="L1551">
        <f>B1551/C1551</f>
        <v>1.0142857142857142</v>
      </c>
      <c r="M1551">
        <f t="shared" si="24"/>
        <v>5.1242261679877066</v>
      </c>
      <c r="P1551">
        <f>P1550*(1-P$1+H1550)^($A1551-$A1550)*(2-E1551/E1550)</f>
        <v>5.1206790271988822</v>
      </c>
    </row>
    <row r="1552" spans="1:16" x14ac:dyDescent="0.25">
      <c r="A1552" s="1">
        <v>40315</v>
      </c>
      <c r="B1552" s="10">
        <v>30.84</v>
      </c>
      <c r="C1552" s="10">
        <v>30.51</v>
      </c>
      <c r="D1552">
        <v>44541.56</v>
      </c>
      <c r="E1552">
        <v>39840.29</v>
      </c>
      <c r="F1552">
        <v>190751.15</v>
      </c>
      <c r="G1552">
        <v>170641.39</v>
      </c>
      <c r="H1552">
        <f>(1/(1-91/360*VLOOKUP($A1552,Tbills!$B$4:$C$974,2,1)/100))^((1)/91)-1</f>
        <v>4.4453533327715178E-6</v>
      </c>
      <c r="I1552">
        <f>I1551*(1-IF($A1552&lt;=I1547,I$1,I$1+IF(AND(WEEKDAY($A1552)&lt;&gt;1,WEEKDAY($A1552)&lt;&gt;7),J$1,0)))^($A1552-$A1551)*(1-0.5*(E1552/E1551-1))</f>
        <v>11.482177037767242</v>
      </c>
      <c r="K1552">
        <f>ROW()</f>
        <v>1552</v>
      </c>
      <c r="L1552">
        <f>B1552/C1552</f>
        <v>1.0108161258603736</v>
      </c>
      <c r="M1552">
        <f t="shared" si="24"/>
        <v>5.0800530138128837</v>
      </c>
      <c r="P1552">
        <f>P1551*(1-P$1+H1551)^($A1552-$A1551)*(2-E1552/E1551)</f>
        <v>5.0767480860539465</v>
      </c>
    </row>
    <row r="1553" spans="1:16" x14ac:dyDescent="0.25">
      <c r="A1553" s="1">
        <v>40316</v>
      </c>
      <c r="B1553" s="10">
        <v>33.549999999999997</v>
      </c>
      <c r="C1553" s="10">
        <v>32.81</v>
      </c>
      <c r="D1553">
        <v>47564.58</v>
      </c>
      <c r="E1553">
        <v>42544.06</v>
      </c>
      <c r="F1553">
        <v>196957.51</v>
      </c>
      <c r="G1553">
        <v>176192.69</v>
      </c>
      <c r="H1553">
        <f>(1/(1-91/360*VLOOKUP($A1553,Tbills!$B$4:$C$974,2,1)/100))^((1)/91)-1</f>
        <v>4.4453533327715178E-6</v>
      </c>
      <c r="I1553">
        <f>I1552*(1-IF($A1553&lt;=I1548,I$1,I$1+IF(AND(WEEKDAY($A1553)&lt;&gt;1,WEEKDAY($A1553)&lt;&gt;7),J$1,0)))^($A1553-$A1552)*(1-0.5*(E1553/E1552-1))</f>
        <v>11.09226809859851</v>
      </c>
      <c r="K1553">
        <f>ROW()</f>
        <v>1553</v>
      </c>
      <c r="L1553">
        <f>B1553/C1553</f>
        <v>1.0225540993599511</v>
      </c>
      <c r="M1553">
        <f t="shared" si="24"/>
        <v>4.7350735563032149</v>
      </c>
      <c r="P1553">
        <f>P1552*(1-P$1+H1552)^($A1553-$A1552)*(2-E1553/E1552)</f>
        <v>4.7320594754220098</v>
      </c>
    </row>
    <row r="1554" spans="1:16" x14ac:dyDescent="0.25">
      <c r="A1554" s="1">
        <v>40317</v>
      </c>
      <c r="B1554" s="10">
        <v>35.32</v>
      </c>
      <c r="C1554" s="10">
        <v>34.18</v>
      </c>
      <c r="D1554">
        <v>48640.57</v>
      </c>
      <c r="E1554">
        <v>43506.28</v>
      </c>
      <c r="F1554">
        <v>202429.43</v>
      </c>
      <c r="G1554">
        <v>181086.93</v>
      </c>
      <c r="H1554">
        <f>(1/(1-91/360*VLOOKUP($A1554,Tbills!$B$4:$C$974,2,1)/100))^((1)/91)-1</f>
        <v>4.4453533327715178E-6</v>
      </c>
      <c r="I1554">
        <f>I1553*(1-IF($A1554&lt;=I1549,I$1,I$1+IF(AND(WEEKDAY($A1554)&lt;&gt;1,WEEKDAY($A1554)&lt;&gt;7),J$1,0)))^($A1554-$A1553)*(1-0.5*(E1554/E1553-1))</f>
        <v>10.966545617029245</v>
      </c>
      <c r="K1554">
        <f>ROW()</f>
        <v>1554</v>
      </c>
      <c r="L1554">
        <f>B1554/C1554</f>
        <v>1.0333528379169106</v>
      </c>
      <c r="M1554">
        <f t="shared" si="24"/>
        <v>4.62776473717412</v>
      </c>
      <c r="P1554">
        <f>P1553*(1-P$1+H1553)^($A1554-$A1553)*(2-E1554/E1553)</f>
        <v>4.6248838725941992</v>
      </c>
    </row>
    <row r="1555" spans="1:16" x14ac:dyDescent="0.25">
      <c r="A1555" s="1">
        <v>40318</v>
      </c>
      <c r="B1555" s="10">
        <v>45.79</v>
      </c>
      <c r="C1555" s="10">
        <v>40.83</v>
      </c>
      <c r="D1555">
        <v>55192.21</v>
      </c>
      <c r="E1555">
        <v>49366.16</v>
      </c>
      <c r="F1555">
        <v>217501.26</v>
      </c>
      <c r="G1555">
        <v>194568.9</v>
      </c>
      <c r="H1555">
        <f>(1/(1-91/360*VLOOKUP($A1555,Tbills!$B$4:$C$974,2,1)/100))^((1)/91)-1</f>
        <v>4.4453533327715178E-6</v>
      </c>
      <c r="I1555">
        <f>I1554*(1-IF($A1555&lt;=I1550,I$1,I$1+IF(AND(WEEKDAY($A1555)&lt;&gt;1,WEEKDAY($A1555)&lt;&gt;7),J$1,0)))^($A1555-$A1554)*(1-0.5*(E1555/E1554-1))</f>
        <v>10.227734981051467</v>
      </c>
      <c r="K1555">
        <f>ROW()</f>
        <v>1555</v>
      </c>
      <c r="L1555">
        <f>B1555/C1555</f>
        <v>1.1214793044330149</v>
      </c>
      <c r="M1555">
        <f t="shared" si="24"/>
        <v>4.0042625594915267</v>
      </c>
      <c r="P1555">
        <f>P1554*(1-P$1+H1554)^($A1555-$A1554)*(2-E1555/E1554)</f>
        <v>4.001826000966779</v>
      </c>
    </row>
    <row r="1556" spans="1:16" x14ac:dyDescent="0.25">
      <c r="A1556" s="1">
        <v>40319</v>
      </c>
      <c r="B1556" s="10">
        <v>40.1</v>
      </c>
      <c r="C1556" s="10">
        <v>37.4</v>
      </c>
      <c r="D1556">
        <v>54917.53</v>
      </c>
      <c r="E1556">
        <v>49120.25</v>
      </c>
      <c r="F1556">
        <v>217813.14</v>
      </c>
      <c r="G1556">
        <v>194847.03</v>
      </c>
      <c r="H1556">
        <f>(1/(1-91/360*VLOOKUP($A1556,Tbills!$B$4:$C$974,2,1)/100))^((1)/91)-1</f>
        <v>4.4453533327715178E-6</v>
      </c>
      <c r="I1556">
        <f>I1555*(1-IF($A1556&lt;=I1551,I$1,I$1+IF(AND(WEEKDAY($A1556)&lt;&gt;1,WEEKDAY($A1556)&lt;&gt;7),J$1,0)))^($A1556-$A1555)*(1-0.5*(E1556/E1555-1))</f>
        <v>10.252942067986851</v>
      </c>
      <c r="K1556">
        <f>ROW()</f>
        <v>1556</v>
      </c>
      <c r="L1556">
        <f>B1556/C1556</f>
        <v>1.072192513368984</v>
      </c>
      <c r="M1556">
        <f t="shared" si="24"/>
        <v>4.024021754047256</v>
      </c>
      <c r="P1556">
        <f>P1555*(1-P$1+H1555)^($A1556-$A1555)*(2-E1556/E1555)</f>
        <v>4.021629615199501</v>
      </c>
    </row>
    <row r="1557" spans="1:16" x14ac:dyDescent="0.25">
      <c r="A1557" s="1">
        <v>40322</v>
      </c>
      <c r="B1557" s="10">
        <v>38.32</v>
      </c>
      <c r="C1557" s="10">
        <v>36.909999999999997</v>
      </c>
      <c r="D1557">
        <v>53931.67</v>
      </c>
      <c r="E1557">
        <v>48237.81</v>
      </c>
      <c r="F1557">
        <v>216967.47</v>
      </c>
      <c r="G1557">
        <v>194087.93</v>
      </c>
      <c r="H1557">
        <f>(1/(1-91/360*VLOOKUP($A1557,Tbills!$B$4:$C$974,2,1)/100))^((1)/91)-1</f>
        <v>4.5842999230050197E-6</v>
      </c>
      <c r="I1557">
        <f>I1556*(1-IF($A1557&lt;=I1552,I$1,I$1+IF(AND(WEEKDAY($A1557)&lt;&gt;1,WEEKDAY($A1557)&lt;&gt;7),J$1,0)))^($A1557-$A1556)*(1-0.5*(E1557/E1556-1))</f>
        <v>10.344230825625699</v>
      </c>
      <c r="K1557">
        <f>ROW()</f>
        <v>1557</v>
      </c>
      <c r="L1557">
        <f>B1557/C1557</f>
        <v>1.0382010295312925</v>
      </c>
      <c r="M1557">
        <f t="shared" si="24"/>
        <v>4.0957405365227508</v>
      </c>
      <c r="P1557">
        <f>P1556*(1-P$1+H1556)^($A1557-$A1556)*(2-E1557/E1556)</f>
        <v>4.0934781150401154</v>
      </c>
    </row>
    <row r="1558" spans="1:16" x14ac:dyDescent="0.25">
      <c r="A1558" s="1">
        <v>40323</v>
      </c>
      <c r="B1558" s="10">
        <v>34.61</v>
      </c>
      <c r="C1558" s="10">
        <v>34.9</v>
      </c>
      <c r="D1558">
        <v>51970.84</v>
      </c>
      <c r="E1558">
        <v>46483.77</v>
      </c>
      <c r="F1558">
        <v>214075.94</v>
      </c>
      <c r="G1558">
        <v>191500.43</v>
      </c>
      <c r="H1558">
        <f>(1/(1-91/360*VLOOKUP($A1558,Tbills!$B$4:$C$974,2,1)/100))^((1)/91)-1</f>
        <v>4.5842999230050197E-6</v>
      </c>
      <c r="I1558">
        <f>I1557*(1-IF($A1558&lt;=I1553,I$1,I$1+IF(AND(WEEKDAY($A1558)&lt;&gt;1,WEEKDAY($A1558)&lt;&gt;7),J$1,0)))^($A1558-$A1557)*(1-0.5*(E1558/E1557-1))</f>
        <v>10.532026954135073</v>
      </c>
      <c r="K1558">
        <f>ROW()</f>
        <v>1558</v>
      </c>
      <c r="L1558">
        <f>B1558/C1558</f>
        <v>0.99169054441260751</v>
      </c>
      <c r="M1558">
        <f t="shared" si="24"/>
        <v>4.2444735793261774</v>
      </c>
      <c r="P1558">
        <f>P1557*(1-P$1+H1557)^($A1558-$A1557)*(2-E1558/E1557)</f>
        <v>4.2421891280339734</v>
      </c>
    </row>
    <row r="1559" spans="1:16"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I1558*(1-IF($A1559&lt;=I1554,I$1,I$1+IF(AND(WEEKDAY($A1559)&lt;&gt;1,WEEKDAY($A1559)&lt;&gt;7),J$1,0)))^($A1559-$A1558)*(1-0.5*(E1559/E1558-1))</f>
        <v>10.673431710055487</v>
      </c>
      <c r="K1559">
        <f>ROW()</f>
        <v>1559</v>
      </c>
      <c r="L1559">
        <f>B1559/C1559</f>
        <v>1.031516936671576</v>
      </c>
      <c r="M1559">
        <f t="shared" si="24"/>
        <v>4.3584685149565461</v>
      </c>
      <c r="P1559">
        <f>P1558*(1-P$1+H1558)^($A1559-$A1558)*(2-E1559/E1558)</f>
        <v>4.3561844532476757</v>
      </c>
    </row>
    <row r="1560" spans="1:16" x14ac:dyDescent="0.25">
      <c r="A1560" s="1">
        <v>40325</v>
      </c>
      <c r="B1560" s="10">
        <v>29.68</v>
      </c>
      <c r="C1560" s="10">
        <v>30.64</v>
      </c>
      <c r="D1560">
        <v>46127.12</v>
      </c>
      <c r="E1560">
        <v>41256.620000000003</v>
      </c>
      <c r="F1560">
        <v>202506.54</v>
      </c>
      <c r="G1560">
        <v>181149.39</v>
      </c>
      <c r="H1560">
        <f>(1/(1-91/360*VLOOKUP($A1560,Tbills!$B$4:$C$974,2,1)/100))^((1)/91)-1</f>
        <v>4.5842999230050197E-6</v>
      </c>
      <c r="I1560">
        <f>I1559*(1-IF($A1560&lt;=I1555,I$1,I$1+IF(AND(WEEKDAY($A1560)&lt;&gt;1,WEEKDAY($A1560)&lt;&gt;7),J$1,0)))^($A1560-$A1559)*(1-0.5*(E1560/E1559-1))</f>
        <v>11.142299044945199</v>
      </c>
      <c r="K1560">
        <f>ROW()</f>
        <v>1560</v>
      </c>
      <c r="L1560">
        <f>B1560/C1560</f>
        <v>0.96866840731070492</v>
      </c>
      <c r="M1560">
        <f t="shared" si="24"/>
        <v>4.7414060756739467</v>
      </c>
      <c r="P1560">
        <f>P1559*(1-P$1+H1559)^($A1560-$A1559)*(2-E1560/E1559)</f>
        <v>4.7389885044608846</v>
      </c>
    </row>
    <row r="1561" spans="1:16" x14ac:dyDescent="0.25">
      <c r="A1561" s="1">
        <v>40326</v>
      </c>
      <c r="B1561" s="10">
        <v>32.07</v>
      </c>
      <c r="C1561" s="10">
        <v>32</v>
      </c>
      <c r="D1561">
        <v>47049.95</v>
      </c>
      <c r="E1561">
        <v>42081.82</v>
      </c>
      <c r="F1561">
        <v>203719.64</v>
      </c>
      <c r="G1561">
        <v>182233.72</v>
      </c>
      <c r="H1561">
        <f>(1/(1-91/360*VLOOKUP($A1561,Tbills!$B$4:$C$974,2,1)/100))^((1)/91)-1</f>
        <v>4.5842999230050197E-6</v>
      </c>
      <c r="I1561">
        <f>I1560*(1-IF($A1561&lt;=I1556,I$1,I$1+IF(AND(WEEKDAY($A1561)&lt;&gt;1,WEEKDAY($A1561)&lt;&gt;7),J$1,0)))^($A1561-$A1560)*(1-0.5*(E1561/E1560-1))</f>
        <v>11.030579821272811</v>
      </c>
      <c r="K1561">
        <f>ROW()</f>
        <v>1561</v>
      </c>
      <c r="L1561">
        <f>B1561/C1561</f>
        <v>1.0021875</v>
      </c>
      <c r="M1561">
        <f t="shared" si="24"/>
        <v>4.6463537696507871</v>
      </c>
      <c r="P1561">
        <f>P1560*(1-P$1+H1560)^($A1561-$A1560)*(2-E1561/E1560)</f>
        <v>4.6440504880143747</v>
      </c>
    </row>
    <row r="1562" spans="1:16" x14ac:dyDescent="0.25">
      <c r="A1562" s="1">
        <v>40330</v>
      </c>
      <c r="B1562" s="10">
        <v>35.54</v>
      </c>
      <c r="C1562" s="10">
        <v>34.020000000000003</v>
      </c>
      <c r="D1562">
        <v>49822.48</v>
      </c>
      <c r="E1562">
        <v>44560.82</v>
      </c>
      <c r="F1562">
        <v>207513.17</v>
      </c>
      <c r="G1562">
        <v>185623.81</v>
      </c>
      <c r="H1562">
        <f>(1/(1-91/360*VLOOKUP($A1562,Tbills!$B$4:$C$974,2,1)/100))^((1)/91)-1</f>
        <v>4.4453533327715178E-6</v>
      </c>
      <c r="I1562">
        <f>I1561*(1-IF($A1562&lt;=I1557,I$1,I$1+IF(AND(WEEKDAY($A1562)&lt;&gt;1,WEEKDAY($A1562)&lt;&gt;7),J$1,0)))^($A1562-$A1561)*(1-0.5*(E1562/E1561-1))</f>
        <v>10.704564816841524</v>
      </c>
      <c r="K1562">
        <f>ROW()</f>
        <v>1562</v>
      </c>
      <c r="L1562">
        <f>B1562/C1562</f>
        <v>1.0446796002351557</v>
      </c>
      <c r="M1562">
        <f t="shared" si="24"/>
        <v>4.3718269151760758</v>
      </c>
      <c r="P1562">
        <f>P1561*(1-P$1+H1561)^($A1562-$A1561)*(2-E1562/E1561)</f>
        <v>4.3699074689842687</v>
      </c>
    </row>
    <row r="1563" spans="1:16" x14ac:dyDescent="0.25">
      <c r="A1563" s="1">
        <v>40331</v>
      </c>
      <c r="B1563" s="10">
        <v>30.17</v>
      </c>
      <c r="C1563" s="10">
        <v>30.59</v>
      </c>
      <c r="D1563">
        <v>46456.15</v>
      </c>
      <c r="E1563">
        <v>41549.81</v>
      </c>
      <c r="F1563">
        <v>203133.64</v>
      </c>
      <c r="G1563">
        <v>181705.43</v>
      </c>
      <c r="H1563">
        <f>(1/(1-91/360*VLOOKUP($A1563,Tbills!$B$4:$C$974,2,1)/100))^((1)/91)-1</f>
        <v>4.4453533327715178E-6</v>
      </c>
      <c r="I1563">
        <f>I1562*(1-IF($A1563&lt;=I1558,I$1,I$1+IF(AND(WEEKDAY($A1563)&lt;&gt;1,WEEKDAY($A1563)&lt;&gt;7),J$1,0)))^($A1563-$A1562)*(1-0.5*(E1563/E1562-1))</f>
        <v>11.065934765272349</v>
      </c>
      <c r="K1563">
        <f>ROW()</f>
        <v>1563</v>
      </c>
      <c r="L1563">
        <f>B1563/C1563</f>
        <v>0.98627002288329524</v>
      </c>
      <c r="M1563">
        <f t="shared" si="24"/>
        <v>4.6670173541185838</v>
      </c>
      <c r="P1563">
        <f>P1562*(1-P$1+H1562)^($A1563-$A1562)*(2-E1563/E1562)</f>
        <v>4.6650337779173032</v>
      </c>
    </row>
    <row r="1564" spans="1:16" x14ac:dyDescent="0.25">
      <c r="A1564" s="1">
        <v>40332</v>
      </c>
      <c r="B1564" s="10">
        <v>29.46</v>
      </c>
      <c r="C1564" s="10">
        <v>30.24</v>
      </c>
      <c r="D1564">
        <v>46034.87</v>
      </c>
      <c r="E1564">
        <v>41172.839999999997</v>
      </c>
      <c r="F1564">
        <v>201071.52</v>
      </c>
      <c r="G1564">
        <v>179860.04</v>
      </c>
      <c r="H1564">
        <f>(1/(1-91/360*VLOOKUP($A1564,Tbills!$B$4:$C$974,2,1)/100))^((1)/91)-1</f>
        <v>4.4453533327715178E-6</v>
      </c>
      <c r="I1564">
        <f>I1563*(1-IF($A1564&lt;=I1559,I$1,I$1+IF(AND(WEEKDAY($A1564)&lt;&gt;1,WEEKDAY($A1564)&lt;&gt;7),J$1,0)))^($A1564-$A1563)*(1-0.5*(E1564/E1563-1))</f>
        <v>11.11584453274611</v>
      </c>
      <c r="K1564">
        <f>ROW()</f>
        <v>1564</v>
      </c>
      <c r="L1564">
        <f>B1564/C1564</f>
        <v>0.9742063492063493</v>
      </c>
      <c r="M1564">
        <f t="shared" si="24"/>
        <v>4.7091405790993095</v>
      </c>
      <c r="P1564">
        <f>P1563*(1-P$1+H1563)^($A1564-$A1563)*(2-E1564/E1563)</f>
        <v>4.7072051646043187</v>
      </c>
    </row>
    <row r="1565" spans="1:16"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I1564*(1-IF($A1565&lt;=I1560,I$1,I$1+IF(AND(WEEKDAY($A1565)&lt;&gt;1,WEEKDAY($A1565)&lt;&gt;7),J$1,0)))^($A1565-$A1564)*(1-0.5*(E1565/E1564-1))</f>
        <v>10.586381134996811</v>
      </c>
      <c r="K1565">
        <f>ROW()</f>
        <v>1565</v>
      </c>
      <c r="L1565">
        <f>B1565/C1565</f>
        <v>1.0322956066336921</v>
      </c>
      <c r="M1565">
        <f t="shared" si="24"/>
        <v>4.2605695426204866</v>
      </c>
      <c r="P1565">
        <f>P1564*(1-P$1+H1564)^($A1565-$A1564)*(2-E1565/E1564)</f>
        <v>4.258878259516182</v>
      </c>
    </row>
    <row r="1566" spans="1:16" x14ac:dyDescent="0.25">
      <c r="A1566" s="1">
        <v>40336</v>
      </c>
      <c r="B1566" s="10">
        <v>36.57</v>
      </c>
      <c r="C1566" s="10">
        <v>35.299999999999997</v>
      </c>
      <c r="D1566">
        <v>52737.41</v>
      </c>
      <c r="E1566">
        <v>47166.7</v>
      </c>
      <c r="F1566">
        <v>211916.79</v>
      </c>
      <c r="G1566">
        <v>189557.91</v>
      </c>
      <c r="H1566">
        <f>(1/(1-91/360*VLOOKUP($A1566,Tbills!$B$4:$C$974,2,1)/100))^((1)/91)-1</f>
        <v>3.6117110888689297E-6</v>
      </c>
      <c r="I1566">
        <f>I1565*(1-IF($A1566&lt;=I1561,I$1,I$1+IF(AND(WEEKDAY($A1566)&lt;&gt;1,WEEKDAY($A1566)&lt;&gt;7),J$1,0)))^($A1566-$A1565)*(1-0.5*(E1566/E1565-1))</f>
        <v>10.34215954751815</v>
      </c>
      <c r="K1566">
        <f>ROW()</f>
        <v>1566</v>
      </c>
      <c r="L1566">
        <f>B1566/C1566</f>
        <v>1.0359773371104817</v>
      </c>
      <c r="M1566">
        <f t="shared" si="24"/>
        <v>4.0640739987900734</v>
      </c>
      <c r="P1566">
        <f>P1565*(1-P$1+H1565)^($A1566-$A1565)*(2-E1566/E1565)</f>
        <v>4.0626317697945975</v>
      </c>
    </row>
    <row r="1567" spans="1:16" x14ac:dyDescent="0.25">
      <c r="A1567" s="1">
        <v>40337</v>
      </c>
      <c r="B1567" s="10">
        <v>33.700000000000003</v>
      </c>
      <c r="C1567" s="10">
        <v>33.65</v>
      </c>
      <c r="D1567">
        <v>50571.03</v>
      </c>
      <c r="E1567">
        <v>45228.98</v>
      </c>
      <c r="F1567">
        <v>209879.29</v>
      </c>
      <c r="G1567">
        <v>187734.7</v>
      </c>
      <c r="H1567">
        <f>(1/(1-91/360*VLOOKUP($A1567,Tbills!$B$4:$C$974,2,1)/100))^((1)/91)-1</f>
        <v>3.6117110888689297E-6</v>
      </c>
      <c r="I1567">
        <f>I1566*(1-IF($A1567&lt;=I1562,I$1,I$1+IF(AND(WEEKDAY($A1567)&lt;&gt;1,WEEKDAY($A1567)&lt;&gt;7),J$1,0)))^($A1567-$A1566)*(1-0.5*(E1567/E1566-1))</f>
        <v>10.554325070937693</v>
      </c>
      <c r="K1567">
        <f>ROW()</f>
        <v>1567</v>
      </c>
      <c r="L1567">
        <f>B1567/C1567</f>
        <v>1.0014858841010403</v>
      </c>
      <c r="M1567">
        <f t="shared" si="24"/>
        <v>4.2308387439906587</v>
      </c>
      <c r="P1567">
        <f>P1566*(1-P$1+H1566)^($A1567-$A1566)*(2-E1567/E1566)</f>
        <v>4.2293931677709065</v>
      </c>
    </row>
    <row r="1568" spans="1:16"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I1567*(1-IF($A1568&lt;=I1563,I$1,I$1+IF(AND(WEEKDAY($A1568)&lt;&gt;1,WEEKDAY($A1568)&lt;&gt;7),J$1,0)))^($A1568-$A1567)*(1-0.5*(E1568/E1567-1))</f>
        <v>10.50913455682419</v>
      </c>
      <c r="K1568">
        <f>ROW()</f>
        <v>1568</v>
      </c>
      <c r="L1568">
        <f>B1568/C1568</f>
        <v>0.99792899408284019</v>
      </c>
      <c r="M1568">
        <f t="shared" si="24"/>
        <v>4.1946322536526646</v>
      </c>
      <c r="P1568">
        <f>P1567*(1-P$1+H1567)^($A1568-$A1567)*(2-E1568/E1567)</f>
        <v>4.1932544042828042</v>
      </c>
    </row>
    <row r="1569" spans="1:16" x14ac:dyDescent="0.25">
      <c r="A1569" s="1">
        <v>40339</v>
      </c>
      <c r="B1569" s="10">
        <v>30.57</v>
      </c>
      <c r="C1569" s="10">
        <v>31.47</v>
      </c>
      <c r="D1569">
        <v>47944.24</v>
      </c>
      <c r="E1569">
        <v>42879.34</v>
      </c>
      <c r="F1569">
        <v>206292.58</v>
      </c>
      <c r="G1569">
        <v>184525.08</v>
      </c>
      <c r="H1569">
        <f>(1/(1-91/360*VLOOKUP($A1569,Tbills!$B$4:$C$974,2,1)/100))^((1)/91)-1</f>
        <v>3.6117110888689297E-6</v>
      </c>
      <c r="I1569">
        <f>I1568*(1-IF($A1569&lt;=I1564,I$1,I$1+IF(AND(WEEKDAY($A1569)&lt;&gt;1,WEEKDAY($A1569)&lt;&gt;7),J$1,0)))^($A1569-$A1568)*(1-0.5*(E1569/E1568-1))</f>
        <v>10.823870326423485</v>
      </c>
      <c r="K1569">
        <f>ROW()</f>
        <v>1569</v>
      </c>
      <c r="L1569">
        <f>B1569/C1569</f>
        <v>0.97140133460438516</v>
      </c>
      <c r="M1569">
        <f t="shared" si="24"/>
        <v>4.4458983163685186</v>
      </c>
      <c r="P1569">
        <f>P1568*(1-P$1+H1568)^($A1569-$A1568)*(2-E1569/E1568)</f>
        <v>4.4444966039844411</v>
      </c>
    </row>
    <row r="1570" spans="1:16" x14ac:dyDescent="0.25">
      <c r="A1570" s="1">
        <v>40340</v>
      </c>
      <c r="B1570" s="10">
        <v>28.79</v>
      </c>
      <c r="C1570" s="10">
        <v>30.95</v>
      </c>
      <c r="D1570">
        <v>46783.47</v>
      </c>
      <c r="E1570">
        <v>41841.040000000001</v>
      </c>
      <c r="F1570">
        <v>204530.04</v>
      </c>
      <c r="G1570">
        <v>182947.86</v>
      </c>
      <c r="H1570">
        <f>(1/(1-91/360*VLOOKUP($A1570,Tbills!$B$4:$C$974,2,1)/100))^((1)/91)-1</f>
        <v>3.6117110888689297E-6</v>
      </c>
      <c r="I1570">
        <f>I1569*(1-IF($A1570&lt;=I1565,I$1,I$1+IF(AND(WEEKDAY($A1570)&lt;&gt;1,WEEKDAY($A1570)&lt;&gt;7),J$1,0)))^($A1570-$A1569)*(1-0.5*(E1570/E1569-1))</f>
        <v>10.954632277984603</v>
      </c>
      <c r="K1570">
        <f>ROW()</f>
        <v>1570</v>
      </c>
      <c r="L1570">
        <f>B1570/C1570</f>
        <v>0.9302100161550888</v>
      </c>
      <c r="M1570">
        <f t="shared" si="24"/>
        <v>4.553341253449525</v>
      </c>
      <c r="P1570">
        <f>P1569*(1-P$1+H1569)^($A1570-$A1569)*(2-E1570/E1569)</f>
        <v>4.5519657576025843</v>
      </c>
    </row>
    <row r="1571" spans="1:16" x14ac:dyDescent="0.25">
      <c r="A1571" s="1">
        <v>40343</v>
      </c>
      <c r="B1571" s="10">
        <v>28.58</v>
      </c>
      <c r="C1571" s="10">
        <v>30.68</v>
      </c>
      <c r="D1571">
        <v>45846.54</v>
      </c>
      <c r="E1571">
        <v>41002.639999999999</v>
      </c>
      <c r="F1571">
        <v>202307.25</v>
      </c>
      <c r="G1571">
        <v>180957.64</v>
      </c>
      <c r="H1571">
        <f>(1/(1-91/360*VLOOKUP($A1571,Tbills!$B$4:$C$974,2,1)/100))^((1)/91)-1</f>
        <v>1.8057055335418681E-6</v>
      </c>
      <c r="I1571">
        <f>I1570*(1-IF($A1571&lt;=I1566,I$1,I$1+IF(AND(WEEKDAY($A1571)&lt;&gt;1,WEEKDAY($A1571)&lt;&gt;7),J$1,0)))^($A1571-$A1570)*(1-0.5*(E1571/E1570-1))</f>
        <v>11.06352142130164</v>
      </c>
      <c r="K1571">
        <f>ROW()</f>
        <v>1571</v>
      </c>
      <c r="L1571">
        <f>B1571/C1571</f>
        <v>0.93155149934810944</v>
      </c>
      <c r="M1571">
        <f t="shared" si="24"/>
        <v>4.6439309961062163</v>
      </c>
      <c r="P1571">
        <f>P1570*(1-P$1+H1570)^($A1571-$A1570)*(2-E1571/E1570)</f>
        <v>4.6427120000427378</v>
      </c>
    </row>
    <row r="1572" spans="1:16" x14ac:dyDescent="0.25">
      <c r="A1572" s="1">
        <v>40344</v>
      </c>
      <c r="B1572" s="10">
        <v>25.87</v>
      </c>
      <c r="C1572" s="10">
        <v>28.45</v>
      </c>
      <c r="D1572">
        <v>43114.76</v>
      </c>
      <c r="E1572">
        <v>38559.410000000003</v>
      </c>
      <c r="F1572">
        <v>195463.64</v>
      </c>
      <c r="G1572">
        <v>174835.91</v>
      </c>
      <c r="H1572">
        <f>(1/(1-91/360*VLOOKUP($A1572,Tbills!$B$4:$C$974,2,1)/100))^((1)/91)-1</f>
        <v>1.8057055335418681E-6</v>
      </c>
      <c r="I1572">
        <f>I1571*(1-IF($A1572&lt;=I1567,I$1,I$1+IF(AND(WEEKDAY($A1572)&lt;&gt;1,WEEKDAY($A1572)&lt;&gt;7),J$1,0)))^($A1572-$A1571)*(1-0.5*(E1572/E1571-1))</f>
        <v>11.392846680596897</v>
      </c>
      <c r="K1572">
        <f>ROW()</f>
        <v>1572</v>
      </c>
      <c r="L1572">
        <f>B1572/C1572</f>
        <v>0.90931458699472767</v>
      </c>
      <c r="M1572">
        <f t="shared" si="24"/>
        <v>4.9204203759146887</v>
      </c>
      <c r="P1572">
        <f>P1571*(1-P$1+H1571)^($A1572-$A1571)*(2-E1572/E1571)</f>
        <v>4.9191848583589595</v>
      </c>
    </row>
    <row r="1573" spans="1:16" x14ac:dyDescent="0.25">
      <c r="A1573" s="1">
        <v>40345</v>
      </c>
      <c r="B1573" s="10">
        <v>25.92</v>
      </c>
      <c r="C1573" s="10">
        <v>28.78</v>
      </c>
      <c r="D1573">
        <v>41982.23</v>
      </c>
      <c r="E1573">
        <v>37546.47</v>
      </c>
      <c r="F1573">
        <v>194489.92</v>
      </c>
      <c r="G1573">
        <v>173964.63</v>
      </c>
      <c r="H1573">
        <f>(1/(1-91/360*VLOOKUP($A1573,Tbills!$B$4:$C$974,2,1)/100))^((1)/91)-1</f>
        <v>1.8057055335418681E-6</v>
      </c>
      <c r="I1573">
        <f>I1572*(1-IF($A1573&lt;=I1568,I$1,I$1+IF(AND(WEEKDAY($A1573)&lt;&gt;1,WEEKDAY($A1573)&lt;&gt;7),J$1,0)))^($A1573-$A1572)*(1-0.5*(E1573/E1572-1))</f>
        <v>11.542188981308099</v>
      </c>
      <c r="K1573">
        <f>ROW()</f>
        <v>1573</v>
      </c>
      <c r="L1573">
        <f>B1573/C1573</f>
        <v>0.90062543432939546</v>
      </c>
      <c r="M1573">
        <f t="shared" si="24"/>
        <v>5.0494426252094557</v>
      </c>
      <c r="P1573">
        <f>P1572*(1-P$1+H1572)^($A1573-$A1572)*(2-E1573/E1572)</f>
        <v>5.0482322355179727</v>
      </c>
    </row>
    <row r="1574" spans="1:16" x14ac:dyDescent="0.25">
      <c r="A1574" s="1">
        <v>40346</v>
      </c>
      <c r="B1574" s="10">
        <v>25.05</v>
      </c>
      <c r="C1574" s="10">
        <v>28.21</v>
      </c>
      <c r="D1574">
        <v>41237.949999999997</v>
      </c>
      <c r="E1574">
        <v>36880.76</v>
      </c>
      <c r="F1574">
        <v>192862.04</v>
      </c>
      <c r="G1574">
        <v>172508.23</v>
      </c>
      <c r="H1574">
        <f>(1/(1-91/360*VLOOKUP($A1574,Tbills!$B$4:$C$974,2,1)/100))^((1)/91)-1</f>
        <v>1.8057055335418681E-6</v>
      </c>
      <c r="I1574">
        <f>I1573*(1-IF($A1574&lt;=I1569,I$1,I$1+IF(AND(WEEKDAY($A1574)&lt;&gt;1,WEEKDAY($A1574)&lt;&gt;7),J$1,0)))^($A1574-$A1573)*(1-0.5*(E1574/E1573-1))</f>
        <v>11.644209114398897</v>
      </c>
      <c r="K1574">
        <f>ROW()</f>
        <v>1574</v>
      </c>
      <c r="L1574">
        <f>B1574/C1574</f>
        <v>0.8879829847571783</v>
      </c>
      <c r="M1574">
        <f t="shared" si="24"/>
        <v>5.1387313846559648</v>
      </c>
      <c r="P1574">
        <f>P1573*(1-P$1+H1573)^($A1574-$A1573)*(2-E1574/E1573)</f>
        <v>5.1375581350045181</v>
      </c>
    </row>
    <row r="1575" spans="1:16" x14ac:dyDescent="0.25">
      <c r="A1575" s="1">
        <v>40347</v>
      </c>
      <c r="B1575" s="10">
        <v>23.95</v>
      </c>
      <c r="C1575" s="10">
        <v>27.96</v>
      </c>
      <c r="D1575">
        <v>40542.160000000003</v>
      </c>
      <c r="E1575">
        <v>36258.42</v>
      </c>
      <c r="F1575">
        <v>190254.93</v>
      </c>
      <c r="G1575">
        <v>170175.95</v>
      </c>
      <c r="H1575">
        <f>(1/(1-91/360*VLOOKUP($A1575,Tbills!$B$4:$C$974,2,1)/100))^((1)/91)-1</f>
        <v>1.8057055335418681E-6</v>
      </c>
      <c r="I1575">
        <f>I1574*(1-IF($A1575&lt;=I1570,I$1,I$1+IF(AND(WEEKDAY($A1575)&lt;&gt;1,WEEKDAY($A1575)&lt;&gt;7),J$1,0)))^($A1575-$A1574)*(1-0.5*(E1575/E1574-1))</f>
        <v>11.742147900077711</v>
      </c>
      <c r="K1575">
        <f>ROW()</f>
        <v>1575</v>
      </c>
      <c r="L1575">
        <f>B1575/C1575</f>
        <v>0.85658082975679539</v>
      </c>
      <c r="M1575">
        <f t="shared" si="24"/>
        <v>5.2252009196235321</v>
      </c>
      <c r="P1575">
        <f>P1574*(1-P$1+H1574)^($A1575-$A1574)*(2-E1575/E1574)</f>
        <v>5.2240674566962326</v>
      </c>
    </row>
    <row r="1576" spans="1:16" x14ac:dyDescent="0.25">
      <c r="A1576" s="1">
        <v>40350</v>
      </c>
      <c r="B1576" s="10">
        <v>24.88</v>
      </c>
      <c r="C1576" s="10">
        <v>27.54</v>
      </c>
      <c r="D1576">
        <v>40899.08</v>
      </c>
      <c r="E1576">
        <v>36577.43</v>
      </c>
      <c r="F1576">
        <v>190810.96</v>
      </c>
      <c r="G1576">
        <v>170672.37</v>
      </c>
      <c r="H1576">
        <f>(1/(1-91/360*VLOOKUP($A1576,Tbills!$B$4:$C$974,2,1)/100))^((1)/91)-1</f>
        <v>3.1949139418507855E-6</v>
      </c>
      <c r="I1576">
        <f>I1575*(1-IF($A1576&lt;=I1571,I$1,I$1+IF(AND(WEEKDAY($A1576)&lt;&gt;1,WEEKDAY($A1576)&lt;&gt;7),J$1,0)))^($A1576-$A1575)*(1-0.5*(E1576/E1575-1))</f>
        <v>11.689580032392273</v>
      </c>
      <c r="K1576">
        <f>ROW()</f>
        <v>1576</v>
      </c>
      <c r="L1576">
        <f>B1576/C1576</f>
        <v>0.90341321713870737</v>
      </c>
      <c r="M1576">
        <f t="shared" si="24"/>
        <v>5.1785047491025278</v>
      </c>
      <c r="P1576">
        <f>P1575*(1-P$1+H1575)^($A1576-$A1575)*(2-E1576/E1575)</f>
        <v>5.1775584107275634</v>
      </c>
    </row>
    <row r="1577" spans="1:16" x14ac:dyDescent="0.25">
      <c r="A1577" s="1">
        <v>40351</v>
      </c>
      <c r="B1577" s="10">
        <v>27.05</v>
      </c>
      <c r="C1577" s="10">
        <v>29.09</v>
      </c>
      <c r="D1577">
        <v>42736.11</v>
      </c>
      <c r="E1577">
        <v>38220.230000000003</v>
      </c>
      <c r="F1577">
        <v>195288.5</v>
      </c>
      <c r="G1577">
        <v>174676.79</v>
      </c>
      <c r="H1577">
        <f>(1/(1-91/360*VLOOKUP($A1577,Tbills!$B$4:$C$974,2,1)/100))^((1)/91)-1</f>
        <v>3.1949139418507855E-6</v>
      </c>
      <c r="I1577">
        <f>I1576*(1-IF($A1577&lt;=I1572,I$1,I$1+IF(AND(WEEKDAY($A1577)&lt;&gt;1,WEEKDAY($A1577)&lt;&gt;7),J$1,0)))^($A1577-$A1576)*(1-0.5*(E1577/E1576-1))</f>
        <v>11.426775899153446</v>
      </c>
      <c r="K1577">
        <f>ROW()</f>
        <v>1577</v>
      </c>
      <c r="L1577">
        <f>B1577/C1577</f>
        <v>0.92987280852526644</v>
      </c>
      <c r="M1577">
        <f t="shared" si="24"/>
        <v>4.9456925064895483</v>
      </c>
      <c r="P1577">
        <f>P1576*(1-P$1+H1576)^($A1577-$A1576)*(2-E1577/E1576)</f>
        <v>4.9448519299527129</v>
      </c>
    </row>
    <row r="1578" spans="1:16"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I1577*(1-IF($A1578&lt;=I1573,I$1,I$1+IF(AND(WEEKDAY($A1578)&lt;&gt;1,WEEKDAY($A1578)&lt;&gt;7),J$1,0)))^($A1578-$A1577)*(1-0.5*(E1578/E1577-1))</f>
        <v>11.348031792360899</v>
      </c>
      <c r="K1578">
        <f>ROW()</f>
        <v>1578</v>
      </c>
      <c r="L1578">
        <f>B1578/C1578</f>
        <v>0.91968557758031433</v>
      </c>
      <c r="M1578">
        <f t="shared" si="24"/>
        <v>4.8775575681559866</v>
      </c>
      <c r="P1578">
        <f>P1577*(1-P$1+H1577)^($A1578-$A1577)*(2-E1578/E1577)</f>
        <v>4.8767909187073437</v>
      </c>
    </row>
    <row r="1579" spans="1:16" x14ac:dyDescent="0.25">
      <c r="A1579" s="1">
        <v>40353</v>
      </c>
      <c r="B1579" s="10">
        <v>29.74</v>
      </c>
      <c r="C1579" s="10">
        <v>31.36</v>
      </c>
      <c r="D1579">
        <v>45923.31</v>
      </c>
      <c r="E1579">
        <v>41070.39</v>
      </c>
      <c r="F1579">
        <v>203362.68</v>
      </c>
      <c r="G1579">
        <v>181897.64</v>
      </c>
      <c r="H1579">
        <f>(1/(1-91/360*VLOOKUP($A1579,Tbills!$B$4:$C$974,2,1)/100))^((1)/91)-1</f>
        <v>3.1949139418507855E-6</v>
      </c>
      <c r="I1579">
        <f>I1578*(1-IF($A1579&lt;=I1574,I$1,I$1+IF(AND(WEEKDAY($A1579)&lt;&gt;1,WEEKDAY($A1579)&lt;&gt;7),J$1,0)))^($A1579-$A1578)*(1-0.5*(E1579/E1578-1))</f>
        <v>11.007206399758727</v>
      </c>
      <c r="K1579">
        <f>ROW()</f>
        <v>1579</v>
      </c>
      <c r="L1579">
        <f>B1579/C1579</f>
        <v>0.94834183673469385</v>
      </c>
      <c r="M1579">
        <f t="shared" si="24"/>
        <v>4.5846063801915786</v>
      </c>
      <c r="P1579">
        <f>P1578*(1-P$1+H1578)^($A1579-$A1578)*(2-E1579/E1578)</f>
        <v>4.5839443794264731</v>
      </c>
    </row>
    <row r="1580" spans="1:16" x14ac:dyDescent="0.25">
      <c r="A1580" s="1">
        <v>40354</v>
      </c>
      <c r="B1580" s="10">
        <v>28.53</v>
      </c>
      <c r="C1580" s="10">
        <v>30.7</v>
      </c>
      <c r="D1580">
        <v>44773.27</v>
      </c>
      <c r="E1580">
        <v>40041.75</v>
      </c>
      <c r="F1580">
        <v>203751.82</v>
      </c>
      <c r="G1580">
        <v>182245.13</v>
      </c>
      <c r="H1580">
        <f>(1/(1-91/360*VLOOKUP($A1580,Tbills!$B$4:$C$974,2,1)/100))^((1)/91)-1</f>
        <v>3.1949139418507855E-6</v>
      </c>
      <c r="I1580">
        <f>I1579*(1-IF($A1580&lt;=I1575,I$1,I$1+IF(AND(WEEKDAY($A1580)&lt;&gt;1,WEEKDAY($A1580)&lt;&gt;7),J$1,0)))^($A1580-$A1579)*(1-0.5*(E1580/E1579-1))</f>
        <v>11.144758364478276</v>
      </c>
      <c r="K1580">
        <f>ROW()</f>
        <v>1580</v>
      </c>
      <c r="L1580">
        <f>B1580/C1580</f>
        <v>0.92931596091205215</v>
      </c>
      <c r="M1580">
        <f t="shared" si="24"/>
        <v>4.6992125506557301</v>
      </c>
      <c r="P1580">
        <f>P1579*(1-P$1+H1579)^($A1580-$A1579)*(2-E1580/E1579)</f>
        <v>4.6985940698146145</v>
      </c>
    </row>
    <row r="1581" spans="1:16" x14ac:dyDescent="0.25">
      <c r="A1581" s="1">
        <v>40357</v>
      </c>
      <c r="B1581" s="10">
        <v>29</v>
      </c>
      <c r="C1581" s="10">
        <v>30.96</v>
      </c>
      <c r="D1581">
        <v>45521.17</v>
      </c>
      <c r="E1581">
        <v>40710.230000000003</v>
      </c>
      <c r="F1581">
        <v>207405.11</v>
      </c>
      <c r="G1581">
        <v>185511.06</v>
      </c>
      <c r="H1581">
        <f>(1/(1-91/360*VLOOKUP($A1581,Tbills!$B$4:$C$974,2,1)/100))^((1)/91)-1</f>
        <v>4.4453533327715178E-6</v>
      </c>
      <c r="I1581">
        <f>I1580*(1-IF($A1581&lt;=I1576,I$1,I$1+IF(AND(WEEKDAY($A1581)&lt;&gt;1,WEEKDAY($A1581)&lt;&gt;7),J$1,0)))^($A1581-$A1580)*(1-0.5*(E1581/E1580-1))</f>
        <v>11.050866941253439</v>
      </c>
      <c r="K1581">
        <f>ROW()</f>
        <v>1581</v>
      </c>
      <c r="L1581">
        <f>B1581/C1581</f>
        <v>0.93669250645994828</v>
      </c>
      <c r="M1581">
        <f t="shared" si="24"/>
        <v>4.6201155835778236</v>
      </c>
      <c r="P1581">
        <f>P1580*(1-P$1+H1580)^($A1581-$A1580)*(2-E1581/E1580)</f>
        <v>4.6196846902288478</v>
      </c>
    </row>
    <row r="1582" spans="1:16"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I1581*(1-IF($A1582&lt;=I1577,I$1,I$1+IF(AND(WEEKDAY($A1582)&lt;&gt;1,WEEKDAY($A1582)&lt;&gt;7),J$1,0)))^($A1582-$A1581)*(1-0.5*(E1582/E1581-1))</f>
        <v>10.508018209541426</v>
      </c>
      <c r="K1582">
        <f>ROW()</f>
        <v>1582</v>
      </c>
      <c r="L1582">
        <f>B1582/C1582</f>
        <v>0.99272833042466546</v>
      </c>
      <c r="M1582">
        <f t="shared" si="24"/>
        <v>4.1662448584589766</v>
      </c>
      <c r="P1582">
        <f>P1581*(1-P$1+H1581)^($A1582-$A1581)*(2-E1582/E1581)</f>
        <v>4.1659147631866835</v>
      </c>
    </row>
    <row r="1583" spans="1:16" x14ac:dyDescent="0.25">
      <c r="A1583" s="1">
        <v>40359</v>
      </c>
      <c r="B1583" s="10">
        <v>34.54</v>
      </c>
      <c r="C1583" s="10">
        <v>35.229999999999997</v>
      </c>
      <c r="D1583">
        <v>50775.53</v>
      </c>
      <c r="E1583">
        <v>45408.89</v>
      </c>
      <c r="F1583">
        <v>225077.99</v>
      </c>
      <c r="G1583">
        <v>201316.64</v>
      </c>
      <c r="H1583">
        <f>(1/(1-91/360*VLOOKUP($A1583,Tbills!$B$4:$C$974,2,1)/100))^((1)/91)-1</f>
        <v>4.4453533327715178E-6</v>
      </c>
      <c r="I1583">
        <f>I1582*(1-IF($A1583&lt;=I1578,I$1,I$1+IF(AND(WEEKDAY($A1583)&lt;&gt;1,WEEKDAY($A1583)&lt;&gt;7),J$1,0)))^($A1583-$A1582)*(1-0.5*(E1583/E1582-1))</f>
        <v>10.425356762799783</v>
      </c>
      <c r="K1583">
        <f>ROW()</f>
        <v>1583</v>
      </c>
      <c r="L1583">
        <f>B1583/C1583</f>
        <v>0.9804144195288107</v>
      </c>
      <c r="M1583">
        <f t="shared" si="24"/>
        <v>4.1007214029451884</v>
      </c>
      <c r="P1583">
        <f>P1582*(1-P$1+H1582)^($A1583-$A1582)*(2-E1583/E1582)</f>
        <v>4.1004540484165029</v>
      </c>
    </row>
    <row r="1584" spans="1:16" x14ac:dyDescent="0.25">
      <c r="A1584" s="1">
        <v>40360</v>
      </c>
      <c r="B1584" s="10">
        <v>32.86</v>
      </c>
      <c r="C1584" s="10">
        <v>34.49</v>
      </c>
      <c r="D1584">
        <v>50331.040000000001</v>
      </c>
      <c r="E1584">
        <v>45011.18</v>
      </c>
      <c r="F1584">
        <v>226196.1</v>
      </c>
      <c r="G1584">
        <v>202315.82</v>
      </c>
      <c r="H1584">
        <f>(1/(1-91/360*VLOOKUP($A1584,Tbills!$B$4:$C$974,2,1)/100))^((1)/91)-1</f>
        <v>4.4453533327715178E-6</v>
      </c>
      <c r="I1584">
        <f>I1583*(1-IF($A1584&lt;=I1579,I$1,I$1+IF(AND(WEEKDAY($A1584)&lt;&gt;1,WEEKDAY($A1584)&lt;&gt;7),J$1,0)))^($A1584-$A1583)*(1-0.5*(E1584/E1583-1))</f>
        <v>10.470739041247175</v>
      </c>
      <c r="K1584">
        <f>ROW()</f>
        <v>1584</v>
      </c>
      <c r="L1584">
        <f>B1584/C1584</f>
        <v>0.95273992461583057</v>
      </c>
      <c r="M1584">
        <f t="shared" si="24"/>
        <v>4.1364445662276514</v>
      </c>
      <c r="P1584">
        <f>P1583*(1-P$1+H1583)^($A1584-$A1583)*(2-E1584/E1583)</f>
        <v>4.1362329340711659</v>
      </c>
    </row>
    <row r="1585" spans="1:16" x14ac:dyDescent="0.25">
      <c r="A1585" s="1">
        <v>40361</v>
      </c>
      <c r="B1585" s="10">
        <v>30.12</v>
      </c>
      <c r="C1585" s="10">
        <v>33.29</v>
      </c>
      <c r="D1585">
        <v>48802.69</v>
      </c>
      <c r="E1585">
        <v>43644.17</v>
      </c>
      <c r="F1585">
        <v>225491.43</v>
      </c>
      <c r="G1585">
        <v>201684.65</v>
      </c>
      <c r="H1585">
        <f>(1/(1-91/360*VLOOKUP($A1585,Tbills!$B$4:$C$974,2,1)/100))^((1)/91)-1</f>
        <v>4.4453533327715178E-6</v>
      </c>
      <c r="I1585">
        <f>I1584*(1-IF($A1585&lt;=I1580,I$1,I$1+IF(AND(WEEKDAY($A1585)&lt;&gt;1,WEEKDAY($A1585)&lt;&gt;7),J$1,0)))^($A1585-$A1584)*(1-0.5*(E1585/E1584-1))</f>
        <v>10.629462929285566</v>
      </c>
      <c r="K1585">
        <f>ROW()</f>
        <v>1585</v>
      </c>
      <c r="L1585">
        <f>B1585/C1585</f>
        <v>0.90477620907179335</v>
      </c>
      <c r="M1585">
        <f t="shared" si="24"/>
        <v>4.2618717608704104</v>
      </c>
      <c r="P1585">
        <f>P1584*(1-P$1+H1584)^($A1585-$A1584)*(2-E1585/E1584)</f>
        <v>4.2617135240202089</v>
      </c>
    </row>
    <row r="1586" spans="1:16" x14ac:dyDescent="0.25">
      <c r="A1586" s="1">
        <v>40365</v>
      </c>
      <c r="B1586" s="10">
        <v>29.65</v>
      </c>
      <c r="C1586" s="10">
        <v>32.01</v>
      </c>
      <c r="D1586">
        <v>46058.7</v>
      </c>
      <c r="E1586">
        <v>41189.449999999997</v>
      </c>
      <c r="F1586">
        <v>222423.56</v>
      </c>
      <c r="G1586">
        <v>198937.09</v>
      </c>
      <c r="H1586">
        <f>(1/(1-91/360*VLOOKUP($A1586,Tbills!$B$4:$C$974,2,1)/100))^((1)/91)-1</f>
        <v>4.5842999230050197E-6</v>
      </c>
      <c r="I1586">
        <f>I1585*(1-IF($A1586&lt;=I1581,I$1,I$1+IF(AND(WEEKDAY($A1586)&lt;&gt;1,WEEKDAY($A1586)&lt;&gt;7),J$1,0)))^($A1586-$A1585)*(1-0.5*(E1586/E1585-1))</f>
        <v>10.927246652113514</v>
      </c>
      <c r="K1586">
        <f>ROW()</f>
        <v>1586</v>
      </c>
      <c r="L1586">
        <f>B1586/C1586</f>
        <v>0.92627303967510155</v>
      </c>
      <c r="M1586">
        <f t="shared" si="24"/>
        <v>4.5007376215525374</v>
      </c>
      <c r="P1586">
        <f>P1585*(1-P$1+H1585)^($A1586-$A1585)*(2-E1586/E1585)</f>
        <v>4.500823184188552</v>
      </c>
    </row>
    <row r="1587" spans="1:16" x14ac:dyDescent="0.25">
      <c r="A1587" s="1">
        <v>40366</v>
      </c>
      <c r="B1587" s="10">
        <v>26.84</v>
      </c>
      <c r="C1587" s="10">
        <v>29.72</v>
      </c>
      <c r="D1587">
        <v>43095.96</v>
      </c>
      <c r="E1587">
        <v>38539.74</v>
      </c>
      <c r="F1587">
        <v>212634</v>
      </c>
      <c r="G1587">
        <v>190180.33</v>
      </c>
      <c r="H1587">
        <f>(1/(1-91/360*VLOOKUP($A1587,Tbills!$B$4:$C$974,2,1)/100))^((1)/91)-1</f>
        <v>4.5842999230050197E-6</v>
      </c>
      <c r="I1587">
        <f>I1586*(1-IF($A1587&lt;=I1582,I$1,I$1+IF(AND(WEEKDAY($A1587)&lt;&gt;1,WEEKDAY($A1587)&lt;&gt;7),J$1,0)))^($A1587-$A1586)*(1-0.5*(E1587/E1586-1))</f>
        <v>11.278427014166793</v>
      </c>
      <c r="K1587">
        <f>ROW()</f>
        <v>1587</v>
      </c>
      <c r="L1587">
        <f>B1587/C1587</f>
        <v>0.90309555854643342</v>
      </c>
      <c r="M1587">
        <f t="shared" si="24"/>
        <v>4.7900461646285875</v>
      </c>
      <c r="P1587">
        <f>P1586*(1-P$1+H1586)^($A1587-$A1586)*(2-E1587/E1586)</f>
        <v>4.7902051226630054</v>
      </c>
    </row>
    <row r="1588" spans="1:16" x14ac:dyDescent="0.25">
      <c r="A1588" s="1">
        <v>40367</v>
      </c>
      <c r="B1588" s="10">
        <v>25.71</v>
      </c>
      <c r="C1588" s="10">
        <v>28.83</v>
      </c>
      <c r="D1588">
        <v>42282.5</v>
      </c>
      <c r="E1588">
        <v>37812.11</v>
      </c>
      <c r="F1588">
        <v>209580.86</v>
      </c>
      <c r="G1588">
        <v>187448.73</v>
      </c>
      <c r="H1588">
        <f>(1/(1-91/360*VLOOKUP($A1588,Tbills!$B$4:$C$974,2,1)/100))^((1)/91)-1</f>
        <v>4.5842999230050197E-6</v>
      </c>
      <c r="I1588">
        <f>I1587*(1-IF($A1588&lt;=I1583,I$1,I$1+IF(AND(WEEKDAY($A1588)&lt;&gt;1,WEEKDAY($A1588)&lt;&gt;7),J$1,0)))^($A1588-$A1587)*(1-0.5*(E1588/E1587-1))</f>
        <v>11.384599003378218</v>
      </c>
      <c r="K1588">
        <f>ROW()</f>
        <v>1588</v>
      </c>
      <c r="L1588">
        <f>B1588/C1588</f>
        <v>0.89177939646201876</v>
      </c>
      <c r="M1588">
        <f t="shared" si="24"/>
        <v>4.8802548898941014</v>
      </c>
      <c r="P1588">
        <f>P1587*(1-P$1+H1587)^($A1588-$A1587)*(2-E1588/E1587)</f>
        <v>4.8804860165457651</v>
      </c>
    </row>
    <row r="1589" spans="1:16" x14ac:dyDescent="0.25">
      <c r="A1589" s="1">
        <v>40368</v>
      </c>
      <c r="B1589" s="10">
        <v>24.98</v>
      </c>
      <c r="C1589" s="10">
        <v>28.17</v>
      </c>
      <c r="D1589">
        <v>41594.769999999997</v>
      </c>
      <c r="E1589">
        <v>37196.92</v>
      </c>
      <c r="F1589">
        <v>207916.76</v>
      </c>
      <c r="G1589">
        <v>185959.5</v>
      </c>
      <c r="H1589">
        <f>(1/(1-91/360*VLOOKUP($A1589,Tbills!$B$4:$C$974,2,1)/100))^((1)/91)-1</f>
        <v>4.5842999230050197E-6</v>
      </c>
      <c r="I1589">
        <f>I1588*(1-IF($A1589&lt;=I1584,I$1,I$1+IF(AND(WEEKDAY($A1589)&lt;&gt;1,WEEKDAY($A1589)&lt;&gt;7),J$1,0)))^($A1589-$A1588)*(1-0.5*(E1589/E1588-1))</f>
        <v>11.476912032833695</v>
      </c>
      <c r="K1589">
        <f>ROW()</f>
        <v>1589</v>
      </c>
      <c r="L1589">
        <f>B1589/C1589</f>
        <v>0.88675896343627969</v>
      </c>
      <c r="M1589">
        <f t="shared" si="24"/>
        <v>4.9594239576343639</v>
      </c>
      <c r="P1589">
        <f>P1588*(1-P$1+H1588)^($A1589-$A1588)*(2-E1589/E1588)</f>
        <v>4.9597291319072143</v>
      </c>
    </row>
    <row r="1590" spans="1:16" x14ac:dyDescent="0.25">
      <c r="A1590" s="1">
        <v>40371</v>
      </c>
      <c r="B1590" s="10">
        <v>24.43</v>
      </c>
      <c r="C1590" s="10">
        <v>28.39</v>
      </c>
      <c r="D1590">
        <v>40567.25</v>
      </c>
      <c r="E1590">
        <v>36277.53</v>
      </c>
      <c r="F1590">
        <v>206367.8</v>
      </c>
      <c r="G1590">
        <v>184571.56</v>
      </c>
      <c r="H1590">
        <f>(1/(1-91/360*VLOOKUP($A1590,Tbills!$B$4:$C$974,2,1)/100))^((1)/91)-1</f>
        <v>4.1674654807088984E-6</v>
      </c>
      <c r="I1590">
        <f>I1589*(1-IF($A1590&lt;=I1585,I$1,I$1+IF(AND(WEEKDAY($A1590)&lt;&gt;1,WEEKDAY($A1590)&lt;&gt;7),J$1,0)))^($A1590-$A1589)*(1-0.5*(E1590/E1589-1))</f>
        <v>11.617841288915894</v>
      </c>
      <c r="K1590">
        <f>ROW()</f>
        <v>1590</v>
      </c>
      <c r="L1590">
        <f>B1590/C1590</f>
        <v>0.86051426558647404</v>
      </c>
      <c r="M1590">
        <f t="shared" si="24"/>
        <v>5.0812951480782429</v>
      </c>
      <c r="P1590">
        <f>P1589*(1-P$1+H1589)^($A1590-$A1589)*(2-E1590/E1589)</f>
        <v>5.0818239048079237</v>
      </c>
    </row>
    <row r="1591" spans="1:16" x14ac:dyDescent="0.25">
      <c r="A1591" s="1">
        <v>40372</v>
      </c>
      <c r="B1591" s="10">
        <v>24.56</v>
      </c>
      <c r="C1591" s="10">
        <v>28.32</v>
      </c>
      <c r="D1591">
        <v>40329.65</v>
      </c>
      <c r="E1591">
        <v>36064.9</v>
      </c>
      <c r="F1591">
        <v>203491.51</v>
      </c>
      <c r="G1591">
        <v>181998.29</v>
      </c>
      <c r="H1591">
        <f>(1/(1-91/360*VLOOKUP($A1591,Tbills!$B$4:$C$974,2,1)/100))^((1)/91)-1</f>
        <v>4.1674654807088984E-6</v>
      </c>
      <c r="I1591">
        <f>I1590*(1-IF($A1591&lt;=I1586,I$1,I$1+IF(AND(WEEKDAY($A1591)&lt;&gt;1,WEEKDAY($A1591)&lt;&gt;7),J$1,0)))^($A1591-$A1590)*(1-0.5*(E1591/E1590-1))</f>
        <v>11.651585288868691</v>
      </c>
      <c r="K1591">
        <f>ROW()</f>
        <v>1591</v>
      </c>
      <c r="L1591">
        <f>B1591/C1591</f>
        <v>0.86723163841807904</v>
      </c>
      <c r="M1591">
        <f t="shared" si="24"/>
        <v>5.1108396047804678</v>
      </c>
      <c r="P1591">
        <f>P1590*(1-P$1+H1590)^($A1591-$A1590)*(2-E1591/E1590)</f>
        <v>5.1114417537796326</v>
      </c>
    </row>
    <row r="1592" spans="1:16"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I1591*(1-IF($A1592&lt;=I1587,I$1,I$1+IF(AND(WEEKDAY($A1592)&lt;&gt;1,WEEKDAY($A1592)&lt;&gt;7),J$1,0)))^($A1592-$A1591)*(1-0.5*(E1592/E1591-1))</f>
        <v>11.476210248277043</v>
      </c>
      <c r="K1592">
        <f>ROW()</f>
        <v>1592</v>
      </c>
      <c r="L1592">
        <f>B1592/C1592</f>
        <v>0.86333680194242113</v>
      </c>
      <c r="M1592">
        <f t="shared" si="24"/>
        <v>4.9570181039465782</v>
      </c>
      <c r="P1592">
        <f>P1591*(1-P$1+H1591)^($A1592-$A1591)*(2-E1592/E1591)</f>
        <v>4.9576703324640494</v>
      </c>
    </row>
    <row r="1593" spans="1:16" x14ac:dyDescent="0.25">
      <c r="A1593" s="1">
        <v>40374</v>
      </c>
      <c r="B1593" s="10">
        <v>25.14</v>
      </c>
      <c r="C1593" s="10">
        <v>29.23</v>
      </c>
      <c r="D1593">
        <v>41905.31</v>
      </c>
      <c r="E1593">
        <v>37473.64</v>
      </c>
      <c r="F1593">
        <v>210327.43</v>
      </c>
      <c r="G1593">
        <v>188110.64</v>
      </c>
      <c r="H1593">
        <f>(1/(1-91/360*VLOOKUP($A1593,Tbills!$B$4:$C$974,2,1)/100))^((1)/91)-1</f>
        <v>4.1674654807088984E-6</v>
      </c>
      <c r="I1593">
        <f>I1592*(1-IF($A1593&lt;=I1588,I$1,I$1+IF(AND(WEEKDAY($A1593)&lt;&gt;1,WEEKDAY($A1593)&lt;&gt;7),J$1,0)))^($A1593-$A1592)*(1-0.5*(E1593/E1592-1))</f>
        <v>11.42572471982462</v>
      </c>
      <c r="K1593">
        <f>ROW()</f>
        <v>1593</v>
      </c>
      <c r="L1593">
        <f>B1593/C1593</f>
        <v>0.86007526513855626</v>
      </c>
      <c r="M1593">
        <f t="shared" si="24"/>
        <v>4.9134328603533559</v>
      </c>
      <c r="P1593">
        <f>P1592*(1-P$1+H1592)^($A1593-$A1592)*(2-E1593/E1592)</f>
        <v>4.9141469577781134</v>
      </c>
    </row>
    <row r="1594" spans="1:16" x14ac:dyDescent="0.25">
      <c r="A1594" s="1">
        <v>40375</v>
      </c>
      <c r="B1594" s="10">
        <v>26.25</v>
      </c>
      <c r="C1594" s="10">
        <v>30.6</v>
      </c>
      <c r="D1594">
        <v>43841.52</v>
      </c>
      <c r="E1594">
        <v>39204.94</v>
      </c>
      <c r="F1594">
        <v>218996.99</v>
      </c>
      <c r="G1594">
        <v>195863.65</v>
      </c>
      <c r="H1594">
        <f>(1/(1-91/360*VLOOKUP($A1594,Tbills!$B$4:$C$974,2,1)/100))^((1)/91)-1</f>
        <v>4.1674654807088984E-6</v>
      </c>
      <c r="I1594">
        <f>I1593*(1-IF($A1594&lt;=I1589,I$1,I$1+IF(AND(WEEKDAY($A1594)&lt;&gt;1,WEEKDAY($A1594)&lt;&gt;7),J$1,0)))^($A1594-$A1593)*(1-0.5*(E1594/E1593-1))</f>
        <v>11.16149724802127</v>
      </c>
      <c r="K1594">
        <f>ROW()</f>
        <v>1594</v>
      </c>
      <c r="L1594">
        <f>B1594/C1594</f>
        <v>0.85784313725490191</v>
      </c>
      <c r="M1594">
        <f t="shared" si="24"/>
        <v>4.6862116520472652</v>
      </c>
      <c r="P1594">
        <f>P1593*(1-P$1+H1593)^($A1594-$A1593)*(2-E1594/E1593)</f>
        <v>4.6869572043821659</v>
      </c>
    </row>
    <row r="1595" spans="1:16" x14ac:dyDescent="0.25">
      <c r="A1595" s="1">
        <v>40378</v>
      </c>
      <c r="B1595" s="10">
        <v>25.97</v>
      </c>
      <c r="C1595" s="10">
        <v>30.08</v>
      </c>
      <c r="D1595">
        <v>43289.09</v>
      </c>
      <c r="E1595">
        <v>38710.44</v>
      </c>
      <c r="F1595">
        <v>217986.98</v>
      </c>
      <c r="G1595">
        <v>194957.88</v>
      </c>
      <c r="H1595">
        <f>(1/(1-91/360*VLOOKUP($A1595,Tbills!$B$4:$C$974,2,1)/100))^((1)/91)-1</f>
        <v>4.3064085186728107E-6</v>
      </c>
      <c r="I1595">
        <f>I1594*(1-IF($A1595&lt;=I1590,I$1,I$1+IF(AND(WEEKDAY($A1595)&lt;&gt;1,WEEKDAY($A1595)&lt;&gt;7),J$1,0)))^($A1595-$A1594)*(1-0.5*(E1595/E1594-1))</f>
        <v>11.23101139462878</v>
      </c>
      <c r="K1595">
        <f>ROW()</f>
        <v>1595</v>
      </c>
      <c r="L1595">
        <f>B1595/C1595</f>
        <v>0.86336436170212771</v>
      </c>
      <c r="M1595">
        <f t="shared" si="24"/>
        <v>4.7446567930300398</v>
      </c>
      <c r="P1595">
        <f>P1594*(1-P$1+H1594)^($A1595-$A1594)*(2-E1595/E1594)</f>
        <v>4.7456074963638955</v>
      </c>
    </row>
    <row r="1596" spans="1:16" x14ac:dyDescent="0.25">
      <c r="A1596" s="1">
        <v>40379</v>
      </c>
      <c r="B1596" s="10">
        <v>23.93</v>
      </c>
      <c r="C1596" s="10">
        <v>28.22</v>
      </c>
      <c r="D1596">
        <v>40669.32</v>
      </c>
      <c r="E1596">
        <v>36367.589999999997</v>
      </c>
      <c r="F1596">
        <v>212102.85</v>
      </c>
      <c r="G1596">
        <v>189694.54</v>
      </c>
      <c r="H1596">
        <f>(1/(1-91/360*VLOOKUP($A1596,Tbills!$B$4:$C$974,2,1)/100))^((1)/91)-1</f>
        <v>4.3064085186728107E-6</v>
      </c>
      <c r="I1596">
        <f>I1595*(1-IF($A1596&lt;=I1591,I$1,I$1+IF(AND(WEEKDAY($A1596)&lt;&gt;1,WEEKDAY($A1596)&lt;&gt;7),J$1,0)))^($A1596-$A1595)*(1-0.5*(E1596/E1595-1))</f>
        <v>11.570574300544051</v>
      </c>
      <c r="K1596">
        <f>ROW()</f>
        <v>1596</v>
      </c>
      <c r="L1596">
        <f>B1596/C1596</f>
        <v>0.84798015591778886</v>
      </c>
      <c r="M1596">
        <f t="shared" si="24"/>
        <v>5.031580606003919</v>
      </c>
      <c r="P1596">
        <f>P1595*(1-P$1+H1595)^($A1596-$A1595)*(2-E1596/E1595)</f>
        <v>5.0326587345983853</v>
      </c>
    </row>
    <row r="1597" spans="1:16" x14ac:dyDescent="0.25">
      <c r="A1597" s="1">
        <v>40380</v>
      </c>
      <c r="B1597" s="10">
        <v>25.64</v>
      </c>
      <c r="C1597" s="10">
        <v>29.08</v>
      </c>
      <c r="D1597">
        <v>41168.94</v>
      </c>
      <c r="E1597">
        <v>36814.21</v>
      </c>
      <c r="F1597">
        <v>212971.26</v>
      </c>
      <c r="G1597">
        <v>190470.39</v>
      </c>
      <c r="H1597">
        <f>(1/(1-91/360*VLOOKUP($A1597,Tbills!$B$4:$C$974,2,1)/100))^((1)/91)-1</f>
        <v>4.3064085186728107E-6</v>
      </c>
      <c r="I1597">
        <f>I1596*(1-IF($A1597&lt;=I1592,I$1,I$1+IF(AND(WEEKDAY($A1597)&lt;&gt;1,WEEKDAY($A1597)&lt;&gt;7),J$1,0)))^($A1597-$A1596)*(1-0.5*(E1597/E1596-1))</f>
        <v>11.499227536381946</v>
      </c>
      <c r="K1597">
        <f>ROW()</f>
        <v>1597</v>
      </c>
      <c r="L1597">
        <f>B1597/C1597</f>
        <v>0.8817056396148556</v>
      </c>
      <c r="M1597">
        <f t="shared" si="24"/>
        <v>4.9695577300586411</v>
      </c>
      <c r="P1597">
        <f>P1596*(1-P$1+H1596)^($A1597-$A1596)*(2-E1597/E1596)</f>
        <v>4.9706916411183242</v>
      </c>
    </row>
    <row r="1598" spans="1:16" x14ac:dyDescent="0.25">
      <c r="A1598" s="1">
        <v>40381</v>
      </c>
      <c r="B1598" s="10">
        <v>24.63</v>
      </c>
      <c r="C1598" s="10">
        <v>27.9</v>
      </c>
      <c r="D1598">
        <v>38988.5</v>
      </c>
      <c r="E1598">
        <v>34864.25</v>
      </c>
      <c r="F1598">
        <v>207048.93</v>
      </c>
      <c r="G1598">
        <v>185172.95</v>
      </c>
      <c r="H1598">
        <f>(1/(1-91/360*VLOOKUP($A1598,Tbills!$B$4:$C$974,2,1)/100))^((1)/91)-1</f>
        <v>4.3064085186728107E-6</v>
      </c>
      <c r="I1598">
        <f>I1597*(1-IF($A1598&lt;=I1593,I$1,I$1+IF(AND(WEEKDAY($A1598)&lt;&gt;1,WEEKDAY($A1598)&lt;&gt;7),J$1,0)))^($A1598-$A1597)*(1-0.5*(E1598/E1597-1))</f>
        <v>11.80346350258055</v>
      </c>
      <c r="K1598">
        <f>ROW()</f>
        <v>1598</v>
      </c>
      <c r="L1598">
        <f>B1598/C1598</f>
        <v>0.8827956989247312</v>
      </c>
      <c r="M1598">
        <f t="shared" si="24"/>
        <v>5.2325395102183245</v>
      </c>
      <c r="P1598">
        <f>P1597*(1-P$1+H1597)^($A1598-$A1597)*(2-E1598/E1597)</f>
        <v>5.2338061546715213</v>
      </c>
    </row>
    <row r="1599" spans="1:16" x14ac:dyDescent="0.25">
      <c r="A1599" s="1">
        <v>40382</v>
      </c>
      <c r="B1599" s="10">
        <v>23.47</v>
      </c>
      <c r="C1599" s="10">
        <v>26.99</v>
      </c>
      <c r="D1599">
        <v>38013.599999999999</v>
      </c>
      <c r="E1599">
        <v>33992.33</v>
      </c>
      <c r="F1599">
        <v>205425.14</v>
      </c>
      <c r="G1599">
        <v>183719.93</v>
      </c>
      <c r="H1599">
        <f>(1/(1-91/360*VLOOKUP($A1599,Tbills!$B$4:$C$974,2,1)/100))^((1)/91)-1</f>
        <v>4.3064085186728107E-6</v>
      </c>
      <c r="I1599">
        <f>I1598*(1-IF($A1599&lt;=I1594,I$1,I$1+IF(AND(WEEKDAY($A1599)&lt;&gt;1,WEEKDAY($A1599)&lt;&gt;7),J$1,0)))^($A1599-$A1598)*(1-0.5*(E1599/E1598-1))</f>
        <v>11.950748852182594</v>
      </c>
      <c r="K1599">
        <f>ROW()</f>
        <v>1599</v>
      </c>
      <c r="L1599">
        <f>B1599/C1599</f>
        <v>0.86958132641719155</v>
      </c>
      <c r="M1599">
        <f t="shared" si="24"/>
        <v>5.3631502843937087</v>
      </c>
      <c r="P1599">
        <f>P1598*(1-P$1+H1598)^($A1599-$A1598)*(2-E1599/E1598)</f>
        <v>5.3645230907836527</v>
      </c>
    </row>
    <row r="1600" spans="1:16" x14ac:dyDescent="0.25">
      <c r="A1600" s="1">
        <v>40385</v>
      </c>
      <c r="B1600" s="10">
        <v>22.73</v>
      </c>
      <c r="C1600" s="10">
        <v>26.44</v>
      </c>
      <c r="D1600">
        <v>36580.68</v>
      </c>
      <c r="E1600">
        <v>32710.55</v>
      </c>
      <c r="F1600">
        <v>198868.56</v>
      </c>
      <c r="G1600">
        <v>177853.75</v>
      </c>
      <c r="H1600">
        <f>(1/(1-91/360*VLOOKUP($A1600,Tbills!$B$4:$C$974,2,1)/100))^((1)/91)-1</f>
        <v>4.1674654807088984E-6</v>
      </c>
      <c r="I1600">
        <f>I1599*(1-IF($A1600&lt;=I1595,I$1,I$1+IF(AND(WEEKDAY($A1600)&lt;&gt;1,WEEKDAY($A1600)&lt;&gt;7),J$1,0)))^($A1600-$A1599)*(1-0.5*(E1600/E1599-1))</f>
        <v>12.175117073105147</v>
      </c>
      <c r="K1600">
        <f>ROW()</f>
        <v>1600</v>
      </c>
      <c r="L1600">
        <f>B1600/C1600</f>
        <v>0.85968229954614217</v>
      </c>
      <c r="M1600">
        <f t="shared" si="24"/>
        <v>5.5646059240471075</v>
      </c>
      <c r="P1600">
        <f>P1599*(1-P$1+H1599)^($A1600-$A1599)*(2-E1600/E1599)</f>
        <v>5.5662623385799641</v>
      </c>
    </row>
    <row r="1601" spans="1:16" x14ac:dyDescent="0.25">
      <c r="A1601" s="1">
        <v>40386</v>
      </c>
      <c r="B1601" s="10">
        <v>23.19</v>
      </c>
      <c r="C1601" s="10">
        <v>26.37</v>
      </c>
      <c r="D1601">
        <v>36385.29</v>
      </c>
      <c r="E1601">
        <v>32535.69</v>
      </c>
      <c r="F1601">
        <v>197657.83</v>
      </c>
      <c r="G1601">
        <v>176770.22</v>
      </c>
      <c r="H1601">
        <f>(1/(1-91/360*VLOOKUP($A1601,Tbills!$B$4:$C$974,2,1)/100))^((1)/91)-1</f>
        <v>4.1674654807088984E-6</v>
      </c>
      <c r="I1601">
        <f>I1600*(1-IF($A1601&lt;=I1596,I$1,I$1+IF(AND(WEEKDAY($A1601)&lt;&gt;1,WEEKDAY($A1601)&lt;&gt;7),J$1,0)))^($A1601-$A1600)*(1-0.5*(E1601/E1600-1))</f>
        <v>12.207341454689848</v>
      </c>
      <c r="K1601">
        <f>ROW()</f>
        <v>1601</v>
      </c>
      <c r="L1601">
        <f>B1601/C1601</f>
        <v>0.87940841865756547</v>
      </c>
      <c r="M1601">
        <f t="shared" si="24"/>
        <v>5.5940919451468449</v>
      </c>
      <c r="P1601">
        <f>P1600*(1-P$1+H1600)^($A1601-$A1600)*(2-E1601/E1600)</f>
        <v>5.5958341184298277</v>
      </c>
    </row>
    <row r="1602" spans="1:16" x14ac:dyDescent="0.25">
      <c r="A1602" s="1">
        <v>40387</v>
      </c>
      <c r="B1602" s="10">
        <v>24.25</v>
      </c>
      <c r="C1602" s="10">
        <v>26.71</v>
      </c>
      <c r="D1602">
        <v>36819.43</v>
      </c>
      <c r="E1602">
        <v>32923.760000000002</v>
      </c>
      <c r="F1602">
        <v>195955.87</v>
      </c>
      <c r="G1602">
        <v>175247.38</v>
      </c>
      <c r="H1602">
        <f>(1/(1-91/360*VLOOKUP($A1602,Tbills!$B$4:$C$974,2,1)/100))^((1)/91)-1</f>
        <v>4.1674654807088984E-6</v>
      </c>
      <c r="I1602">
        <f>I1601*(1-IF($A1602&lt;=I1597,I$1,I$1+IF(AND(WEEKDAY($A1602)&lt;&gt;1,WEEKDAY($A1602)&lt;&gt;7),J$1,0)))^($A1602-$A1601)*(1-0.5*(E1602/E1601-1))</f>
        <v>12.134223987009772</v>
      </c>
      <c r="K1602">
        <f>ROW()</f>
        <v>1602</v>
      </c>
      <c r="L1602">
        <f>B1602/C1602</f>
        <v>0.90789966304754766</v>
      </c>
      <c r="M1602">
        <f t="shared" si="24"/>
        <v>5.5271108785395509</v>
      </c>
      <c r="P1602">
        <f>P1601*(1-P$1+H1601)^($A1602-$A1601)*(2-E1602/E1601)</f>
        <v>5.5289082528053299</v>
      </c>
    </row>
    <row r="1603" spans="1:16" x14ac:dyDescent="0.25">
      <c r="A1603" s="1">
        <v>40388</v>
      </c>
      <c r="B1603" s="10">
        <v>24.13</v>
      </c>
      <c r="C1603" s="10">
        <v>27.12</v>
      </c>
      <c r="D1603">
        <v>36798.870000000003</v>
      </c>
      <c r="E1603">
        <v>32905.24</v>
      </c>
      <c r="F1603">
        <v>196216</v>
      </c>
      <c r="G1603">
        <v>175479.29</v>
      </c>
      <c r="H1603">
        <f>(1/(1-91/360*VLOOKUP($A1603,Tbills!$B$4:$C$974,2,1)/100))^((1)/91)-1</f>
        <v>4.1674654807088984E-6</v>
      </c>
      <c r="I1603">
        <f>I1602*(1-IF($A1603&lt;=I1598,I$1,I$1+IF(AND(WEEKDAY($A1603)&lt;&gt;1,WEEKDAY($A1603)&lt;&gt;7),J$1,0)))^($A1603-$A1602)*(1-0.5*(E1603/E1602-1))</f>
        <v>12.137320897357984</v>
      </c>
      <c r="K1603">
        <f>ROW()</f>
        <v>1603</v>
      </c>
      <c r="L1603">
        <f>B1603/C1603</f>
        <v>0.88974926253687314</v>
      </c>
      <c r="M1603">
        <f t="shared" si="24"/>
        <v>5.5299623711532515</v>
      </c>
      <c r="P1603">
        <f>P1602*(1-P$1+H1602)^($A1603-$A1602)*(2-E1603/E1602)</f>
        <v>5.5318367739491778</v>
      </c>
    </row>
    <row r="1604" spans="1:16" x14ac:dyDescent="0.25">
      <c r="A1604" s="1">
        <v>40389</v>
      </c>
      <c r="B1604" s="10">
        <v>23.5</v>
      </c>
      <c r="C1604" s="10">
        <v>27.14</v>
      </c>
      <c r="D1604">
        <v>36459.18</v>
      </c>
      <c r="E1604">
        <v>32601.360000000001</v>
      </c>
      <c r="F1604">
        <v>195104.53</v>
      </c>
      <c r="G1604">
        <v>174484.55</v>
      </c>
      <c r="H1604">
        <f>(1/(1-91/360*VLOOKUP($A1604,Tbills!$B$4:$C$974,2,1)/100))^((1)/91)-1</f>
        <v>4.1674654807088984E-6</v>
      </c>
      <c r="I1604">
        <f>I1603*(1-IF($A1604&lt;=I1599,I$1,I$1+IF(AND(WEEKDAY($A1604)&lt;&gt;1,WEEKDAY($A1604)&lt;&gt;7),J$1,0)))^($A1604-$A1603)*(1-0.5*(E1604/E1603-1))</f>
        <v>12.19304763507575</v>
      </c>
      <c r="K1604">
        <f>ROW()</f>
        <v>1604</v>
      </c>
      <c r="L1604">
        <f>B1604/C1604</f>
        <v>0.86588061901252766</v>
      </c>
      <c r="M1604">
        <f t="shared" si="24"/>
        <v>5.5807716534441578</v>
      </c>
      <c r="P1604">
        <f>P1603*(1-P$1+H1603)^($A1604-$A1603)*(2-E1604/E1603)</f>
        <v>5.5827400797700735</v>
      </c>
    </row>
    <row r="1605" spans="1:16" x14ac:dyDescent="0.25">
      <c r="A1605" s="1">
        <v>40392</v>
      </c>
      <c r="B1605" s="10">
        <v>22.01</v>
      </c>
      <c r="C1605" s="10">
        <v>25.4</v>
      </c>
      <c r="D1605">
        <v>34357.53</v>
      </c>
      <c r="E1605">
        <v>30721.69</v>
      </c>
      <c r="F1605">
        <v>189084.82</v>
      </c>
      <c r="G1605">
        <v>169098.87</v>
      </c>
      <c r="H1605">
        <f>(1/(1-91/360*VLOOKUP($A1605,Tbills!$B$4:$C$974,2,1)/100))^((1)/91)-1</f>
        <v>4.3064085186728107E-6</v>
      </c>
      <c r="I1605">
        <f>I1604*(1-IF($A1605&lt;=I1600,I$1,I$1+IF(AND(WEEKDAY($A1605)&lt;&gt;1,WEEKDAY($A1605)&lt;&gt;7),J$1,0)))^($A1605-$A1604)*(1-0.5*(E1605/E1604-1))</f>
        <v>12.543570451578729</v>
      </c>
      <c r="K1605">
        <f>ROW()</f>
        <v>1605</v>
      </c>
      <c r="L1605">
        <f>B1605/C1605</f>
        <v>0.86653543307086622</v>
      </c>
      <c r="M1605">
        <f t="shared" si="24"/>
        <v>5.9017129491812179</v>
      </c>
      <c r="P1605">
        <f>P1604*(1-P$1+H1604)^($A1605-$A1604)*(2-E1605/E1604)</f>
        <v>5.904038238039572</v>
      </c>
    </row>
    <row r="1606" spans="1:16" x14ac:dyDescent="0.25">
      <c r="A1606" s="1">
        <v>40393</v>
      </c>
      <c r="B1606" s="10">
        <v>22.63</v>
      </c>
      <c r="C1606" s="10">
        <v>26.01</v>
      </c>
      <c r="D1606">
        <v>34757.74</v>
      </c>
      <c r="E1606">
        <v>31079.41</v>
      </c>
      <c r="F1606">
        <v>190644.04</v>
      </c>
      <c r="G1606">
        <v>170492.56</v>
      </c>
      <c r="H1606">
        <f>(1/(1-91/360*VLOOKUP($A1606,Tbills!$B$4:$C$974,2,1)/100))^((1)/91)-1</f>
        <v>4.3064085186728107E-6</v>
      </c>
      <c r="I1606">
        <f>I1605*(1-IF($A1606&lt;=I1601,I$1,I$1+IF(AND(WEEKDAY($A1606)&lt;&gt;1,WEEKDAY($A1606)&lt;&gt;7),J$1,0)))^($A1606-$A1605)*(1-0.5*(E1606/E1605-1))</f>
        <v>12.470217894250688</v>
      </c>
      <c r="K1606">
        <f>ROW()</f>
        <v>1606</v>
      </c>
      <c r="L1606">
        <f>B1606/C1606</f>
        <v>0.87004998077662432</v>
      </c>
      <c r="M1606">
        <f t="shared" si="24"/>
        <v>5.8327223750548267</v>
      </c>
      <c r="P1606">
        <f>P1605*(1-P$1+H1605)^($A1606-$A1605)*(2-E1606/E1605)</f>
        <v>5.8351015654734422</v>
      </c>
    </row>
    <row r="1607" spans="1:16" x14ac:dyDescent="0.25">
      <c r="A1607" s="1">
        <v>40394</v>
      </c>
      <c r="B1607" s="10">
        <v>22.21</v>
      </c>
      <c r="C1607" s="10">
        <v>25.96</v>
      </c>
      <c r="D1607">
        <v>34421.089999999997</v>
      </c>
      <c r="E1607">
        <v>30778.25</v>
      </c>
      <c r="F1607">
        <v>190106.01</v>
      </c>
      <c r="G1607">
        <v>170010.67</v>
      </c>
      <c r="H1607">
        <f>(1/(1-91/360*VLOOKUP($A1607,Tbills!$B$4:$C$974,2,1)/100))^((1)/91)-1</f>
        <v>4.3064085186728107E-6</v>
      </c>
      <c r="I1607">
        <f>I1606*(1-IF($A1607&lt;=I1602,I$1,I$1+IF(AND(WEEKDAY($A1607)&lt;&gt;1,WEEKDAY($A1607)&lt;&gt;7),J$1,0)))^($A1607-$A1606)*(1-0.5*(E1607/E1606-1))</f>
        <v>12.530310063841833</v>
      </c>
      <c r="K1607">
        <f>ROW()</f>
        <v>1607</v>
      </c>
      <c r="L1607">
        <f>B1607/C1607</f>
        <v>0.85554699537750389</v>
      </c>
      <c r="M1607">
        <f t="shared" si="24"/>
        <v>5.8889672584719444</v>
      </c>
      <c r="P1607">
        <f>P1606*(1-P$1+H1606)^($A1607-$A1606)*(2-E1607/E1606)</f>
        <v>5.8914512584394503</v>
      </c>
    </row>
    <row r="1608" spans="1:16" x14ac:dyDescent="0.25">
      <c r="A1608" s="1">
        <v>40395</v>
      </c>
      <c r="B1608" s="10">
        <v>22.1</v>
      </c>
      <c r="C1608" s="10">
        <v>26.16</v>
      </c>
      <c r="D1608">
        <v>34672.07</v>
      </c>
      <c r="E1608">
        <v>31002.54</v>
      </c>
      <c r="F1608">
        <v>191399.19</v>
      </c>
      <c r="G1608">
        <v>171166.42</v>
      </c>
      <c r="H1608">
        <f>(1/(1-91/360*VLOOKUP($A1608,Tbills!$B$4:$C$974,2,1)/100))^((1)/91)-1</f>
        <v>4.3064085186728107E-6</v>
      </c>
      <c r="I1608">
        <f>I1607*(1-IF($A1608&lt;=I1603,I$1,I$1+IF(AND(WEEKDAY($A1608)&lt;&gt;1,WEEKDAY($A1608)&lt;&gt;7),J$1,0)))^($A1608-$A1607)*(1-0.5*(E1608/E1607-1))</f>
        <v>12.484329125985637</v>
      </c>
      <c r="K1608">
        <f>ROW()</f>
        <v>1608</v>
      </c>
      <c r="L1608">
        <f>B1608/C1608</f>
        <v>0.84480122324159024</v>
      </c>
      <c r="M1608">
        <f t="shared" si="24"/>
        <v>5.8457803707533165</v>
      </c>
      <c r="P1608">
        <f>P1607*(1-P$1+H1607)^($A1608-$A1607)*(2-E1608/E1607)</f>
        <v>5.8483274220401844</v>
      </c>
    </row>
    <row r="1609" spans="1:16" x14ac:dyDescent="0.25">
      <c r="A1609" s="1">
        <v>40396</v>
      </c>
      <c r="B1609" s="10">
        <v>21.74</v>
      </c>
      <c r="C1609" s="10">
        <v>26.12</v>
      </c>
      <c r="D1609">
        <v>34698.78</v>
      </c>
      <c r="E1609">
        <v>31026.29</v>
      </c>
      <c r="F1609">
        <v>192153.38</v>
      </c>
      <c r="G1609">
        <v>171840.15</v>
      </c>
      <c r="H1609">
        <f>(1/(1-91/360*VLOOKUP($A1609,Tbills!$B$4:$C$974,2,1)/100))^((1)/91)-1</f>
        <v>4.3064085186728107E-6</v>
      </c>
      <c r="I1609">
        <f>I1608*(1-IF($A1609&lt;=I1604,I$1,I$1+IF(AND(WEEKDAY($A1609)&lt;&gt;1,WEEKDAY($A1609)&lt;&gt;7),J$1,0)))^($A1609-$A1608)*(1-0.5*(E1609/E1608-1))</f>
        <v>12.479222404165068</v>
      </c>
      <c r="K1609">
        <f>ROW()</f>
        <v>1609</v>
      </c>
      <c r="L1609">
        <f>B1609/C1609</f>
        <v>0.83231240428790187</v>
      </c>
      <c r="M1609">
        <f t="shared" ref="M1609:M1672" si="25">M1608*(1-IF($A1609&lt;=N$3,M$1,M$1+IF(AND(WEEKDAY($A1609)&lt;&gt;1,WEEKDAY($A1609)&lt;&gt;7),N$1,0)))^($A1609-$A1608)*(2-$E1609/$E1608)</f>
        <v>5.8410300549765966</v>
      </c>
      <c r="P1609">
        <f>P1608*(1-P$1+H1608)^($A1609-$A1608)*(2-E1609/E1608)</f>
        <v>5.843656239399035</v>
      </c>
    </row>
    <row r="1610" spans="1:16" x14ac:dyDescent="0.25">
      <c r="A1610" s="1">
        <v>40399</v>
      </c>
      <c r="B1610" s="10">
        <v>22.14</v>
      </c>
      <c r="C1610" s="10">
        <v>26.03</v>
      </c>
      <c r="D1610">
        <v>34122.730000000003</v>
      </c>
      <c r="E1610">
        <v>30510.81</v>
      </c>
      <c r="F1610">
        <v>191074.96</v>
      </c>
      <c r="G1610">
        <v>170873.51</v>
      </c>
      <c r="H1610">
        <f>(1/(1-91/360*VLOOKUP($A1610,Tbills!$B$4:$C$974,2,1)/100))^((1)/91)-1</f>
        <v>4.1674654807088984E-6</v>
      </c>
      <c r="I1610">
        <f>I1609*(1-IF($A1610&lt;=I1605,I$1,I$1+IF(AND(WEEKDAY($A1610)&lt;&gt;1,WEEKDAY($A1610)&lt;&gt;7),J$1,0)))^($A1610-$A1609)*(1-0.5*(E1610/E1609-1))</f>
        <v>12.581906684478092</v>
      </c>
      <c r="K1610">
        <f>ROW()</f>
        <v>1610</v>
      </c>
      <c r="L1610">
        <f>B1610/C1610</f>
        <v>0.85055704955820211</v>
      </c>
      <c r="M1610">
        <f t="shared" si="25"/>
        <v>5.9372449987454958</v>
      </c>
      <c r="P1610">
        <f>P1609*(1-P$1+H1609)^($A1610-$A1609)*(2-E1610/E1609)</f>
        <v>5.9401620706704668</v>
      </c>
    </row>
    <row r="1611" spans="1:16" x14ac:dyDescent="0.25">
      <c r="A1611" s="1">
        <v>40400</v>
      </c>
      <c r="B1611" s="10">
        <v>22.37</v>
      </c>
      <c r="C1611" s="10">
        <v>26.31</v>
      </c>
      <c r="D1611">
        <v>34318.9</v>
      </c>
      <c r="E1611">
        <v>30686.09</v>
      </c>
      <c r="F1611">
        <v>192741.58</v>
      </c>
      <c r="G1611">
        <v>172363.21</v>
      </c>
      <c r="H1611">
        <f>(1/(1-91/360*VLOOKUP($A1611,Tbills!$B$4:$C$974,2,1)/100))^((1)/91)-1</f>
        <v>4.1674654807088984E-6</v>
      </c>
      <c r="I1611">
        <f>I1610*(1-IF($A1611&lt;=I1606,I$1,I$1+IF(AND(WEEKDAY($A1611)&lt;&gt;1,WEEKDAY($A1611)&lt;&gt;7),J$1,0)))^($A1611-$A1610)*(1-0.5*(E1611/E1610-1))</f>
        <v>12.545439573063243</v>
      </c>
      <c r="K1611">
        <f>ROW()</f>
        <v>1611</v>
      </c>
      <c r="L1611">
        <f>B1611/C1611</f>
        <v>0.85024705435195747</v>
      </c>
      <c r="M1611">
        <f t="shared" si="25"/>
        <v>5.9028614814346616</v>
      </c>
      <c r="P1611">
        <f>P1610*(1-P$1+H1610)^($A1611-$A1610)*(2-E1611/E1610)</f>
        <v>5.9058429065716398</v>
      </c>
    </row>
    <row r="1612" spans="1:16" x14ac:dyDescent="0.25">
      <c r="A1612" s="1">
        <v>40401</v>
      </c>
      <c r="B1612" s="10">
        <v>25.39</v>
      </c>
      <c r="C1612" s="10">
        <v>28.69</v>
      </c>
      <c r="D1612">
        <v>37106.04</v>
      </c>
      <c r="E1612">
        <v>33178.07</v>
      </c>
      <c r="F1612">
        <v>201415.49</v>
      </c>
      <c r="G1612">
        <v>180119.31</v>
      </c>
      <c r="H1612">
        <f>(1/(1-91/360*VLOOKUP($A1612,Tbills!$B$4:$C$974,2,1)/100))^((1)/91)-1</f>
        <v>4.1674654807088984E-6</v>
      </c>
      <c r="I1612">
        <f>I1611*(1-IF($A1612&lt;=I1607,I$1,I$1+IF(AND(WEEKDAY($A1612)&lt;&gt;1,WEEKDAY($A1612)&lt;&gt;7),J$1,0)))^($A1612-$A1611)*(1-0.5*(E1612/E1611-1))</f>
        <v>12.035726371205246</v>
      </c>
      <c r="K1612">
        <f>ROW()</f>
        <v>1612</v>
      </c>
      <c r="L1612">
        <f>B1612/C1612</f>
        <v>0.88497734402230743</v>
      </c>
      <c r="M1612">
        <f t="shared" si="25"/>
        <v>5.4232446876691291</v>
      </c>
      <c r="P1612">
        <f>P1611*(1-P$1+H1611)^($A1612-$A1611)*(2-E1612/E1611)</f>
        <v>5.4260585133767023</v>
      </c>
    </row>
    <row r="1613" spans="1:16" x14ac:dyDescent="0.25">
      <c r="A1613" s="1">
        <v>40402</v>
      </c>
      <c r="B1613" s="10">
        <v>25.73</v>
      </c>
      <c r="C1613" s="10">
        <v>29.25</v>
      </c>
      <c r="D1613">
        <v>37685.57</v>
      </c>
      <c r="E1613">
        <v>33696.120000000003</v>
      </c>
      <c r="F1613">
        <v>202683.09</v>
      </c>
      <c r="G1613">
        <v>181252.14</v>
      </c>
      <c r="H1613">
        <f>(1/(1-91/360*VLOOKUP($A1613,Tbills!$B$4:$C$974,2,1)/100))^((1)/91)-1</f>
        <v>4.1674654807088984E-6</v>
      </c>
      <c r="I1613">
        <f>I1612*(1-IF($A1613&lt;=I1608,I$1,I$1+IF(AND(WEEKDAY($A1613)&lt;&gt;1,WEEKDAY($A1613)&lt;&gt;7),J$1,0)))^($A1613-$A1612)*(1-0.5*(E1613/E1612-1))</f>
        <v>11.941451261221722</v>
      </c>
      <c r="K1613">
        <f>ROW()</f>
        <v>1613</v>
      </c>
      <c r="L1613">
        <f>B1613/C1613</f>
        <v>0.87965811965811969</v>
      </c>
      <c r="M1613">
        <f t="shared" si="25"/>
        <v>5.3383162548859682</v>
      </c>
      <c r="P1613">
        <f>P1612*(1-P$1+H1612)^($A1613-$A1612)*(2-E1613/E1612)</f>
        <v>5.3411594939717126</v>
      </c>
    </row>
    <row r="1614" spans="1:16"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I1613*(1-IF($A1614&lt;=I1609,I$1,I$1+IF(AND(WEEKDAY($A1614)&lt;&gt;1,WEEKDAY($A1614)&lt;&gt;7),J$1,0)))^($A1614-$A1613)*(1-0.5*(E1614/E1613-1))</f>
        <v>11.810949319160979</v>
      </c>
      <c r="K1614">
        <f>ROW()</f>
        <v>1614</v>
      </c>
      <c r="L1614">
        <f>B1614/C1614</f>
        <v>0.87554220887554224</v>
      </c>
      <c r="M1614">
        <f t="shared" si="25"/>
        <v>5.22166850543642</v>
      </c>
      <c r="P1614">
        <f>P1613*(1-P$1+H1613)^($A1614-$A1613)*(2-E1614/E1613)</f>
        <v>5.224521490320913</v>
      </c>
    </row>
    <row r="1615" spans="1:16" x14ac:dyDescent="0.25">
      <c r="A1615" s="1">
        <v>40406</v>
      </c>
      <c r="B1615" s="10">
        <v>26.1</v>
      </c>
      <c r="C1615" s="10">
        <v>29.8</v>
      </c>
      <c r="D1615">
        <v>38012.400000000001</v>
      </c>
      <c r="E1615">
        <v>33987.78</v>
      </c>
      <c r="F1615">
        <v>204275.05</v>
      </c>
      <c r="G1615">
        <v>182672.72</v>
      </c>
      <c r="H1615">
        <f>(1/(1-91/360*VLOOKUP($A1615,Tbills!$B$4:$C$974,2,1)/100))^((1)/91)-1</f>
        <v>4.3064085186728107E-6</v>
      </c>
      <c r="I1615">
        <f>I1614*(1-IF($A1615&lt;=I1610,I$1,I$1+IF(AND(WEEKDAY($A1615)&lt;&gt;1,WEEKDAY($A1615)&lt;&gt;7),J$1,0)))^($A1615-$A1614)*(1-0.5*(E1615/E1614-1))</f>
        <v>11.886020282283367</v>
      </c>
      <c r="K1615">
        <f>ROW()</f>
        <v>1615</v>
      </c>
      <c r="L1615">
        <f>B1615/C1615</f>
        <v>0.87583892617449666</v>
      </c>
      <c r="M1615">
        <f t="shared" si="25"/>
        <v>5.288128565112439</v>
      </c>
      <c r="P1615">
        <f>P1614*(1-P$1+H1614)^($A1615-$A1614)*(2-E1615/E1614)</f>
        <v>5.2912362329987506</v>
      </c>
    </row>
    <row r="1616" spans="1:16" x14ac:dyDescent="0.25">
      <c r="A1616" s="1">
        <v>40407</v>
      </c>
      <c r="B1616" s="10">
        <v>24.33</v>
      </c>
      <c r="C1616" s="10">
        <v>28.57</v>
      </c>
      <c r="D1616">
        <v>36829.9</v>
      </c>
      <c r="E1616">
        <v>32930.33</v>
      </c>
      <c r="F1616">
        <v>203171.16</v>
      </c>
      <c r="G1616">
        <v>181684.78</v>
      </c>
      <c r="H1616">
        <f>(1/(1-91/360*VLOOKUP($A1616,Tbills!$B$4:$C$974,2,1)/100))^((1)/91)-1</f>
        <v>4.3064085186728107E-6</v>
      </c>
      <c r="I1616">
        <f>I1615*(1-IF($A1616&lt;=I1611,I$1,I$1+IF(AND(WEEKDAY($A1616)&lt;&gt;1,WEEKDAY($A1616)&lt;&gt;7),J$1,0)))^($A1616-$A1615)*(1-0.5*(E1616/E1615-1))</f>
        <v>12.070608918928741</v>
      </c>
      <c r="K1616">
        <f>ROW()</f>
        <v>1616</v>
      </c>
      <c r="L1616">
        <f>B1616/C1616</f>
        <v>0.85159257962898138</v>
      </c>
      <c r="M1616">
        <f t="shared" si="25"/>
        <v>5.4524023140077693</v>
      </c>
      <c r="P1616">
        <f>P1615*(1-P$1+H1615)^($A1616-$A1615)*(2-E1616/E1615)</f>
        <v>5.4556823320786867</v>
      </c>
    </row>
    <row r="1617" spans="1:16" x14ac:dyDescent="0.25">
      <c r="A1617" s="1">
        <v>40408</v>
      </c>
      <c r="B1617" s="10">
        <v>24.59</v>
      </c>
      <c r="C1617" s="10">
        <v>28.58</v>
      </c>
      <c r="D1617">
        <v>36267.29</v>
      </c>
      <c r="E1617">
        <v>32427.15</v>
      </c>
      <c r="F1617">
        <v>204565.82</v>
      </c>
      <c r="G1617">
        <v>182931.17</v>
      </c>
      <c r="H1617">
        <f>(1/(1-91/360*VLOOKUP($A1617,Tbills!$B$4:$C$974,2,1)/100))^((1)/91)-1</f>
        <v>4.3064085186728107E-6</v>
      </c>
      <c r="I1617">
        <f>I1616*(1-IF($A1617&lt;=I1612,I$1,I$1+IF(AND(WEEKDAY($A1617)&lt;&gt;1,WEEKDAY($A1617)&lt;&gt;7),J$1,0)))^($A1617-$A1616)*(1-0.5*(E1617/E1616-1))</f>
        <v>12.162512639575688</v>
      </c>
      <c r="K1617">
        <f>ROW()</f>
        <v>1617</v>
      </c>
      <c r="L1617">
        <f>B1617/C1617</f>
        <v>0.86039188243526943</v>
      </c>
      <c r="M1617">
        <f t="shared" si="25"/>
        <v>5.5354579481272363</v>
      </c>
      <c r="P1617">
        <f>P1616*(1-P$1+H1616)^($A1617-$A1616)*(2-E1617/E1616)</f>
        <v>5.5388648977593551</v>
      </c>
    </row>
    <row r="1618" spans="1:16" x14ac:dyDescent="0.25">
      <c r="A1618" s="1">
        <v>40409</v>
      </c>
      <c r="B1618" s="10">
        <v>26.44</v>
      </c>
      <c r="C1618" s="10">
        <v>29.63</v>
      </c>
      <c r="D1618">
        <v>37398.54</v>
      </c>
      <c r="E1618">
        <v>33438.480000000003</v>
      </c>
      <c r="F1618">
        <v>208649.78</v>
      </c>
      <c r="G1618">
        <v>186582.43</v>
      </c>
      <c r="H1618">
        <f>(1/(1-91/360*VLOOKUP($A1618,Tbills!$B$4:$C$974,2,1)/100))^((1)/91)-1</f>
        <v>4.3064085186728107E-6</v>
      </c>
      <c r="I1618">
        <f>I1617*(1-IF($A1618&lt;=I1613,I$1,I$1+IF(AND(WEEKDAY($A1618)&lt;&gt;1,WEEKDAY($A1618)&lt;&gt;7),J$1,0)))^($A1618-$A1617)*(1-0.5*(E1618/E1617-1))</f>
        <v>11.972540286999605</v>
      </c>
      <c r="K1618">
        <f>ROW()</f>
        <v>1618</v>
      </c>
      <c r="L1618">
        <f>B1618/C1618</f>
        <v>0.89233884576442801</v>
      </c>
      <c r="M1618">
        <f t="shared" si="25"/>
        <v>5.3625696683060085</v>
      </c>
      <c r="P1618">
        <f>P1617*(1-P$1+H1617)^($A1618-$A1617)*(2-E1618/E1617)</f>
        <v>5.3659447737497317</v>
      </c>
    </row>
    <row r="1619" spans="1:16" x14ac:dyDescent="0.25">
      <c r="A1619" s="1">
        <v>40410</v>
      </c>
      <c r="B1619" s="10">
        <v>25.49</v>
      </c>
      <c r="C1619" s="10">
        <v>29.54</v>
      </c>
      <c r="D1619">
        <v>37078.660000000003</v>
      </c>
      <c r="E1619">
        <v>33152.33</v>
      </c>
      <c r="F1619">
        <v>208092.7</v>
      </c>
      <c r="G1619">
        <v>186083.47</v>
      </c>
      <c r="H1619">
        <f>(1/(1-91/360*VLOOKUP($A1619,Tbills!$B$4:$C$974,2,1)/100))^((1)/91)-1</f>
        <v>4.3064085186728107E-6</v>
      </c>
      <c r="I1619">
        <f>I1618*(1-IF($A1619&lt;=I1614,I$1,I$1+IF(AND(WEEKDAY($A1619)&lt;&gt;1,WEEKDAY($A1619)&lt;&gt;7),J$1,0)))^($A1619-$A1618)*(1-0.5*(E1619/E1618-1))</f>
        <v>12.023454883500158</v>
      </c>
      <c r="K1619">
        <f>ROW()</f>
        <v>1619</v>
      </c>
      <c r="L1619">
        <f>B1619/C1619</f>
        <v>0.86289776574136756</v>
      </c>
      <c r="M1619">
        <f t="shared" si="25"/>
        <v>5.408207990631869</v>
      </c>
      <c r="P1619">
        <f>P1618*(1-P$1+H1618)^($A1619-$A1618)*(2-E1619/E1618)</f>
        <v>5.411687020301315</v>
      </c>
    </row>
    <row r="1620" spans="1:16"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I1619*(1-IF($A1620&lt;=I1615,I$1,I$1+IF(AND(WEEKDAY($A1620)&lt;&gt;1,WEEKDAY($A1620)&lt;&gt;7),J$1,0)))^($A1620-$A1619)*(1-0.5*(E1620/E1619-1))</f>
        <v>12.126858030657385</v>
      </c>
      <c r="K1620">
        <f>ROW()</f>
        <v>1620</v>
      </c>
      <c r="L1620">
        <f>B1620/C1620</f>
        <v>0.87606691703653128</v>
      </c>
      <c r="M1620">
        <f t="shared" si="25"/>
        <v>5.5013135880614508</v>
      </c>
      <c r="P1620">
        <f>P1619*(1-P$1+H1619)^($A1620-$A1619)*(2-E1620/E1619)</f>
        <v>5.5050820024270894</v>
      </c>
    </row>
    <row r="1621" spans="1:16" x14ac:dyDescent="0.25">
      <c r="A1621" s="1">
        <v>40414</v>
      </c>
      <c r="B1621" s="10">
        <v>27.46</v>
      </c>
      <c r="C1621" s="10">
        <v>30.31</v>
      </c>
      <c r="D1621">
        <v>37392.49</v>
      </c>
      <c r="E1621">
        <v>33432.339999999997</v>
      </c>
      <c r="F1621">
        <v>214633.28</v>
      </c>
      <c r="G1621">
        <v>191929.01</v>
      </c>
      <c r="H1621">
        <f>(1/(1-91/360*VLOOKUP($A1621,Tbills!$B$4:$C$974,2,1)/100))^((1)/91)-1</f>
        <v>4.3064085186728107E-6</v>
      </c>
      <c r="I1621">
        <f>I1620*(1-IF($A1621&lt;=I1616,I$1,I$1+IF(AND(WEEKDAY($A1621)&lt;&gt;1,WEEKDAY($A1621)&lt;&gt;7),J$1,0)))^($A1621-$A1620)*(1-0.5*(E1621/E1620-1))</f>
        <v>11.967322549070527</v>
      </c>
      <c r="K1621">
        <f>ROW()</f>
        <v>1621</v>
      </c>
      <c r="L1621">
        <f>B1621/C1621</f>
        <v>0.90597162652589913</v>
      </c>
      <c r="M1621">
        <f t="shared" si="25"/>
        <v>5.356601093777611</v>
      </c>
      <c r="P1621">
        <f>P1620*(1-P$1+H1620)^($A1621-$A1620)*(2-E1621/E1620)</f>
        <v>5.3603448665379521</v>
      </c>
    </row>
    <row r="1622" spans="1:16" x14ac:dyDescent="0.25">
      <c r="A1622" s="1">
        <v>40415</v>
      </c>
      <c r="B1622" s="10">
        <v>26.7</v>
      </c>
      <c r="C1622" s="10">
        <v>29.85</v>
      </c>
      <c r="D1622">
        <v>36630.589999999997</v>
      </c>
      <c r="E1622">
        <v>32750.99</v>
      </c>
      <c r="F1622">
        <v>210516.38</v>
      </c>
      <c r="G1622">
        <v>188246.77</v>
      </c>
      <c r="H1622">
        <f>(1/(1-91/360*VLOOKUP($A1622,Tbills!$B$4:$C$974,2,1)/100))^((1)/91)-1</f>
        <v>4.3064085186728107E-6</v>
      </c>
      <c r="I1622">
        <f>I1621*(1-IF($A1622&lt;=I1617,I$1,I$1+IF(AND(WEEKDAY($A1622)&lt;&gt;1,WEEKDAY($A1622)&lt;&gt;7),J$1,0)))^($A1622-$A1621)*(1-0.5*(E1622/E1621-1))</f>
        <v>12.088954718685956</v>
      </c>
      <c r="K1622">
        <f>ROW()</f>
        <v>1622</v>
      </c>
      <c r="L1622">
        <f>B1622/C1622</f>
        <v>0.89447236180904521</v>
      </c>
      <c r="M1622">
        <f t="shared" si="25"/>
        <v>5.4655138795174656</v>
      </c>
      <c r="P1622">
        <f>P1621*(1-P$1+H1621)^($A1622-$A1621)*(2-E1622/E1621)</f>
        <v>5.4694097747152863</v>
      </c>
    </row>
    <row r="1623" spans="1:16" x14ac:dyDescent="0.25">
      <c r="A1623" s="1">
        <v>40416</v>
      </c>
      <c r="B1623" s="10">
        <v>27.37</v>
      </c>
      <c r="C1623" s="10">
        <v>30.37</v>
      </c>
      <c r="D1623">
        <v>37040.06</v>
      </c>
      <c r="E1623">
        <v>33116.949999999997</v>
      </c>
      <c r="F1623">
        <v>213047.06</v>
      </c>
      <c r="G1623">
        <v>190508.93</v>
      </c>
      <c r="H1623">
        <f>(1/(1-91/360*VLOOKUP($A1623,Tbills!$B$4:$C$974,2,1)/100))^((1)/91)-1</f>
        <v>4.3064085186728107E-6</v>
      </c>
      <c r="I1623">
        <f>I1622*(1-IF($A1623&lt;=I1618,I$1,I$1+IF(AND(WEEKDAY($A1623)&lt;&gt;1,WEEKDAY($A1623)&lt;&gt;7),J$1,0)))^($A1623-$A1622)*(1-0.5*(E1623/E1622-1))</f>
        <v>12.021100761775326</v>
      </c>
      <c r="K1623">
        <f>ROW()</f>
        <v>1623</v>
      </c>
      <c r="L1623">
        <f>B1623/C1623</f>
        <v>0.90121830754033583</v>
      </c>
      <c r="M1623">
        <f t="shared" si="25"/>
        <v>5.4041904406331263</v>
      </c>
      <c r="P1623">
        <f>P1622*(1-P$1+H1622)^($A1623-$A1622)*(2-E1623/E1622)</f>
        <v>5.4081177743047961</v>
      </c>
    </row>
    <row r="1624" spans="1:16" x14ac:dyDescent="0.25">
      <c r="A1624" s="1">
        <v>40417</v>
      </c>
      <c r="B1624" s="10">
        <v>24.45</v>
      </c>
      <c r="C1624" s="10">
        <v>28.4</v>
      </c>
      <c r="D1624">
        <v>34800.379999999997</v>
      </c>
      <c r="E1624">
        <v>31114.34</v>
      </c>
      <c r="F1624">
        <v>205997.16</v>
      </c>
      <c r="G1624">
        <v>184204.01</v>
      </c>
      <c r="H1624">
        <f>(1/(1-91/360*VLOOKUP($A1624,Tbills!$B$4:$C$974,2,1)/100))^((1)/91)-1</f>
        <v>4.3064085186728107E-6</v>
      </c>
      <c r="I1624">
        <f>I1623*(1-IF($A1624&lt;=I1619,I$1,I$1+IF(AND(WEEKDAY($A1624)&lt;&gt;1,WEEKDAY($A1624)&lt;&gt;7),J$1,0)))^($A1624-$A1623)*(1-0.5*(E1624/E1623-1))</f>
        <v>12.384241493276098</v>
      </c>
      <c r="K1624">
        <f>ROW()</f>
        <v>1624</v>
      </c>
      <c r="L1624">
        <f>B1624/C1624</f>
        <v>0.8609154929577465</v>
      </c>
      <c r="M1624">
        <f t="shared" si="25"/>
        <v>5.7307194885709469</v>
      </c>
      <c r="P1624">
        <f>P1623*(1-P$1+H1623)^($A1624-$A1623)*(2-E1624/E1623)</f>
        <v>5.7349638099611848</v>
      </c>
    </row>
    <row r="1625" spans="1:16" x14ac:dyDescent="0.25">
      <c r="A1625" s="1">
        <v>40420</v>
      </c>
      <c r="B1625" s="10">
        <v>27.21</v>
      </c>
      <c r="C1625" s="10">
        <v>30.01</v>
      </c>
      <c r="D1625">
        <v>35857.019999999997</v>
      </c>
      <c r="E1625">
        <v>32058.66</v>
      </c>
      <c r="F1625">
        <v>210602.73</v>
      </c>
      <c r="G1625">
        <v>188319.96</v>
      </c>
      <c r="H1625">
        <f>(1/(1-91/360*VLOOKUP($A1625,Tbills!$B$4:$C$974,2,1)/100))^((1)/91)-1</f>
        <v>4.028524218879781E-6</v>
      </c>
      <c r="I1625">
        <f>I1624*(1-IF($A1625&lt;=I1620,I$1,I$1+IF(AND(WEEKDAY($A1625)&lt;&gt;1,WEEKDAY($A1625)&lt;&gt;7),J$1,0)))^($A1625-$A1624)*(1-0.5*(E1625/E1624-1))</f>
        <v>12.195358382316348</v>
      </c>
      <c r="K1625">
        <f>ROW()</f>
        <v>1625</v>
      </c>
      <c r="L1625">
        <f>B1625/C1625</f>
        <v>0.90669776741086305</v>
      </c>
      <c r="M1625">
        <f t="shared" si="25"/>
        <v>5.5560158000925455</v>
      </c>
      <c r="P1625">
        <f>P1624*(1-P$1+H1624)^($A1625-$A1624)*(2-E1625/E1624)</f>
        <v>5.5603625269080199</v>
      </c>
    </row>
    <row r="1626" spans="1:16" x14ac:dyDescent="0.25">
      <c r="A1626" s="1">
        <v>40421</v>
      </c>
      <c r="B1626" s="10">
        <v>26.05</v>
      </c>
      <c r="C1626" s="10">
        <v>29.04</v>
      </c>
      <c r="D1626">
        <v>35228.370000000003</v>
      </c>
      <c r="E1626">
        <v>31496.47</v>
      </c>
      <c r="F1626">
        <v>210855.98</v>
      </c>
      <c r="G1626">
        <v>188545.66</v>
      </c>
      <c r="H1626">
        <f>(1/(1-91/360*VLOOKUP($A1626,Tbills!$B$4:$C$974,2,1)/100))^((1)/91)-1</f>
        <v>4.028524218879781E-6</v>
      </c>
      <c r="I1626">
        <f>I1625*(1-IF($A1626&lt;=I1621,I$1,I$1+IF(AND(WEEKDAY($A1626)&lt;&gt;1,WEEKDAY($A1626)&lt;&gt;7),J$1,0)))^($A1626-$A1625)*(1-0.5*(E1626/E1625-1))</f>
        <v>12.301968864216704</v>
      </c>
      <c r="K1626">
        <f>ROW()</f>
        <v>1626</v>
      </c>
      <c r="L1626">
        <f>B1626/C1626</f>
        <v>0.89703856749311295</v>
      </c>
      <c r="M1626">
        <f t="shared" si="25"/>
        <v>5.6531844002895113</v>
      </c>
      <c r="P1626">
        <f>P1625*(1-P$1+H1625)^($A1626-$A1625)*(2-E1626/E1625)</f>
        <v>5.6576841929953527</v>
      </c>
    </row>
    <row r="1627" spans="1:16" x14ac:dyDescent="0.25">
      <c r="A1627" s="1">
        <v>40422</v>
      </c>
      <c r="B1627" s="10">
        <v>23.89</v>
      </c>
      <c r="C1627" s="10">
        <v>27.29</v>
      </c>
      <c r="D1627">
        <v>33109.56</v>
      </c>
      <c r="E1627">
        <v>29601.99</v>
      </c>
      <c r="F1627">
        <v>206306.63</v>
      </c>
      <c r="G1627">
        <v>184476.91</v>
      </c>
      <c r="H1627">
        <f>(1/(1-91/360*VLOOKUP($A1627,Tbills!$B$4:$C$974,2,1)/100))^((1)/91)-1</f>
        <v>4.028524218879781E-6</v>
      </c>
      <c r="I1627">
        <f>I1626*(1-IF($A1627&lt;=I1622,I$1,I$1+IF(AND(WEEKDAY($A1627)&lt;&gt;1,WEEKDAY($A1627)&lt;&gt;7),J$1,0)))^($A1627-$A1626)*(1-0.5*(E1627/E1626-1))</f>
        <v>12.671614379820134</v>
      </c>
      <c r="K1627">
        <f>ROW()</f>
        <v>1627</v>
      </c>
      <c r="L1627">
        <f>B1627/C1627</f>
        <v>0.87541223891535369</v>
      </c>
      <c r="M1627">
        <f t="shared" si="25"/>
        <v>5.9929384418990717</v>
      </c>
      <c r="P1627">
        <f>P1626*(1-P$1+H1626)^($A1627-$A1626)*(2-E1627/E1626)</f>
        <v>5.9977903482770145</v>
      </c>
    </row>
    <row r="1628" spans="1:16" x14ac:dyDescent="0.25">
      <c r="A1628" s="1">
        <v>40423</v>
      </c>
      <c r="B1628" s="10">
        <v>23.19</v>
      </c>
      <c r="C1628" s="10">
        <v>26.62</v>
      </c>
      <c r="D1628">
        <v>32303.13</v>
      </c>
      <c r="E1628">
        <v>28880.87</v>
      </c>
      <c r="F1628">
        <v>204958.61</v>
      </c>
      <c r="G1628">
        <v>183270.79</v>
      </c>
      <c r="H1628">
        <f>(1/(1-91/360*VLOOKUP($A1628,Tbills!$B$4:$C$974,2,1)/100))^((1)/91)-1</f>
        <v>4.028524218879781E-6</v>
      </c>
      <c r="I1628">
        <f>I1627*(1-IF($A1628&lt;=I1623,I$1,I$1+IF(AND(WEEKDAY($A1628)&lt;&gt;1,WEEKDAY($A1628)&lt;&gt;7),J$1,0)))^($A1628-$A1627)*(1-0.5*(E1628/E1627-1))</f>
        <v>12.825624139228152</v>
      </c>
      <c r="K1628">
        <f>ROW()</f>
        <v>1628</v>
      </c>
      <c r="L1628">
        <f>B1628/C1628</f>
        <v>0.87114951164537946</v>
      </c>
      <c r="M1628">
        <f t="shared" si="25"/>
        <v>6.1386436423578497</v>
      </c>
      <c r="P1628">
        <f>P1627*(1-P$1+H1627)^($A1628-$A1627)*(2-E1628/E1627)</f>
        <v>6.143697177190373</v>
      </c>
    </row>
    <row r="1629" spans="1:16" x14ac:dyDescent="0.25">
      <c r="A1629" s="1">
        <v>40424</v>
      </c>
      <c r="B1629" s="10">
        <v>21.31</v>
      </c>
      <c r="C1629" s="10">
        <v>25.31</v>
      </c>
      <c r="D1629">
        <v>30739.81</v>
      </c>
      <c r="E1629">
        <v>27483.05</v>
      </c>
      <c r="F1629">
        <v>201113.91</v>
      </c>
      <c r="G1629">
        <v>179832.18</v>
      </c>
      <c r="H1629">
        <f>(1/(1-91/360*VLOOKUP($A1629,Tbills!$B$4:$C$974,2,1)/100))^((1)/91)-1</f>
        <v>4.028524218879781E-6</v>
      </c>
      <c r="I1629">
        <f>I1628*(1-IF($A1629&lt;=I1624,I$1,I$1+IF(AND(WEEKDAY($A1629)&lt;&gt;1,WEEKDAY($A1629)&lt;&gt;7),J$1,0)))^($A1629-$A1628)*(1-0.5*(E1629/E1628-1))</f>
        <v>13.135659214887177</v>
      </c>
      <c r="K1629">
        <f>ROW()</f>
        <v>1629</v>
      </c>
      <c r="L1629">
        <f>B1629/C1629</f>
        <v>0.84195969972342943</v>
      </c>
      <c r="M1629">
        <f t="shared" si="25"/>
        <v>6.4354512486787145</v>
      </c>
      <c r="P1629">
        <f>P1628*(1-P$1+H1628)^($A1629-$A1628)*(2-E1629/E1628)</f>
        <v>6.4408368367737001</v>
      </c>
    </row>
    <row r="1630" spans="1:16" x14ac:dyDescent="0.25">
      <c r="A1630" s="1">
        <v>40428</v>
      </c>
      <c r="B1630" s="10">
        <v>23.8</v>
      </c>
      <c r="C1630" s="10">
        <v>26.77</v>
      </c>
      <c r="D1630">
        <v>31646.66</v>
      </c>
      <c r="E1630">
        <v>28293.38</v>
      </c>
      <c r="F1630">
        <v>203622.98</v>
      </c>
      <c r="G1630">
        <v>182072.85</v>
      </c>
      <c r="H1630">
        <f>(1/(1-91/360*VLOOKUP($A1630,Tbills!$B$4:$C$974,2,1)/100))^((1)/91)-1</f>
        <v>3.7506470229597966E-6</v>
      </c>
      <c r="I1630">
        <f>I1629*(1-IF($A1630&lt;=I1625,I$1,I$1+IF(AND(WEEKDAY($A1630)&lt;&gt;1,WEEKDAY($A1630)&lt;&gt;7),J$1,0)))^($A1630-$A1629)*(1-0.5*(E1630/E1629-1))</f>
        <v>12.940661271433489</v>
      </c>
      <c r="K1630">
        <f>ROW()</f>
        <v>1630</v>
      </c>
      <c r="L1630">
        <f>B1630/C1630</f>
        <v>0.8890549122151663</v>
      </c>
      <c r="M1630">
        <f t="shared" si="25"/>
        <v>6.24454027661751</v>
      </c>
      <c r="P1630">
        <f>P1629*(1-P$1+H1629)^($A1630-$A1629)*(2-E1630/E1629)</f>
        <v>6.250106547673786</v>
      </c>
    </row>
    <row r="1631" spans="1:16" x14ac:dyDescent="0.25">
      <c r="A1631" s="1">
        <v>40429</v>
      </c>
      <c r="B1631" s="10">
        <v>23.25</v>
      </c>
      <c r="C1631" s="10">
        <v>26.3</v>
      </c>
      <c r="D1631">
        <v>30829.35</v>
      </c>
      <c r="E1631">
        <v>27562.560000000001</v>
      </c>
      <c r="F1631">
        <v>201288.69</v>
      </c>
      <c r="G1631">
        <v>179984.93</v>
      </c>
      <c r="H1631">
        <f>(1/(1-91/360*VLOOKUP($A1631,Tbills!$B$4:$C$974,2,1)/100))^((1)/91)-1</f>
        <v>3.7506470229597966E-6</v>
      </c>
      <c r="I1631">
        <f>I1630*(1-IF($A1631&lt;=I1626,I$1,I$1+IF(AND(WEEKDAY($A1631)&lt;&gt;1,WEEKDAY($A1631)&lt;&gt;7),J$1,0)))^($A1631-$A1630)*(1-0.5*(E1631/E1630-1))</f>
        <v>13.107449206226205</v>
      </c>
      <c r="K1631">
        <f>ROW()</f>
        <v>1631</v>
      </c>
      <c r="L1631">
        <f>B1631/C1631</f>
        <v>0.88403041825095052</v>
      </c>
      <c r="M1631">
        <f t="shared" si="25"/>
        <v>6.405538838123241</v>
      </c>
      <c r="P1631">
        <f>P1630*(1-P$1+H1630)^($A1631-$A1630)*(2-E1631/E1630)</f>
        <v>6.4113341484464019</v>
      </c>
    </row>
    <row r="1632" spans="1:16" x14ac:dyDescent="0.25">
      <c r="A1632" s="1">
        <v>40430</v>
      </c>
      <c r="B1632" s="10">
        <v>22.81</v>
      </c>
      <c r="C1632" s="10">
        <v>26.1</v>
      </c>
      <c r="D1632">
        <v>30535.08</v>
      </c>
      <c r="E1632">
        <v>27299.37</v>
      </c>
      <c r="F1632">
        <v>199553.43</v>
      </c>
      <c r="G1632">
        <v>178432.65</v>
      </c>
      <c r="H1632">
        <f>(1/(1-91/360*VLOOKUP($A1632,Tbills!$B$4:$C$974,2,1)/100))^((1)/91)-1</f>
        <v>3.7506470229597966E-6</v>
      </c>
      <c r="I1632">
        <f>I1631*(1-IF($A1632&lt;=I1627,I$1,I$1+IF(AND(WEEKDAY($A1632)&lt;&gt;1,WEEKDAY($A1632)&lt;&gt;7),J$1,0)))^($A1632-$A1631)*(1-0.5*(E1632/E1631-1))</f>
        <v>13.169686779227987</v>
      </c>
      <c r="K1632">
        <f>ROW()</f>
        <v>1632</v>
      </c>
      <c r="L1632">
        <f>B1632/C1632</f>
        <v>0.87394636015325666</v>
      </c>
      <c r="M1632">
        <f t="shared" si="25"/>
        <v>6.4664030041498251</v>
      </c>
      <c r="P1632">
        <f>P1631*(1-P$1+H1631)^($A1632-$A1631)*(2-E1632/E1631)</f>
        <v>6.4723397222310028</v>
      </c>
    </row>
    <row r="1633" spans="1:16" x14ac:dyDescent="0.25">
      <c r="A1633" s="1">
        <v>40431</v>
      </c>
      <c r="B1633" s="10">
        <v>21.99</v>
      </c>
      <c r="C1633" s="10">
        <v>25.59</v>
      </c>
      <c r="D1633">
        <v>29885.19</v>
      </c>
      <c r="E1633">
        <v>26718.25</v>
      </c>
      <c r="F1633">
        <v>198748.7</v>
      </c>
      <c r="G1633">
        <v>177712.42</v>
      </c>
      <c r="H1633">
        <f>(1/(1-91/360*VLOOKUP($A1633,Tbills!$B$4:$C$974,2,1)/100))^((1)/91)-1</f>
        <v>3.7506470229597966E-6</v>
      </c>
      <c r="I1633">
        <f>I1632*(1-IF($A1633&lt;=I1628,I$1,I$1+IF(AND(WEEKDAY($A1633)&lt;&gt;1,WEEKDAY($A1633)&lt;&gt;7),J$1,0)))^($A1633-$A1632)*(1-0.5*(E1633/E1632-1))</f>
        <v>13.309511512055609</v>
      </c>
      <c r="K1633">
        <f>ROW()</f>
        <v>1633</v>
      </c>
      <c r="L1633">
        <f>B1633/C1633</f>
        <v>0.85932004689331765</v>
      </c>
      <c r="M1633">
        <f t="shared" si="25"/>
        <v>6.6037453387540177</v>
      </c>
      <c r="P1633">
        <f>P1632*(1-P$1+H1632)^($A1633-$A1632)*(2-E1633/E1632)</f>
        <v>6.6098963258811327</v>
      </c>
    </row>
    <row r="1634" spans="1:16" x14ac:dyDescent="0.25">
      <c r="A1634" s="1">
        <v>40434</v>
      </c>
      <c r="B1634" s="10">
        <v>21.21</v>
      </c>
      <c r="C1634" s="10">
        <v>24.75</v>
      </c>
      <c r="D1634">
        <v>28418.19</v>
      </c>
      <c r="E1634">
        <v>25406.41</v>
      </c>
      <c r="F1634">
        <v>195157.59</v>
      </c>
      <c r="G1634">
        <v>174499.41</v>
      </c>
      <c r="H1634">
        <f>(1/(1-91/360*VLOOKUP($A1634,Tbills!$B$4:$C$974,2,1)/100))^((1)/91)-1</f>
        <v>3.8895847329634137E-6</v>
      </c>
      <c r="I1634">
        <f>I1633*(1-IF($A1634&lt;=I1629,I$1,I$1+IF(AND(WEEKDAY($A1634)&lt;&gt;1,WEEKDAY($A1634)&lt;&gt;7),J$1,0)))^($A1634-$A1633)*(1-0.5*(E1634/E1633-1))</f>
        <v>13.635188804285558</v>
      </c>
      <c r="K1634">
        <f>ROW()</f>
        <v>1634</v>
      </c>
      <c r="L1634">
        <f>B1634/C1634</f>
        <v>0.85696969696969705</v>
      </c>
      <c r="M1634">
        <f t="shared" si="25"/>
        <v>6.9270148157006801</v>
      </c>
      <c r="P1634">
        <f>P1633*(1-P$1+H1633)^($A1634-$A1633)*(2-E1634/E1633)</f>
        <v>6.9337443961676017</v>
      </c>
    </row>
    <row r="1635" spans="1:16" x14ac:dyDescent="0.25">
      <c r="A1635" s="1">
        <v>40435</v>
      </c>
      <c r="B1635" s="10">
        <v>21.56</v>
      </c>
      <c r="C1635" s="10">
        <v>24.74</v>
      </c>
      <c r="D1635">
        <v>28418.3</v>
      </c>
      <c r="E1635">
        <v>25406.41</v>
      </c>
      <c r="F1635">
        <v>194239.49</v>
      </c>
      <c r="G1635">
        <v>173677.82</v>
      </c>
      <c r="H1635">
        <f>(1/(1-91/360*VLOOKUP($A1635,Tbills!$B$4:$C$974,2,1)/100))^((1)/91)-1</f>
        <v>3.8895847329634137E-6</v>
      </c>
      <c r="I1635">
        <f>I1634*(1-IF($A1635&lt;=I1630,I$1,I$1+IF(AND(WEEKDAY($A1635)&lt;&gt;1,WEEKDAY($A1635)&lt;&gt;7),J$1,0)))^($A1635-$A1634)*(1-0.5*(E1635/E1634-1))</f>
        <v>13.63483391580983</v>
      </c>
      <c r="K1635">
        <f>ROW()</f>
        <v>1635</v>
      </c>
      <c r="L1635">
        <f>B1635/C1635</f>
        <v>0.8714632174616006</v>
      </c>
      <c r="M1635">
        <f t="shared" si="25"/>
        <v>6.9266921876133738</v>
      </c>
      <c r="P1635">
        <f>P1634*(1-P$1+H1634)^($A1635-$A1634)*(2-E1635/E1634)</f>
        <v>6.9335149119940889</v>
      </c>
    </row>
    <row r="1636" spans="1:16" x14ac:dyDescent="0.25">
      <c r="A1636" s="1">
        <v>40436</v>
      </c>
      <c r="B1636" s="10">
        <v>22.1</v>
      </c>
      <c r="C1636" s="10">
        <v>24.93</v>
      </c>
      <c r="D1636">
        <v>27865.53</v>
      </c>
      <c r="E1636">
        <v>24912.12</v>
      </c>
      <c r="F1636">
        <v>193295.3</v>
      </c>
      <c r="G1636">
        <v>172832.9</v>
      </c>
      <c r="H1636">
        <f>(1/(1-91/360*VLOOKUP($A1636,Tbills!$B$4:$C$974,2,1)/100))^((1)/91)-1</f>
        <v>3.8895847329634137E-6</v>
      </c>
      <c r="I1636">
        <f>I1635*(1-IF($A1636&lt;=I1631,I$1,I$1+IF(AND(WEEKDAY($A1636)&lt;&gt;1,WEEKDAY($A1636)&lt;&gt;7),J$1,0)))^($A1636-$A1635)*(1-0.5*(E1636/E1635-1))</f>
        <v>13.767110656760215</v>
      </c>
      <c r="K1636">
        <f>ROW()</f>
        <v>1636</v>
      </c>
      <c r="L1636">
        <f>B1636/C1636</f>
        <v>0.88648215002005626</v>
      </c>
      <c r="M1636">
        <f t="shared" si="25"/>
        <v>7.0611243556100227</v>
      </c>
      <c r="P1636">
        <f>P1635*(1-P$1+H1635)^($A1636-$A1635)*(2-E1636/E1635)</f>
        <v>7.0681747668038382</v>
      </c>
    </row>
    <row r="1637" spans="1:16" x14ac:dyDescent="0.25">
      <c r="A1637" s="1">
        <v>40437</v>
      </c>
      <c r="B1637" s="10">
        <v>21.72</v>
      </c>
      <c r="C1637" s="10">
        <v>24.96</v>
      </c>
      <c r="D1637">
        <v>27766.47</v>
      </c>
      <c r="E1637">
        <v>24823.46</v>
      </c>
      <c r="F1637">
        <v>193711.61</v>
      </c>
      <c r="G1637">
        <v>173204.46</v>
      </c>
      <c r="H1637">
        <f>(1/(1-91/360*VLOOKUP($A1637,Tbills!$B$4:$C$974,2,1)/100))^((1)/91)-1</f>
        <v>3.8895847329634137E-6</v>
      </c>
      <c r="I1637">
        <f>I1636*(1-IF($A1637&lt;=I1632,I$1,I$1+IF(AND(WEEKDAY($A1637)&lt;&gt;1,WEEKDAY($A1637)&lt;&gt;7),J$1,0)))^($A1637-$A1636)*(1-0.5*(E1637/E1636-1))</f>
        <v>13.791249652914901</v>
      </c>
      <c r="K1637">
        <f>ROW()</f>
        <v>1637</v>
      </c>
      <c r="L1637">
        <f>B1637/C1637</f>
        <v>0.8701923076923076</v>
      </c>
      <c r="M1637">
        <f t="shared" si="25"/>
        <v>7.0859242189584677</v>
      </c>
      <c r="P1637">
        <f>P1636*(1-P$1+H1636)^($A1637-$A1636)*(2-E1637/E1636)</f>
        <v>7.0930950007270006</v>
      </c>
    </row>
    <row r="1638" spans="1:16" x14ac:dyDescent="0.25">
      <c r="A1638" s="1">
        <v>40438</v>
      </c>
      <c r="B1638" s="10">
        <v>22.01</v>
      </c>
      <c r="C1638" s="10">
        <v>25.12</v>
      </c>
      <c r="D1638">
        <v>27733.65</v>
      </c>
      <c r="E1638">
        <v>24794.03</v>
      </c>
      <c r="F1638">
        <v>194656.32</v>
      </c>
      <c r="G1638">
        <v>174048.48</v>
      </c>
      <c r="H1638">
        <f>(1/(1-91/360*VLOOKUP($A1638,Tbills!$B$4:$C$974,2,1)/100))^((1)/91)-1</f>
        <v>3.8895847329634137E-6</v>
      </c>
      <c r="I1638">
        <f>I1637*(1-IF($A1638&lt;=I1633,I$1,I$1+IF(AND(WEEKDAY($A1638)&lt;&gt;1,WEEKDAY($A1638)&lt;&gt;7),J$1,0)))^($A1638-$A1637)*(1-0.5*(E1638/E1637-1))</f>
        <v>13.79906574976218</v>
      </c>
      <c r="K1638">
        <f>ROW()</f>
        <v>1638</v>
      </c>
      <c r="L1638">
        <f>B1638/C1638</f>
        <v>0.87619426751592355</v>
      </c>
      <c r="M1638">
        <f t="shared" si="25"/>
        <v>7.0939946719372866</v>
      </c>
      <c r="P1638">
        <f>P1637*(1-P$1+H1637)^($A1638-$A1637)*(2-E1638/E1637)</f>
        <v>7.1012693393268842</v>
      </c>
    </row>
    <row r="1639" spans="1:16" x14ac:dyDescent="0.25">
      <c r="A1639" s="1">
        <v>40441</v>
      </c>
      <c r="B1639" s="10">
        <v>21.5</v>
      </c>
      <c r="C1639" s="10">
        <v>24.59</v>
      </c>
      <c r="D1639">
        <v>27001.84</v>
      </c>
      <c r="E1639">
        <v>24139.5</v>
      </c>
      <c r="F1639">
        <v>192717.14</v>
      </c>
      <c r="G1639">
        <v>172312.57</v>
      </c>
      <c r="H1639">
        <f>(1/(1-91/360*VLOOKUP($A1639,Tbills!$B$4:$C$974,2,1)/100))^((1)/91)-1</f>
        <v>4.4453533327715178E-6</v>
      </c>
      <c r="I1639">
        <f>I1638*(1-IF($A1639&lt;=I1634,I$1,I$1+IF(AND(WEEKDAY($A1639)&lt;&gt;1,WEEKDAY($A1639)&lt;&gt;7),J$1,0)))^($A1639-$A1638)*(1-0.5*(E1639/E1638-1))</f>
        <v>13.980112749138813</v>
      </c>
      <c r="K1639">
        <f>ROW()</f>
        <v>1639</v>
      </c>
      <c r="L1639">
        <f>B1639/C1639</f>
        <v>0.87433916226108177</v>
      </c>
      <c r="M1639">
        <f t="shared" si="25"/>
        <v>7.2802495282639761</v>
      </c>
      <c r="P1639">
        <f>P1638*(1-P$1+H1638)^($A1639-$A1638)*(2-E1639/E1638)</f>
        <v>7.2880098969804941</v>
      </c>
    </row>
    <row r="1640" spans="1:16" x14ac:dyDescent="0.25">
      <c r="A1640" s="1">
        <v>40442</v>
      </c>
      <c r="B1640" s="10">
        <v>22.35</v>
      </c>
      <c r="C1640" s="10">
        <v>24.94</v>
      </c>
      <c r="D1640">
        <v>27102.01</v>
      </c>
      <c r="E1640">
        <v>24228.94</v>
      </c>
      <c r="F1640">
        <v>192734.76</v>
      </c>
      <c r="G1640">
        <v>172327.56</v>
      </c>
      <c r="H1640">
        <f>(1/(1-91/360*VLOOKUP($A1640,Tbills!$B$4:$C$974,2,1)/100))^((1)/91)-1</f>
        <v>4.4453533327715178E-6</v>
      </c>
      <c r="I1640">
        <f>I1639*(1-IF($A1640&lt;=I1635,I$1,I$1+IF(AND(WEEKDAY($A1640)&lt;&gt;1,WEEKDAY($A1640)&lt;&gt;7),J$1,0)))^($A1640-$A1639)*(1-0.5*(E1640/E1639-1))</f>
        <v>13.953850485541206</v>
      </c>
      <c r="K1640">
        <f>ROW()</f>
        <v>1640</v>
      </c>
      <c r="L1640">
        <f>B1640/C1640</f>
        <v>0.89615076182838815</v>
      </c>
      <c r="M1640">
        <f t="shared" si="25"/>
        <v>7.2529374292180622</v>
      </c>
      <c r="P1640">
        <f>P1639*(1-P$1+H1639)^($A1640-$A1639)*(2-E1640/E1639)</f>
        <v>7.2607705884867215</v>
      </c>
    </row>
    <row r="1641" spans="1:16" x14ac:dyDescent="0.25">
      <c r="A1641" s="1">
        <v>40443</v>
      </c>
      <c r="B1641" s="10">
        <v>22.51</v>
      </c>
      <c r="C1641" s="10">
        <v>25.16</v>
      </c>
      <c r="D1641">
        <v>27589.19</v>
      </c>
      <c r="E1641">
        <v>24664.36</v>
      </c>
      <c r="F1641">
        <v>194368.96</v>
      </c>
      <c r="G1641">
        <v>173787.96</v>
      </c>
      <c r="H1641">
        <f>(1/(1-91/360*VLOOKUP($A1641,Tbills!$B$4:$C$974,2,1)/100))^((1)/91)-1</f>
        <v>4.4453533327715178E-6</v>
      </c>
      <c r="I1641">
        <f>I1640*(1-IF($A1641&lt;=I1636,I$1,I$1+IF(AND(WEEKDAY($A1641)&lt;&gt;1,WEEKDAY($A1641)&lt;&gt;7),J$1,0)))^($A1641-$A1640)*(1-0.5*(E1641/E1640-1))</f>
        <v>13.828107747906657</v>
      </c>
      <c r="K1641">
        <f>ROW()</f>
        <v>1641</v>
      </c>
      <c r="L1641">
        <f>B1641/C1641</f>
        <v>0.89467408585055652</v>
      </c>
      <c r="M1641">
        <f t="shared" si="25"/>
        <v>7.1222626387444938</v>
      </c>
      <c r="P1641">
        <f>P1640*(1-P$1+H1640)^($A1641-$A1640)*(2-E1641/E1640)</f>
        <v>7.1300547387333006</v>
      </c>
    </row>
    <row r="1642" spans="1:16" x14ac:dyDescent="0.25">
      <c r="A1642" s="1">
        <v>40444</v>
      </c>
      <c r="B1642" s="10">
        <v>23.87</v>
      </c>
      <c r="C1642" s="10">
        <v>26.16</v>
      </c>
      <c r="D1642">
        <v>28440.76</v>
      </c>
      <c r="E1642">
        <v>25425.55</v>
      </c>
      <c r="F1642">
        <v>197802.06</v>
      </c>
      <c r="G1642">
        <v>176856.77</v>
      </c>
      <c r="H1642">
        <f>(1/(1-91/360*VLOOKUP($A1642,Tbills!$B$4:$C$974,2,1)/100))^((1)/91)-1</f>
        <v>4.4453533327715178E-6</v>
      </c>
      <c r="I1642">
        <f>I1641*(1-IF($A1642&lt;=I1637,I$1,I$1+IF(AND(WEEKDAY($A1642)&lt;&gt;1,WEEKDAY($A1642)&lt;&gt;7),J$1,0)))^($A1642-$A1641)*(1-0.5*(E1642/E1641-1))</f>
        <v>13.614372275761159</v>
      </c>
      <c r="K1642">
        <f>ROW()</f>
        <v>1642</v>
      </c>
      <c r="L1642">
        <f>B1642/C1642</f>
        <v>0.91246177370030579</v>
      </c>
      <c r="M1642">
        <f t="shared" si="25"/>
        <v>6.9021343118356002</v>
      </c>
      <c r="P1642">
        <f>P1641*(1-P$1+H1641)^($A1642-$A1641)*(2-E1642/E1641)</f>
        <v>6.9097825585518642</v>
      </c>
    </row>
    <row r="1643" spans="1:16" x14ac:dyDescent="0.25">
      <c r="A1643" s="1">
        <v>40445</v>
      </c>
      <c r="B1643" s="10">
        <v>21.71</v>
      </c>
      <c r="C1643" s="10">
        <v>24.75</v>
      </c>
      <c r="D1643">
        <v>26888.17</v>
      </c>
      <c r="E1643">
        <v>24037.45</v>
      </c>
      <c r="F1643">
        <v>194079.43</v>
      </c>
      <c r="G1643">
        <v>173527.54</v>
      </c>
      <c r="H1643">
        <f>(1/(1-91/360*VLOOKUP($A1643,Tbills!$B$4:$C$974,2,1)/100))^((1)/91)-1</f>
        <v>4.4453533327715178E-6</v>
      </c>
      <c r="I1643">
        <f>I1642*(1-IF($A1643&lt;=I1638,I$1,I$1+IF(AND(WEEKDAY($A1643)&lt;&gt;1,WEEKDAY($A1643)&lt;&gt;7),J$1,0)))^($A1643-$A1642)*(1-0.5*(E1643/E1642-1))</f>
        <v>13.985644467889243</v>
      </c>
      <c r="K1643">
        <f>ROW()</f>
        <v>1643</v>
      </c>
      <c r="L1643">
        <f>B1643/C1643</f>
        <v>0.87717171717171716</v>
      </c>
      <c r="M1643">
        <f t="shared" si="25"/>
        <v>7.2786151696257271</v>
      </c>
      <c r="P1643">
        <f>P1642*(1-P$1+H1642)^($A1643-$A1642)*(2-E1643/E1642)</f>
        <v>7.2867828632397247</v>
      </c>
    </row>
    <row r="1644" spans="1:16" x14ac:dyDescent="0.25">
      <c r="A1644" s="1">
        <v>40448</v>
      </c>
      <c r="B1644" s="10">
        <v>22.54</v>
      </c>
      <c r="C1644" s="10">
        <v>25.2</v>
      </c>
      <c r="D1644">
        <v>27014.63</v>
      </c>
      <c r="E1644">
        <v>24150.19</v>
      </c>
      <c r="F1644">
        <v>194077.84</v>
      </c>
      <c r="G1644">
        <v>173523.8</v>
      </c>
      <c r="H1644">
        <f>(1/(1-91/360*VLOOKUP($A1644,Tbills!$B$4:$C$974,2,1)/100))^((1)/91)-1</f>
        <v>4.3064085186728107E-6</v>
      </c>
      <c r="I1644">
        <f>I1643*(1-IF($A1644&lt;=I1639,I$1,I$1+IF(AND(WEEKDAY($A1644)&lt;&gt;1,WEEKDAY($A1644)&lt;&gt;7),J$1,0)))^($A1644-$A1643)*(1-0.5*(E1644/E1643-1))</f>
        <v>13.951757422865118</v>
      </c>
      <c r="K1644">
        <f>ROW()</f>
        <v>1644</v>
      </c>
      <c r="L1644">
        <f>B1644/C1644</f>
        <v>0.89444444444444449</v>
      </c>
      <c r="M1644">
        <f t="shared" si="25"/>
        <v>7.2434649495427523</v>
      </c>
      <c r="P1644">
        <f>P1643*(1-P$1+H1643)^($A1644-$A1643)*(2-E1644/E1643)</f>
        <v>7.2518985330222669</v>
      </c>
    </row>
    <row r="1645" spans="1:16" x14ac:dyDescent="0.25">
      <c r="A1645" s="1">
        <v>40449</v>
      </c>
      <c r="B1645" s="10">
        <v>22.6</v>
      </c>
      <c r="C1645" s="10">
        <v>25.34</v>
      </c>
      <c r="D1645">
        <v>26980.7</v>
      </c>
      <c r="E1645">
        <v>24119.759999999998</v>
      </c>
      <c r="F1645">
        <v>193802.88</v>
      </c>
      <c r="G1645">
        <v>173277.22</v>
      </c>
      <c r="H1645">
        <f>(1/(1-91/360*VLOOKUP($A1645,Tbills!$B$4:$C$974,2,1)/100))^((1)/91)-1</f>
        <v>4.3064085186728107E-6</v>
      </c>
      <c r="I1645">
        <f>I1644*(1-IF($A1645&lt;=I1640,I$1,I$1+IF(AND(WEEKDAY($A1645)&lt;&gt;1,WEEKDAY($A1645)&lt;&gt;7),J$1,0)))^($A1645-$A1644)*(1-0.5*(E1645/E1644-1))</f>
        <v>13.960183893034625</v>
      </c>
      <c r="K1645">
        <f>ROW()</f>
        <v>1645</v>
      </c>
      <c r="L1645">
        <f>B1645/C1645</f>
        <v>0.89187056037884771</v>
      </c>
      <c r="M1645">
        <f t="shared" si="25"/>
        <v>7.2522541515555012</v>
      </c>
      <c r="P1645">
        <f>P1644*(1-P$1+H1644)^($A1645-$A1644)*(2-E1645/E1644)</f>
        <v>7.2607988636858583</v>
      </c>
    </row>
    <row r="1646" spans="1:16" x14ac:dyDescent="0.25">
      <c r="A1646" s="1">
        <v>40450</v>
      </c>
      <c r="B1646" s="10">
        <v>23.25</v>
      </c>
      <c r="C1646" s="10">
        <v>25.91</v>
      </c>
      <c r="D1646">
        <v>27404.38</v>
      </c>
      <c r="E1646">
        <v>24498.41</v>
      </c>
      <c r="F1646">
        <v>195766.38</v>
      </c>
      <c r="G1646">
        <v>175032.02</v>
      </c>
      <c r="H1646">
        <f>(1/(1-91/360*VLOOKUP($A1646,Tbills!$B$4:$C$974,2,1)/100))^((1)/91)-1</f>
        <v>4.3064085186728107E-6</v>
      </c>
      <c r="I1646">
        <f>I1645*(1-IF($A1646&lt;=I1641,I$1,I$1+IF(AND(WEEKDAY($A1646)&lt;&gt;1,WEEKDAY($A1646)&lt;&gt;7),J$1,0)))^($A1646-$A1645)*(1-0.5*(E1646/E1645-1))</f>
        <v>13.850244703202494</v>
      </c>
      <c r="K1646">
        <f>ROW()</f>
        <v>1646</v>
      </c>
      <c r="L1646">
        <f>B1646/C1646</f>
        <v>0.89733693554612115</v>
      </c>
      <c r="M1646">
        <f t="shared" si="25"/>
        <v>7.1380703778820109</v>
      </c>
      <c r="P1646">
        <f>P1645*(1-P$1+H1645)^($A1646-$A1645)*(2-E1646/E1645)</f>
        <v>7.1465798652025647</v>
      </c>
    </row>
    <row r="1647" spans="1:16" x14ac:dyDescent="0.25">
      <c r="A1647" s="1">
        <v>40451</v>
      </c>
      <c r="B1647" s="10">
        <v>23.7</v>
      </c>
      <c r="C1647" s="10">
        <v>26.4</v>
      </c>
      <c r="D1647">
        <v>28102.31</v>
      </c>
      <c r="E1647">
        <v>25122.23</v>
      </c>
      <c r="F1647">
        <v>198583.98</v>
      </c>
      <c r="G1647">
        <v>177550.44</v>
      </c>
      <c r="H1647">
        <f>(1/(1-91/360*VLOOKUP($A1647,Tbills!$B$4:$C$974,2,1)/100))^((1)/91)-1</f>
        <v>4.3064085186728107E-6</v>
      </c>
      <c r="I1647">
        <f>I1646*(1-IF($A1647&lt;=I1642,I$1,I$1+IF(AND(WEEKDAY($A1647)&lt;&gt;1,WEEKDAY($A1647)&lt;&gt;7),J$1,0)))^($A1647-$A1646)*(1-0.5*(E1647/E1646-1))</f>
        <v>13.673549615003441</v>
      </c>
      <c r="K1647">
        <f>ROW()</f>
        <v>1647</v>
      </c>
      <c r="L1647">
        <f>B1647/C1647</f>
        <v>0.89772727272727271</v>
      </c>
      <c r="M1647">
        <f t="shared" si="25"/>
        <v>6.9559847501493959</v>
      </c>
      <c r="P1647">
        <f>P1646*(1-P$1+H1646)^($A1647-$A1646)*(2-E1647/E1646)</f>
        <v>6.9643739445238637</v>
      </c>
    </row>
    <row r="1648" spans="1:16" x14ac:dyDescent="0.25">
      <c r="A1648" s="1">
        <v>40452</v>
      </c>
      <c r="B1648" s="10">
        <v>22.5</v>
      </c>
      <c r="C1648" s="10">
        <v>25.7</v>
      </c>
      <c r="D1648">
        <v>27543.95</v>
      </c>
      <c r="E1648">
        <v>24622.98</v>
      </c>
      <c r="F1648">
        <v>196808.38</v>
      </c>
      <c r="G1648">
        <v>175962.14</v>
      </c>
      <c r="H1648">
        <f>(1/(1-91/360*VLOOKUP($A1648,Tbills!$B$4:$C$974,2,1)/100))^((1)/91)-1</f>
        <v>4.3064085186728107E-6</v>
      </c>
      <c r="I1648">
        <f>I1647*(1-IF($A1648&lt;=I1643,I$1,I$1+IF(AND(WEEKDAY($A1648)&lt;&gt;1,WEEKDAY($A1648)&lt;&gt;7),J$1,0)))^($A1648-$A1647)*(1-0.5*(E1648/E1647-1))</f>
        <v>13.809056308144314</v>
      </c>
      <c r="K1648">
        <f>ROW()</f>
        <v>1648</v>
      </c>
      <c r="L1648">
        <f>B1648/C1648</f>
        <v>0.8754863813229572</v>
      </c>
      <c r="M1648">
        <f t="shared" si="25"/>
        <v>7.0938894905628409</v>
      </c>
      <c r="P1648">
        <f>P1647*(1-P$1+H1647)^($A1648-$A1647)*(2-E1648/E1647)</f>
        <v>7.1025436998047216</v>
      </c>
    </row>
    <row r="1649" spans="1:16" x14ac:dyDescent="0.25">
      <c r="A1649" s="1">
        <v>40455</v>
      </c>
      <c r="B1649" s="10">
        <v>23.53</v>
      </c>
      <c r="C1649" s="10">
        <v>26.32</v>
      </c>
      <c r="D1649">
        <v>27935.07</v>
      </c>
      <c r="E1649">
        <v>24972.31</v>
      </c>
      <c r="F1649">
        <v>198523.57</v>
      </c>
      <c r="G1649">
        <v>177493.38</v>
      </c>
      <c r="H1649">
        <f>(1/(1-91/360*VLOOKUP($A1649,Tbills!$B$4:$C$974,2,1)/100))^((1)/91)-1</f>
        <v>3.6117110888689297E-6</v>
      </c>
      <c r="I1649">
        <f>I1648*(1-IF($A1649&lt;=I1644,I$1,I$1+IF(AND(WEEKDAY($A1649)&lt;&gt;1,WEEKDAY($A1649)&lt;&gt;7),J$1,0)))^($A1649-$A1648)*(1-0.5*(E1649/E1648-1))</f>
        <v>13.710030141574231</v>
      </c>
      <c r="K1649">
        <f>ROW()</f>
        <v>1649</v>
      </c>
      <c r="L1649">
        <f>B1649/C1649</f>
        <v>0.89399696048632227</v>
      </c>
      <c r="M1649">
        <f t="shared" si="25"/>
        <v>6.9922702973848292</v>
      </c>
      <c r="P1649">
        <f>P1648*(1-P$1+H1648)^($A1649-$A1648)*(2-E1649/E1648)</f>
        <v>7.0010923914853116</v>
      </c>
    </row>
    <row r="1650" spans="1:16" x14ac:dyDescent="0.25">
      <c r="A1650" s="1">
        <v>40456</v>
      </c>
      <c r="B1650" s="10">
        <v>21.76</v>
      </c>
      <c r="C1650" s="10">
        <v>25.08</v>
      </c>
      <c r="D1650">
        <v>26578.880000000001</v>
      </c>
      <c r="E1650">
        <v>23759.86</v>
      </c>
      <c r="F1650">
        <v>194430.8</v>
      </c>
      <c r="G1650">
        <v>173833.53</v>
      </c>
      <c r="H1650">
        <f>(1/(1-91/360*VLOOKUP($A1650,Tbills!$B$4:$C$974,2,1)/100))^((1)/91)-1</f>
        <v>3.6117110888689297E-6</v>
      </c>
      <c r="I1650">
        <f>I1649*(1-IF($A1650&lt;=I1645,I$1,I$1+IF(AND(WEEKDAY($A1650)&lt;&gt;1,WEEKDAY($A1650)&lt;&gt;7),J$1,0)))^($A1650-$A1649)*(1-0.5*(E1650/E1649-1))</f>
        <v>14.042487798483222</v>
      </c>
      <c r="K1650">
        <f>ROW()</f>
        <v>1650</v>
      </c>
      <c r="L1650">
        <f>B1650/C1650</f>
        <v>0.86762360446570985</v>
      </c>
      <c r="M1650">
        <f t="shared" si="25"/>
        <v>7.3314159591110313</v>
      </c>
      <c r="P1650">
        <f>P1649*(1-P$1+H1649)^($A1650-$A1649)*(2-E1650/E1649)</f>
        <v>7.3407628575316259</v>
      </c>
    </row>
    <row r="1651" spans="1:16" x14ac:dyDescent="0.25">
      <c r="A1651" s="1">
        <v>40457</v>
      </c>
      <c r="B1651" s="10">
        <v>21.49</v>
      </c>
      <c r="C1651" s="10">
        <v>24.91</v>
      </c>
      <c r="D1651">
        <v>26258.25</v>
      </c>
      <c r="E1651">
        <v>23473.15</v>
      </c>
      <c r="F1651">
        <v>194618.76</v>
      </c>
      <c r="G1651">
        <v>174000.95</v>
      </c>
      <c r="H1651">
        <f>(1/(1-91/360*VLOOKUP($A1651,Tbills!$B$4:$C$974,2,1)/100))^((1)/91)-1</f>
        <v>3.6117110888689297E-6</v>
      </c>
      <c r="I1651">
        <f>I1650*(1-IF($A1651&lt;=I1646,I$1,I$1+IF(AND(WEEKDAY($A1651)&lt;&gt;1,WEEKDAY($A1651)&lt;&gt;7),J$1,0)))^($A1651-$A1650)*(1-0.5*(E1651/E1650-1))</f>
        <v>14.126845385878141</v>
      </c>
      <c r="K1651">
        <f>ROW()</f>
        <v>1651</v>
      </c>
      <c r="L1651">
        <f>B1651/C1651</f>
        <v>0.86270574066639893</v>
      </c>
      <c r="M1651">
        <f t="shared" si="25"/>
        <v>7.4195385006865182</v>
      </c>
      <c r="P1651">
        <f>P1650*(1-P$1+H1650)^($A1651-$A1650)*(2-E1651/E1650)</f>
        <v>7.4290958203774791</v>
      </c>
    </row>
    <row r="1652" spans="1:16" x14ac:dyDescent="0.25">
      <c r="A1652" s="1">
        <v>40458</v>
      </c>
      <c r="B1652" s="10">
        <v>21.56</v>
      </c>
      <c r="C1652" s="10">
        <v>24.89</v>
      </c>
      <c r="D1652">
        <v>26081.38</v>
      </c>
      <c r="E1652">
        <v>23314.959999999999</v>
      </c>
      <c r="F1652">
        <v>194411.55</v>
      </c>
      <c r="G1652">
        <v>173815.06</v>
      </c>
      <c r="H1652">
        <f>(1/(1-91/360*VLOOKUP($A1652,Tbills!$B$4:$C$974,2,1)/100))^((1)/91)-1</f>
        <v>3.6117110888689297E-6</v>
      </c>
      <c r="I1652">
        <f>I1651*(1-IF($A1652&lt;=I1647,I$1,I$1+IF(AND(WEEKDAY($A1652)&lt;&gt;1,WEEKDAY($A1652)&lt;&gt;7),J$1,0)))^($A1652-$A1651)*(1-0.5*(E1652/E1651-1))</f>
        <v>14.17407820414903</v>
      </c>
      <c r="K1652">
        <f>ROW()</f>
        <v>1652</v>
      </c>
      <c r="L1652">
        <f>B1652/C1652</f>
        <v>0.86621132985134586</v>
      </c>
      <c r="M1652">
        <f t="shared" si="25"/>
        <v>7.4691922783532041</v>
      </c>
      <c r="P1652">
        <f>P1651*(1-P$1+H1651)^($A1652-$A1651)*(2-E1652/E1651)</f>
        <v>7.4789122890577691</v>
      </c>
    </row>
    <row r="1653" spans="1:16" x14ac:dyDescent="0.25">
      <c r="A1653" s="1">
        <v>40459</v>
      </c>
      <c r="B1653" s="10">
        <v>20.71</v>
      </c>
      <c r="C1653" s="10">
        <v>24.06</v>
      </c>
      <c r="D1653">
        <v>25058.67</v>
      </c>
      <c r="E1653">
        <v>22400.65</v>
      </c>
      <c r="F1653">
        <v>192687.79</v>
      </c>
      <c r="G1653">
        <v>172273.29</v>
      </c>
      <c r="H1653">
        <f>(1/(1-91/360*VLOOKUP($A1653,Tbills!$B$4:$C$974,2,1)/100))^((1)/91)-1</f>
        <v>3.6117110888689297E-6</v>
      </c>
      <c r="I1653">
        <f>I1652*(1-IF($A1653&lt;=I1648,I$1,I$1+IF(AND(WEEKDAY($A1653)&lt;&gt;1,WEEKDAY($A1653)&lt;&gt;7),J$1,0)))^($A1653-$A1652)*(1-0.5*(E1653/E1652-1))</f>
        <v>14.45162450260832</v>
      </c>
      <c r="K1653">
        <f>ROW()</f>
        <v>1653</v>
      </c>
      <c r="L1653">
        <f>B1653/C1653</f>
        <v>0.86076475477971748</v>
      </c>
      <c r="M1653">
        <f t="shared" si="25"/>
        <v>7.761739565975013</v>
      </c>
      <c r="P1653">
        <f>P1652*(1-P$1+H1652)^($A1653-$A1652)*(2-E1653/E1652)</f>
        <v>7.7719428811206921</v>
      </c>
    </row>
    <row r="1654" spans="1:16" x14ac:dyDescent="0.25">
      <c r="A1654" s="1">
        <v>40462</v>
      </c>
      <c r="B1654" s="10">
        <v>18.96</v>
      </c>
      <c r="C1654" s="10">
        <v>23.98</v>
      </c>
      <c r="D1654">
        <v>24434.76</v>
      </c>
      <c r="E1654">
        <v>21842.68</v>
      </c>
      <c r="F1654">
        <v>189322.65</v>
      </c>
      <c r="G1654">
        <v>169262.8</v>
      </c>
      <c r="H1654">
        <f>(1/(1-91/360*VLOOKUP($A1654,Tbills!$B$4:$C$974,2,1)/100))^((1)/91)-1</f>
        <v>3.6117110888689297E-6</v>
      </c>
      <c r="I1654">
        <f>I1653*(1-IF($A1654&lt;=I1649,I$1,I$1+IF(AND(WEEKDAY($A1654)&lt;&gt;1,WEEKDAY($A1654)&lt;&gt;7),J$1,0)))^($A1654-$A1653)*(1-0.5*(E1654/E1653-1))</f>
        <v>14.630467308446439</v>
      </c>
      <c r="K1654">
        <f>ROW()</f>
        <v>1654</v>
      </c>
      <c r="L1654">
        <f>B1654/C1654</f>
        <v>0.79065888240200166</v>
      </c>
      <c r="M1654">
        <f t="shared" si="25"/>
        <v>7.9539625582003932</v>
      </c>
      <c r="P1654">
        <f>P1653*(1-P$1+H1653)^($A1654-$A1653)*(2-E1654/E1653)</f>
        <v>7.964733990864489</v>
      </c>
    </row>
    <row r="1655" spans="1:16" x14ac:dyDescent="0.25">
      <c r="A1655" s="1">
        <v>40463</v>
      </c>
      <c r="B1655" s="10">
        <v>18.93</v>
      </c>
      <c r="C1655" s="10">
        <v>23.37</v>
      </c>
      <c r="D1655">
        <v>23624.67</v>
      </c>
      <c r="E1655">
        <v>21118.44</v>
      </c>
      <c r="F1655">
        <v>186522.95</v>
      </c>
      <c r="G1655">
        <v>166759.13</v>
      </c>
      <c r="H1655">
        <f>(1/(1-91/360*VLOOKUP($A1655,Tbills!$B$4:$C$974,2,1)/100))^((1)/91)-1</f>
        <v>3.4727769306908129E-6</v>
      </c>
      <c r="I1655">
        <f>I1654*(1-IF($A1655&lt;=I1650,I$1,I$1+IF(AND(WEEKDAY($A1655)&lt;&gt;1,WEEKDAY($A1655)&lt;&gt;7),J$1,0)))^($A1655-$A1654)*(1-0.5*(E1655/E1654-1))</f>
        <v>14.872632161370488</v>
      </c>
      <c r="K1655">
        <f>ROW()</f>
        <v>1655</v>
      </c>
      <c r="L1655">
        <f>B1655/C1655</f>
        <v>0.81001283697047488</v>
      </c>
      <c r="M1655">
        <f t="shared" si="25"/>
        <v>8.2173101755778752</v>
      </c>
      <c r="P1655">
        <f>P1654*(1-P$1+H1654)^($A1655-$A1654)*(2-E1655/E1654)</f>
        <v>8.2285468660647947</v>
      </c>
    </row>
    <row r="1656" spans="1:16" x14ac:dyDescent="0.25">
      <c r="A1656" s="1">
        <v>40464</v>
      </c>
      <c r="B1656" s="10">
        <v>19.07</v>
      </c>
      <c r="C1656" s="10">
        <v>22.98</v>
      </c>
      <c r="D1656">
        <v>23062.5</v>
      </c>
      <c r="E1656">
        <v>20615.830000000002</v>
      </c>
      <c r="F1656">
        <v>181880.73</v>
      </c>
      <c r="G1656">
        <v>162608.22</v>
      </c>
      <c r="H1656">
        <f>(1/(1-91/360*VLOOKUP($A1656,Tbills!$B$4:$C$974,2,1)/100))^((1)/91)-1</f>
        <v>3.4727769306908129E-6</v>
      </c>
      <c r="I1656">
        <f>I1655*(1-IF($A1656&lt;=I1651,I$1,I$1+IF(AND(WEEKDAY($A1656)&lt;&gt;1,WEEKDAY($A1656)&lt;&gt;7),J$1,0)))^($A1656-$A1655)*(1-0.5*(E1656/E1655-1))</f>
        <v>15.049221657778393</v>
      </c>
      <c r="K1656">
        <f>ROW()</f>
        <v>1656</v>
      </c>
      <c r="L1656">
        <f>B1656/C1656</f>
        <v>0.82985204525674494</v>
      </c>
      <c r="M1656">
        <f t="shared" si="25"/>
        <v>8.4124868729020044</v>
      </c>
      <c r="P1656">
        <f>P1655*(1-P$1+H1655)^($A1656-$A1655)*(2-E1656/E1655)</f>
        <v>8.4241004938490622</v>
      </c>
    </row>
    <row r="1657" spans="1:16" x14ac:dyDescent="0.25">
      <c r="A1657" s="1">
        <v>40465</v>
      </c>
      <c r="B1657" s="10">
        <v>19.88</v>
      </c>
      <c r="C1657" s="10">
        <v>23.56</v>
      </c>
      <c r="D1657">
        <v>23751.88</v>
      </c>
      <c r="E1657">
        <v>21232</v>
      </c>
      <c r="F1657">
        <v>184644.16</v>
      </c>
      <c r="G1657">
        <v>165078.26999999999</v>
      </c>
      <c r="H1657">
        <f>(1/(1-91/360*VLOOKUP($A1657,Tbills!$B$4:$C$974,2,1)/100))^((1)/91)-1</f>
        <v>3.4727769306908129E-6</v>
      </c>
      <c r="I1657">
        <f>I1656*(1-IF($A1657&lt;=I1652,I$1,I$1+IF(AND(WEEKDAY($A1657)&lt;&gt;1,WEEKDAY($A1657)&lt;&gt;7),J$1,0)))^($A1657-$A1656)*(1-0.5*(E1657/E1656-1))</f>
        <v>14.823938764141621</v>
      </c>
      <c r="K1657">
        <f>ROW()</f>
        <v>1657</v>
      </c>
      <c r="L1657">
        <f>B1657/C1657</f>
        <v>0.84380305602716466</v>
      </c>
      <c r="M1657">
        <f t="shared" si="25"/>
        <v>8.1606726994051844</v>
      </c>
      <c r="P1657">
        <f>P1656*(1-P$1+H1656)^($A1657-$A1656)*(2-E1657/E1656)</f>
        <v>8.1720454307610737</v>
      </c>
    </row>
    <row r="1658" spans="1:16" x14ac:dyDescent="0.25">
      <c r="A1658" s="1">
        <v>40466</v>
      </c>
      <c r="B1658" s="10">
        <v>19.03</v>
      </c>
      <c r="C1658" s="10">
        <v>23.2</v>
      </c>
      <c r="D1658">
        <v>23549.07</v>
      </c>
      <c r="E1658">
        <v>21050.639999999999</v>
      </c>
      <c r="F1658">
        <v>183014.15</v>
      </c>
      <c r="G1658">
        <v>163620.41</v>
      </c>
      <c r="H1658">
        <f>(1/(1-91/360*VLOOKUP($A1658,Tbills!$B$4:$C$974,2,1)/100))^((1)/91)-1</f>
        <v>3.4727769306908129E-6</v>
      </c>
      <c r="I1658">
        <f>I1657*(1-IF($A1658&lt;=I1653,I$1,I$1+IF(AND(WEEKDAY($A1658)&lt;&gt;1,WEEKDAY($A1658)&lt;&gt;7),J$1,0)))^($A1658-$A1657)*(1-0.5*(E1658/E1657-1))</f>
        <v>14.886863023211482</v>
      </c>
      <c r="K1658">
        <f>ROW()</f>
        <v>1658</v>
      </c>
      <c r="L1658">
        <f>B1658/C1658</f>
        <v>0.82025862068965527</v>
      </c>
      <c r="M1658">
        <f t="shared" si="25"/>
        <v>8.2299963938156484</v>
      </c>
      <c r="P1658">
        <f>P1657*(1-P$1+H1657)^($A1658-$A1657)*(2-E1658/E1657)</f>
        <v>8.2415733883636744</v>
      </c>
    </row>
    <row r="1659" spans="1:16" x14ac:dyDescent="0.25">
      <c r="A1659" s="1">
        <v>40469</v>
      </c>
      <c r="B1659" s="10">
        <v>19.09</v>
      </c>
      <c r="C1659" s="10">
        <v>22.8</v>
      </c>
      <c r="D1659">
        <v>22779.58</v>
      </c>
      <c r="E1659">
        <v>20362.57</v>
      </c>
      <c r="F1659">
        <v>181535.57</v>
      </c>
      <c r="G1659">
        <v>162296.81</v>
      </c>
      <c r="H1659">
        <f>(1/(1-91/360*VLOOKUP($A1659,Tbills!$B$4:$C$974,2,1)/100))^((1)/91)-1</f>
        <v>3.7506470229597966E-6</v>
      </c>
      <c r="I1659">
        <f>I1658*(1-IF($A1659&lt;=I1654,I$1,I$1+IF(AND(WEEKDAY($A1659)&lt;&gt;1,WEEKDAY($A1659)&lt;&gt;7),J$1,0)))^($A1659-$A1658)*(1-0.5*(E1659/E1658-1))</f>
        <v>15.128980765043332</v>
      </c>
      <c r="K1659">
        <f>ROW()</f>
        <v>1659</v>
      </c>
      <c r="L1659">
        <f>B1659/C1659</f>
        <v>0.83728070175438596</v>
      </c>
      <c r="M1659">
        <f t="shared" si="25"/>
        <v>8.4978180119990174</v>
      </c>
      <c r="P1659">
        <f>P1658*(1-P$1+H1658)^($A1659-$A1658)*(2-E1659/E1658)</f>
        <v>8.5101052257742822</v>
      </c>
    </row>
    <row r="1660" spans="1:16" x14ac:dyDescent="0.25">
      <c r="A1660" s="1">
        <v>40470</v>
      </c>
      <c r="B1660" s="10">
        <v>20.63</v>
      </c>
      <c r="C1660" s="10">
        <v>23.59</v>
      </c>
      <c r="D1660">
        <v>23342.22</v>
      </c>
      <c r="E1660">
        <v>20865.439999999999</v>
      </c>
      <c r="F1660">
        <v>183920.31</v>
      </c>
      <c r="G1660">
        <v>164428.21</v>
      </c>
      <c r="H1660">
        <f>(1/(1-91/360*VLOOKUP($A1660,Tbills!$B$4:$C$974,2,1)/100))^((1)/91)-1</f>
        <v>3.7506470229597966E-6</v>
      </c>
      <c r="I1660">
        <f>I1659*(1-IF($A1660&lt;=I1655,I$1,I$1+IF(AND(WEEKDAY($A1660)&lt;&gt;1,WEEKDAY($A1660)&lt;&gt;7),J$1,0)))^($A1660-$A1659)*(1-0.5*(E1660/E1659-1))</f>
        <v>14.941780701401326</v>
      </c>
      <c r="K1660">
        <f>ROW()</f>
        <v>1660</v>
      </c>
      <c r="L1660">
        <f>B1660/C1660</f>
        <v>0.87452310300974989</v>
      </c>
      <c r="M1660">
        <f t="shared" si="25"/>
        <v>8.2875715651993289</v>
      </c>
      <c r="P1660">
        <f>P1659*(1-P$1+H1659)^($A1660-$A1659)*(2-E1660/E1659)</f>
        <v>8.2996654968549937</v>
      </c>
    </row>
    <row r="1661" spans="1:16" x14ac:dyDescent="0.25">
      <c r="A1661" s="1">
        <v>40471</v>
      </c>
      <c r="B1661" s="10">
        <v>19.79</v>
      </c>
      <c r="C1661" s="10">
        <v>22.66</v>
      </c>
      <c r="D1661">
        <v>22118.92</v>
      </c>
      <c r="E1661">
        <v>19771.86</v>
      </c>
      <c r="F1661">
        <v>180102.23</v>
      </c>
      <c r="G1661">
        <v>161014.16</v>
      </c>
      <c r="H1661">
        <f>(1/(1-91/360*VLOOKUP($A1661,Tbills!$B$4:$C$974,2,1)/100))^((1)/91)-1</f>
        <v>3.7506470229597966E-6</v>
      </c>
      <c r="I1661">
        <f>I1660*(1-IF($A1661&lt;=I1656,I$1,I$1+IF(AND(WEEKDAY($A1661)&lt;&gt;1,WEEKDAY($A1661)&lt;&gt;7),J$1,0)))^($A1661-$A1660)*(1-0.5*(E1661/E1660-1))</f>
        <v>15.332938958613084</v>
      </c>
      <c r="K1661">
        <f>ROW()</f>
        <v>1661</v>
      </c>
      <c r="L1661">
        <f>B1661/C1661</f>
        <v>0.87334510150044131</v>
      </c>
      <c r="M1661">
        <f t="shared" si="25"/>
        <v>8.7215258171950545</v>
      </c>
      <c r="P1661">
        <f>P1660*(1-P$1+H1660)^($A1661-$A1660)*(2-E1661/E1660)</f>
        <v>8.7343695295651056</v>
      </c>
    </row>
    <row r="1662" spans="1:16" x14ac:dyDescent="0.25">
      <c r="A1662" s="1">
        <v>40472</v>
      </c>
      <c r="B1662" s="10">
        <v>19.27</v>
      </c>
      <c r="C1662" s="10">
        <v>22.22</v>
      </c>
      <c r="D1662">
        <v>21544.68</v>
      </c>
      <c r="E1662">
        <v>19258.47</v>
      </c>
      <c r="F1662">
        <v>177421.43</v>
      </c>
      <c r="G1662">
        <v>158616.88</v>
      </c>
      <c r="H1662">
        <f>(1/(1-91/360*VLOOKUP($A1662,Tbills!$B$4:$C$974,2,1)/100))^((1)/91)-1</f>
        <v>3.7506470229597966E-6</v>
      </c>
      <c r="I1662">
        <f>I1661*(1-IF($A1662&lt;=I1657,I$1,I$1+IF(AND(WEEKDAY($A1662)&lt;&gt;1,WEEKDAY($A1662)&lt;&gt;7),J$1,0)))^($A1662-$A1661)*(1-0.5*(E1662/E1661-1))</f>
        <v>15.53159987571866</v>
      </c>
      <c r="K1662">
        <f>ROW()</f>
        <v>1662</v>
      </c>
      <c r="L1662">
        <f>B1662/C1662</f>
        <v>0.86723672367236726</v>
      </c>
      <c r="M1662">
        <f t="shared" si="25"/>
        <v>8.947569502888145</v>
      </c>
      <c r="P1662">
        <f>P1661*(1-P$1+H1661)^($A1662-$A1661)*(2-E1662/E1661)</f>
        <v>8.9608656365130184</v>
      </c>
    </row>
    <row r="1663" spans="1:16" x14ac:dyDescent="0.25">
      <c r="A1663" s="1">
        <v>40473</v>
      </c>
      <c r="B1663" s="10">
        <v>18.78</v>
      </c>
      <c r="C1663" s="10">
        <v>21.65</v>
      </c>
      <c r="D1663">
        <v>20693.23</v>
      </c>
      <c r="E1663">
        <v>18497.3</v>
      </c>
      <c r="F1663">
        <v>173938.8</v>
      </c>
      <c r="G1663">
        <v>155502.76999999999</v>
      </c>
      <c r="H1663">
        <f>(1/(1-91/360*VLOOKUP($A1663,Tbills!$B$4:$C$974,2,1)/100))^((1)/91)-1</f>
        <v>3.7506470229597966E-6</v>
      </c>
      <c r="I1663">
        <f>I1662*(1-IF($A1663&lt;=I1658,I$1,I$1+IF(AND(WEEKDAY($A1663)&lt;&gt;1,WEEKDAY($A1663)&lt;&gt;7),J$1,0)))^($A1663-$A1662)*(1-0.5*(E1663/E1662-1))</f>
        <v>15.838122403586972</v>
      </c>
      <c r="K1663">
        <f>ROW()</f>
        <v>1663</v>
      </c>
      <c r="L1663">
        <f>B1663/C1663</f>
        <v>0.86743648960739039</v>
      </c>
      <c r="M1663">
        <f t="shared" si="25"/>
        <v>9.3007792112159322</v>
      </c>
      <c r="P1663">
        <f>P1662*(1-P$1+H1662)^($A1663-$A1662)*(2-E1663/E1662)</f>
        <v>9.3147244759066119</v>
      </c>
    </row>
    <row r="1664" spans="1:16" x14ac:dyDescent="0.25">
      <c r="A1664" s="1">
        <v>40476</v>
      </c>
      <c r="B1664" s="10">
        <v>19.850000000000001</v>
      </c>
      <c r="C1664" s="10">
        <v>21.91</v>
      </c>
      <c r="D1664">
        <v>20534.86</v>
      </c>
      <c r="E1664">
        <v>18355.53</v>
      </c>
      <c r="F1664">
        <v>171762.92</v>
      </c>
      <c r="G1664">
        <v>153555.76</v>
      </c>
      <c r="H1664">
        <f>(1/(1-91/360*VLOOKUP($A1664,Tbills!$B$4:$C$974,2,1)/100))^((1)/91)-1</f>
        <v>3.6117110888689297E-6</v>
      </c>
      <c r="I1664">
        <f>I1663*(1-IF($A1664&lt;=I1659,I$1,I$1+IF(AND(WEEKDAY($A1664)&lt;&gt;1,WEEKDAY($A1664)&lt;&gt;7),J$1,0)))^($A1664-$A1663)*(1-0.5*(E1664/E1663-1))</f>
        <v>15.897575571794032</v>
      </c>
      <c r="K1664">
        <f>ROW()</f>
        <v>1664</v>
      </c>
      <c r="L1664">
        <f>B1664/C1664</f>
        <v>0.90597900502053863</v>
      </c>
      <c r="M1664">
        <f t="shared" si="25"/>
        <v>9.3707542881067667</v>
      </c>
      <c r="P1664">
        <f>P1663*(1-P$1+H1663)^($A1664-$A1663)*(2-E1664/E1663)</f>
        <v>9.3851800645904255</v>
      </c>
    </row>
    <row r="1665" spans="1:16" x14ac:dyDescent="0.25">
      <c r="A1665" s="1">
        <v>40477</v>
      </c>
      <c r="B1665" s="10">
        <v>20.22</v>
      </c>
      <c r="C1665" s="10">
        <v>22.2</v>
      </c>
      <c r="D1665">
        <v>20916.98</v>
      </c>
      <c r="E1665">
        <v>18697.03</v>
      </c>
      <c r="F1665">
        <v>172257.41</v>
      </c>
      <c r="G1665">
        <v>153997.28</v>
      </c>
      <c r="H1665">
        <f>(1/(1-91/360*VLOOKUP($A1665,Tbills!$B$4:$C$974,2,1)/100))^((1)/91)-1</f>
        <v>3.6117110888689297E-6</v>
      </c>
      <c r="I1665">
        <f>I1664*(1-IF($A1665&lt;=I1660,I$1,I$1+IF(AND(WEEKDAY($A1665)&lt;&gt;1,WEEKDAY($A1665)&lt;&gt;7),J$1,0)))^($A1665-$A1664)*(1-0.5*(E1665/E1664-1))</f>
        <v>15.749280459038529</v>
      </c>
      <c r="K1665">
        <f>ROW()</f>
        <v>1665</v>
      </c>
      <c r="L1665">
        <f>B1665/C1665</f>
        <v>0.91081081081081083</v>
      </c>
      <c r="M1665">
        <f t="shared" si="25"/>
        <v>9.1959854450197263</v>
      </c>
      <c r="P1665">
        <f>P1664*(1-P$1+H1664)^($A1665-$A1664)*(2-E1665/E1664)</f>
        <v>9.2102637606572451</v>
      </c>
    </row>
    <row r="1666" spans="1:16" x14ac:dyDescent="0.25">
      <c r="A1666" s="1">
        <v>40478</v>
      </c>
      <c r="B1666" s="10">
        <v>20.71</v>
      </c>
      <c r="C1666" s="10">
        <v>22.6</v>
      </c>
      <c r="D1666">
        <v>21308.799999999999</v>
      </c>
      <c r="E1666">
        <v>19047.2</v>
      </c>
      <c r="F1666">
        <v>172437.95</v>
      </c>
      <c r="G1666">
        <v>154158.12</v>
      </c>
      <c r="H1666">
        <f>(1/(1-91/360*VLOOKUP($A1666,Tbills!$B$4:$C$974,2,1)/100))^((1)/91)-1</f>
        <v>3.6117110888689297E-6</v>
      </c>
      <c r="I1666">
        <f>I1665*(1-IF($A1666&lt;=I1661,I$1,I$1+IF(AND(WEEKDAY($A1666)&lt;&gt;1,WEEKDAY($A1666)&lt;&gt;7),J$1,0)))^($A1666-$A1665)*(1-0.5*(E1666/E1665-1))</f>
        <v>15.601393059215161</v>
      </c>
      <c r="K1666">
        <f>ROW()</f>
        <v>1666</v>
      </c>
      <c r="L1666">
        <f>B1666/C1666</f>
        <v>0.91637168141592917</v>
      </c>
      <c r="M1666">
        <f t="shared" si="25"/>
        <v>9.0233368320236202</v>
      </c>
      <c r="P1666">
        <f>P1665*(1-P$1+H1665)^($A1666-$A1665)*(2-E1666/E1665)</f>
        <v>9.0374663869582985</v>
      </c>
    </row>
    <row r="1667" spans="1:16" x14ac:dyDescent="0.25">
      <c r="A1667" s="1">
        <v>40479</v>
      </c>
      <c r="B1667" s="10">
        <v>20.88</v>
      </c>
      <c r="C1667" s="10">
        <v>22.81</v>
      </c>
      <c r="D1667">
        <v>21271.09</v>
      </c>
      <c r="E1667">
        <v>19013.419999999998</v>
      </c>
      <c r="F1667">
        <v>171626.98</v>
      </c>
      <c r="G1667">
        <v>153432.56</v>
      </c>
      <c r="H1667">
        <f>(1/(1-91/360*VLOOKUP($A1667,Tbills!$B$4:$C$974,2,1)/100))^((1)/91)-1</f>
        <v>3.6117110888689297E-6</v>
      </c>
      <c r="I1667">
        <f>I1666*(1-IF($A1667&lt;=I1662,I$1,I$1+IF(AND(WEEKDAY($A1667)&lt;&gt;1,WEEKDAY($A1667)&lt;&gt;7),J$1,0)))^($A1667-$A1666)*(1-0.5*(E1667/E1666-1))</f>
        <v>15.614821085103804</v>
      </c>
      <c r="K1667">
        <f>ROW()</f>
        <v>1667</v>
      </c>
      <c r="L1667">
        <f>B1667/C1667</f>
        <v>0.91538798772468222</v>
      </c>
      <c r="M1667">
        <f t="shared" si="25"/>
        <v>9.0389186104512227</v>
      </c>
      <c r="P1667">
        <f>P1666*(1-P$1+H1666)^($A1667-$A1666)*(2-E1667/E1666)</f>
        <v>9.0531920776742112</v>
      </c>
    </row>
    <row r="1668" spans="1:16" x14ac:dyDescent="0.25">
      <c r="A1668" s="1">
        <v>40480</v>
      </c>
      <c r="B1668" s="10">
        <v>21.2</v>
      </c>
      <c r="C1668" s="10">
        <v>22.95</v>
      </c>
      <c r="D1668">
        <v>21254.73</v>
      </c>
      <c r="E1668">
        <v>18998.72</v>
      </c>
      <c r="F1668">
        <v>170842.2</v>
      </c>
      <c r="G1668">
        <v>152730.42000000001</v>
      </c>
      <c r="H1668">
        <f>(1/(1-91/360*VLOOKUP($A1668,Tbills!$B$4:$C$974,2,1)/100))^((1)/91)-1</f>
        <v>3.6117110888689297E-6</v>
      </c>
      <c r="I1668">
        <f>I1667*(1-IF($A1668&lt;=I1663,I$1,I$1+IF(AND(WEEKDAY($A1668)&lt;&gt;1,WEEKDAY($A1668)&lt;&gt;7),J$1,0)))^($A1668-$A1667)*(1-0.5*(E1668/E1667-1))</f>
        <v>15.620450721639221</v>
      </c>
      <c r="K1668">
        <f>ROW()</f>
        <v>1668</v>
      </c>
      <c r="L1668">
        <f>B1668/C1668</f>
        <v>0.92374727668845313</v>
      </c>
      <c r="M1668">
        <f t="shared" si="25"/>
        <v>9.0454856268768857</v>
      </c>
      <c r="P1668">
        <f>P1667*(1-P$1+H1667)^($A1668-$A1667)*(2-E1668/E1667)</f>
        <v>9.0598890654980657</v>
      </c>
    </row>
    <row r="1669" spans="1:16" x14ac:dyDescent="0.25">
      <c r="A1669" s="1">
        <v>40483</v>
      </c>
      <c r="B1669" s="10">
        <v>21.83</v>
      </c>
      <c r="C1669" s="10">
        <v>23.29</v>
      </c>
      <c r="D1669">
        <v>21124.16</v>
      </c>
      <c r="E1669">
        <v>18881.8</v>
      </c>
      <c r="F1669">
        <v>170741.46</v>
      </c>
      <c r="G1669">
        <v>152638.70000000001</v>
      </c>
      <c r="H1669">
        <f>(1/(1-91/360*VLOOKUP($A1669,Tbills!$B$4:$C$974,2,1)/100))^((1)/91)-1</f>
        <v>3.4727769306908129E-6</v>
      </c>
      <c r="I1669">
        <f>I1668*(1-IF($A1669&lt;=I1664,I$1,I$1+IF(AND(WEEKDAY($A1669)&lt;&gt;1,WEEKDAY($A1669)&lt;&gt;7),J$1,0)))^($A1669-$A1668)*(1-0.5*(E1669/E1668-1))</f>
        <v>15.66729221997997</v>
      </c>
      <c r="K1669">
        <f>ROW()</f>
        <v>1669</v>
      </c>
      <c r="L1669">
        <f>B1669/C1669</f>
        <v>0.9373121511378274</v>
      </c>
      <c r="M1669">
        <f t="shared" si="25"/>
        <v>9.0998808304931789</v>
      </c>
      <c r="P1669">
        <f>P1668*(1-P$1+H1668)^($A1669-$A1668)*(2-E1669/E1668)</f>
        <v>9.1147318557039441</v>
      </c>
    </row>
    <row r="1670" spans="1:16" x14ac:dyDescent="0.25">
      <c r="A1670" s="1">
        <v>40484</v>
      </c>
      <c r="B1670" s="10">
        <v>21.57</v>
      </c>
      <c r="C1670" s="10">
        <v>23.02</v>
      </c>
      <c r="D1670">
        <v>20655.169999999998</v>
      </c>
      <c r="E1670">
        <v>18462.53</v>
      </c>
      <c r="F1670">
        <v>168394.21</v>
      </c>
      <c r="G1670">
        <v>150539.79</v>
      </c>
      <c r="H1670">
        <f>(1/(1-91/360*VLOOKUP($A1670,Tbills!$B$4:$C$974,2,1)/100))^((1)/91)-1</f>
        <v>3.4727769306908129E-6</v>
      </c>
      <c r="I1670">
        <f>I1669*(1-IF($A1670&lt;=I1665,I$1,I$1+IF(AND(WEEKDAY($A1670)&lt;&gt;1,WEEKDAY($A1670)&lt;&gt;7),J$1,0)))^($A1670-$A1669)*(1-0.5*(E1670/E1669-1))</f>
        <v>15.840825872563089</v>
      </c>
      <c r="K1670">
        <f>ROW()</f>
        <v>1670</v>
      </c>
      <c r="L1670">
        <f>B1670/C1670</f>
        <v>0.93701129452649867</v>
      </c>
      <c r="M1670">
        <f t="shared" si="25"/>
        <v>9.3015102652942776</v>
      </c>
      <c r="P1670">
        <f>P1669*(1-P$1+H1669)^($A1670-$A1669)*(2-E1670/E1669)</f>
        <v>9.3168120487611539</v>
      </c>
    </row>
    <row r="1671" spans="1:16"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I1670*(1-IF($A1671&lt;=I1666,I$1,I$1+IF(AND(WEEKDAY($A1671)&lt;&gt;1,WEEKDAY($A1671)&lt;&gt;7),J$1,0)))^($A1671-$A1670)*(1-0.5*(E1671/E1670-1))</f>
        <v>16.300580597429828</v>
      </c>
      <c r="K1671">
        <f>ROW()</f>
        <v>1671</v>
      </c>
      <c r="L1671">
        <f>B1671/C1671</f>
        <v>0.90346420323325638</v>
      </c>
      <c r="M1671">
        <f t="shared" si="25"/>
        <v>9.8414731505356539</v>
      </c>
      <c r="P1671">
        <f>P1670*(1-P$1+H1670)^($A1671-$A1670)*(2-E1671/E1670)</f>
        <v>9.8577919843366644</v>
      </c>
    </row>
    <row r="1672" spans="1:16" x14ac:dyDescent="0.25">
      <c r="A1672" s="1">
        <v>40486</v>
      </c>
      <c r="B1672" s="10">
        <v>18.52</v>
      </c>
      <c r="C1672" s="10">
        <v>20.57</v>
      </c>
      <c r="D1672">
        <v>18237.13</v>
      </c>
      <c r="E1672">
        <v>16301.06</v>
      </c>
      <c r="F1672">
        <v>156842.13</v>
      </c>
      <c r="G1672">
        <v>140211.54</v>
      </c>
      <c r="H1672">
        <f>(1/(1-91/360*VLOOKUP($A1672,Tbills!$B$4:$C$974,2,1)/100))^((1)/91)-1</f>
        <v>3.4727769306908129E-6</v>
      </c>
      <c r="I1672">
        <f>I1671*(1-IF($A1672&lt;=I1667,I$1,I$1+IF(AND(WEEKDAY($A1672)&lt;&gt;1,WEEKDAY($A1672)&lt;&gt;7),J$1,0)))^($A1672-$A1671)*(1-0.5*(E1672/E1671-1))</f>
        <v>16.810438115539696</v>
      </c>
      <c r="K1672">
        <f>ROW()</f>
        <v>1672</v>
      </c>
      <c r="L1672">
        <f>B1672/C1672</f>
        <v>0.90034030140982013</v>
      </c>
      <c r="M1672">
        <f t="shared" si="25"/>
        <v>10.45716721906879</v>
      </c>
      <c r="P1672">
        <f>P1671*(1-P$1+H1671)^($A1672-$A1671)*(2-E1672/E1671)</f>
        <v>10.474643800671624</v>
      </c>
    </row>
    <row r="1673" spans="1:16"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I1672*(1-IF($A1673&lt;=I1668,I$1,I$1+IF(AND(WEEKDAY($A1673)&lt;&gt;1,WEEKDAY($A1673)&lt;&gt;7),J$1,0)))^($A1673-$A1672)*(1-0.5*(E1673/E1672-1))</f>
        <v>16.814202810460991</v>
      </c>
      <c r="K1673">
        <f>ROW()</f>
        <v>1673</v>
      </c>
      <c r="L1673">
        <f>B1673/C1673</f>
        <v>0.88383349467570194</v>
      </c>
      <c r="M1673">
        <f t="shared" ref="M1673:M1736" si="26">M1672*(1-IF($A1673&lt;=N$3,M$1,M$1+IF(AND(WEEKDAY($A1673)&lt;&gt;1,WEEKDAY($A1673)&lt;&gt;7),N$1,0)))^($A1673-$A1672)*(2-$E1673/$E1672)</f>
        <v>10.461908173030427</v>
      </c>
      <c r="P1673">
        <f>P1672*(1-P$1+H1672)^($A1673-$A1672)*(2-E1673/E1672)</f>
        <v>10.479529564266823</v>
      </c>
    </row>
    <row r="1674" spans="1:16"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I1673*(1-IF($A1674&lt;=I1669,I$1,I$1+IF(AND(WEEKDAY($A1674)&lt;&gt;1,WEEKDAY($A1674)&lt;&gt;7),J$1,0)))^($A1674-$A1673)*(1-0.5*(E1674/E1673-1))</f>
        <v>16.763770824977897</v>
      </c>
      <c r="K1674">
        <f>ROW()</f>
        <v>1674</v>
      </c>
      <c r="L1674">
        <f>B1674/C1674</f>
        <v>0.88229618909792562</v>
      </c>
      <c r="M1674">
        <f t="shared" si="26"/>
        <v>10.399325713431464</v>
      </c>
      <c r="P1674">
        <f>P1673*(1-P$1+H1673)^($A1674-$A1673)*(2-E1674/E1673)</f>
        <v>10.417249907659068</v>
      </c>
    </row>
    <row r="1675" spans="1:16"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I1674*(1-IF($A1675&lt;=I1670,I$1,I$1+IF(AND(WEEKDAY($A1675)&lt;&gt;1,WEEKDAY($A1675)&lt;&gt;7),J$1,0)))^($A1675-$A1674)*(1-0.5*(E1675/E1674-1))</f>
        <v>16.724198501229488</v>
      </c>
      <c r="K1675">
        <f>ROW()</f>
        <v>1675</v>
      </c>
      <c r="L1675">
        <f>B1675/C1675</f>
        <v>0.88620529493729672</v>
      </c>
      <c r="M1675">
        <f t="shared" si="26"/>
        <v>10.350286687126143</v>
      </c>
      <c r="P1675">
        <f>P1674*(1-P$1+H1674)^($A1675-$A1674)*(2-E1675/E1674)</f>
        <v>10.368261790969699</v>
      </c>
    </row>
    <row r="1676" spans="1:16" x14ac:dyDescent="0.25">
      <c r="A1676" s="1">
        <v>40492</v>
      </c>
      <c r="B1676" s="10">
        <v>18.47</v>
      </c>
      <c r="C1676" s="10">
        <v>21.28</v>
      </c>
      <c r="D1676">
        <v>18230.02</v>
      </c>
      <c r="E1676">
        <v>16294.38</v>
      </c>
      <c r="F1676">
        <v>159935.94</v>
      </c>
      <c r="G1676">
        <v>142974.34</v>
      </c>
      <c r="H1676">
        <f>(1/(1-91/360*VLOOKUP($A1676,Tbills!$B$4:$C$974,2,1)/100))^((1)/91)-1</f>
        <v>3.4727769306908129E-6</v>
      </c>
      <c r="I1676">
        <f>I1675*(1-IF($A1676&lt;=I1671,I$1,I$1+IF(AND(WEEKDAY($A1676)&lt;&gt;1,WEEKDAY($A1676)&lt;&gt;7),J$1,0)))^($A1676-$A1675)*(1-0.5*(E1676/E1675-1))</f>
        <v>16.810227977645511</v>
      </c>
      <c r="K1676">
        <f>ROW()</f>
        <v>1676</v>
      </c>
      <c r="L1676">
        <f>B1676/C1676</f>
        <v>0.86795112781954875</v>
      </c>
      <c r="M1676">
        <f t="shared" si="26"/>
        <v>10.456825198025257</v>
      </c>
      <c r="P1676">
        <f>P1675*(1-P$1+H1675)^($A1676-$A1675)*(2-E1676/E1675)</f>
        <v>10.475122153565112</v>
      </c>
    </row>
    <row r="1677" spans="1:16" x14ac:dyDescent="0.25">
      <c r="A1677" s="1">
        <v>40493</v>
      </c>
      <c r="B1677" s="10">
        <v>18.64</v>
      </c>
      <c r="C1677" s="10">
        <v>21.47</v>
      </c>
      <c r="D1677">
        <v>18390.54</v>
      </c>
      <c r="E1677">
        <v>16437.8</v>
      </c>
      <c r="F1677">
        <v>162015.44</v>
      </c>
      <c r="G1677">
        <v>144832.81</v>
      </c>
      <c r="H1677">
        <f>(1/(1-91/360*VLOOKUP($A1677,Tbills!$B$4:$C$974,2,1)/100))^((1)/91)-1</f>
        <v>3.4727769306908129E-6</v>
      </c>
      <c r="I1677">
        <f>I1676*(1-IF($A1677&lt;=I1672,I$1,I$1+IF(AND(WEEKDAY($A1677)&lt;&gt;1,WEEKDAY($A1677)&lt;&gt;7),J$1,0)))^($A1677-$A1676)*(1-0.5*(E1677/E1676-1))</f>
        <v>16.735812179314774</v>
      </c>
      <c r="K1677">
        <f>ROW()</f>
        <v>1677</v>
      </c>
      <c r="L1677">
        <f>B1677/C1677</f>
        <v>0.86818816953889155</v>
      </c>
      <c r="M1677">
        <f t="shared" si="26"/>
        <v>10.364303489594667</v>
      </c>
      <c r="P1677">
        <f>P1676*(1-P$1+H1676)^($A1677-$A1676)*(2-E1677/E1676)</f>
        <v>10.382574174003059</v>
      </c>
    </row>
    <row r="1678" spans="1:16" x14ac:dyDescent="0.25">
      <c r="A1678" s="1">
        <v>40494</v>
      </c>
      <c r="B1678" s="10">
        <v>20.61</v>
      </c>
      <c r="C1678" s="10">
        <v>22.93</v>
      </c>
      <c r="D1678">
        <v>19481.53</v>
      </c>
      <c r="E1678">
        <v>17412.89</v>
      </c>
      <c r="F1678">
        <v>166948.70000000001</v>
      </c>
      <c r="G1678">
        <v>149242.37</v>
      </c>
      <c r="H1678">
        <f>(1/(1-91/360*VLOOKUP($A1678,Tbills!$B$4:$C$974,2,1)/100))^((1)/91)-1</f>
        <v>3.4727769306908129E-6</v>
      </c>
      <c r="I1678">
        <f>I1677*(1-IF($A1678&lt;=I1673,I$1,I$1+IF(AND(WEEKDAY($A1678)&lt;&gt;1,WEEKDAY($A1678)&lt;&gt;7),J$1,0)))^($A1678-$A1677)*(1-0.5*(E1678/E1677-1))</f>
        <v>16.239005470711991</v>
      </c>
      <c r="K1678">
        <f>ROW()</f>
        <v>1678</v>
      </c>
      <c r="L1678">
        <f>B1678/C1678</f>
        <v>0.89882250327082425</v>
      </c>
      <c r="M1678">
        <f t="shared" si="26"/>
        <v>9.7490391072404403</v>
      </c>
      <c r="P1678">
        <f>P1677*(1-P$1+H1677)^($A1678-$A1677)*(2-E1678/E1677)</f>
        <v>9.7663527450921617</v>
      </c>
    </row>
    <row r="1679" spans="1:16" x14ac:dyDescent="0.25">
      <c r="A1679" s="1">
        <v>40497</v>
      </c>
      <c r="B1679" s="10">
        <v>20.2</v>
      </c>
      <c r="C1679" s="10">
        <v>22.81</v>
      </c>
      <c r="D1679">
        <v>19190.3</v>
      </c>
      <c r="E1679">
        <v>17152.41</v>
      </c>
      <c r="F1679">
        <v>164824.42000000001</v>
      </c>
      <c r="G1679">
        <v>147341.82999999999</v>
      </c>
      <c r="H1679">
        <f>(1/(1-91/360*VLOOKUP($A1679,Tbills!$B$4:$C$974,2,1)/100))^((1)/91)-1</f>
        <v>3.7506470229597966E-6</v>
      </c>
      <c r="I1679">
        <f>I1678*(1-IF($A1679&lt;=I1674,I$1,I$1+IF(AND(WEEKDAY($A1679)&lt;&gt;1,WEEKDAY($A1679)&lt;&gt;7),J$1,0)))^($A1679-$A1678)*(1-0.5*(E1679/E1678-1))</f>
        <v>16.359187954128945</v>
      </c>
      <c r="K1679">
        <f>ROW()</f>
        <v>1679</v>
      </c>
      <c r="L1679">
        <f>B1679/C1679</f>
        <v>0.8855765015344147</v>
      </c>
      <c r="M1679">
        <f t="shared" si="26"/>
        <v>9.8934927999021411</v>
      </c>
      <c r="P1679">
        <f>P1678*(1-P$1+H1678)^($A1679-$A1678)*(2-E1679/E1678)</f>
        <v>9.9114513704636078</v>
      </c>
    </row>
    <row r="1680" spans="1:16"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I1679*(1-IF($A1680&lt;=I1675,I$1,I$1+IF(AND(WEEKDAY($A1680)&lt;&gt;1,WEEKDAY($A1680)&lt;&gt;7),J$1,0)))^($A1680-$A1679)*(1-0.5*(E1680/E1679-1))</f>
        <v>16.009530208590519</v>
      </c>
      <c r="K1680">
        <f>ROW()</f>
        <v>1680</v>
      </c>
      <c r="L1680">
        <f>B1680/C1680</f>
        <v>0.93770764119601324</v>
      </c>
      <c r="M1680">
        <f t="shared" si="26"/>
        <v>9.4706329395277855</v>
      </c>
      <c r="P1680">
        <f>P1679*(1-P$1+H1679)^($A1680-$A1679)*(2-E1680/E1679)</f>
        <v>9.4879505095482504</v>
      </c>
    </row>
    <row r="1681" spans="1:17" x14ac:dyDescent="0.25">
      <c r="A1681" s="1">
        <v>40499</v>
      </c>
      <c r="B1681" s="10">
        <v>21.76</v>
      </c>
      <c r="C1681" s="10">
        <v>23.83</v>
      </c>
      <c r="D1681">
        <v>19571</v>
      </c>
      <c r="E1681">
        <v>17492.55</v>
      </c>
      <c r="F1681">
        <v>166961.84</v>
      </c>
      <c r="G1681">
        <v>149251.42000000001</v>
      </c>
      <c r="H1681">
        <f>(1/(1-91/360*VLOOKUP($A1681,Tbills!$B$4:$C$974,2,1)/100))^((1)/91)-1</f>
        <v>3.7506470229597966E-6</v>
      </c>
      <c r="I1681">
        <f>I1680*(1-IF($A1681&lt;=I1676,I$1,I$1+IF(AND(WEEKDAY($A1681)&lt;&gt;1,WEEKDAY($A1681)&lt;&gt;7),J$1,0)))^($A1681-$A1680)*(1-0.5*(E1681/E1680-1))</f>
        <v>16.18465220469006</v>
      </c>
      <c r="K1681">
        <f>ROW()</f>
        <v>1681</v>
      </c>
      <c r="L1681">
        <f>B1681/C1681</f>
        <v>0.91313470415442732</v>
      </c>
      <c r="M1681">
        <f t="shared" si="26"/>
        <v>9.6778716729970213</v>
      </c>
      <c r="P1681">
        <f>P1680*(1-P$1+H1680)^($A1681-$A1680)*(2-E1681/E1680)</f>
        <v>9.6956975322498042</v>
      </c>
    </row>
    <row r="1682" spans="1:17" x14ac:dyDescent="0.25">
      <c r="A1682" s="1">
        <v>40500</v>
      </c>
      <c r="B1682" s="10">
        <v>18.75</v>
      </c>
      <c r="C1682" s="10">
        <v>22.43</v>
      </c>
      <c r="D1682">
        <v>18231.32</v>
      </c>
      <c r="E1682">
        <v>16295.08</v>
      </c>
      <c r="F1682">
        <v>162191.04000000001</v>
      </c>
      <c r="G1682">
        <v>144986.12</v>
      </c>
      <c r="H1682">
        <f>(1/(1-91/360*VLOOKUP($A1682,Tbills!$B$4:$C$974,2,1)/100))^((1)/91)-1</f>
        <v>3.7506470229597966E-6</v>
      </c>
      <c r="I1682">
        <f>I1681*(1-IF($A1682&lt;=I1677,I$1,I$1+IF(AND(WEEKDAY($A1682)&lt;&gt;1,WEEKDAY($A1682)&lt;&gt;7),J$1,0)))^($A1682-$A1681)*(1-0.5*(E1682/E1681-1))</f>
        <v>16.738184816332073</v>
      </c>
      <c r="K1682">
        <f>ROW()</f>
        <v>1682</v>
      </c>
      <c r="L1682">
        <f>B1682/C1682</f>
        <v>0.83593401694159608</v>
      </c>
      <c r="M1682">
        <f t="shared" si="26"/>
        <v>10.339898447952313</v>
      </c>
      <c r="P1682">
        <f>P1681*(1-P$1+H1681)^($A1682-$A1681)*(2-E1682/E1681)</f>
        <v>10.359081898657077</v>
      </c>
    </row>
    <row r="1683" spans="1:17" x14ac:dyDescent="0.25">
      <c r="A1683" s="1">
        <v>40501</v>
      </c>
      <c r="B1683" s="10">
        <v>18.04</v>
      </c>
      <c r="C1683" s="10">
        <v>21.4</v>
      </c>
      <c r="D1683">
        <v>18011.12</v>
      </c>
      <c r="E1683">
        <v>16098.21</v>
      </c>
      <c r="F1683">
        <v>161278.32</v>
      </c>
      <c r="G1683">
        <v>144169.68</v>
      </c>
      <c r="H1683">
        <f>(1/(1-91/360*VLOOKUP($A1683,Tbills!$B$4:$C$974,2,1)/100))^((1)/91)-1</f>
        <v>3.7506470229597966E-6</v>
      </c>
      <c r="I1683">
        <f>I1682*(1-IF($A1683&lt;=I1678,I$1,I$1+IF(AND(WEEKDAY($A1683)&lt;&gt;1,WEEKDAY($A1683)&lt;&gt;7),J$1,0)))^($A1683-$A1682)*(1-0.5*(E1683/E1682-1))</f>
        <v>16.838858232164981</v>
      </c>
      <c r="K1683">
        <f>ROW()</f>
        <v>1683</v>
      </c>
      <c r="L1683">
        <f>B1683/C1683</f>
        <v>0.84299065420560748</v>
      </c>
      <c r="M1683">
        <f t="shared" si="26"/>
        <v>10.464333157267397</v>
      </c>
      <c r="P1683">
        <f>P1682*(1-P$1+H1682)^($A1683-$A1682)*(2-E1683/E1682)</f>
        <v>10.483887326163543</v>
      </c>
    </row>
    <row r="1684" spans="1:17" x14ac:dyDescent="0.25">
      <c r="A1684" s="1">
        <v>40504</v>
      </c>
      <c r="B1684" s="10">
        <v>18.37</v>
      </c>
      <c r="C1684" s="10">
        <v>21.33</v>
      </c>
      <c r="D1684">
        <v>17414.18</v>
      </c>
      <c r="E1684">
        <v>15564.49</v>
      </c>
      <c r="F1684">
        <v>159796.56</v>
      </c>
      <c r="G1684">
        <v>142843.49</v>
      </c>
      <c r="H1684">
        <f>(1/(1-91/360*VLOOKUP($A1684,Tbills!$B$4:$C$974,2,1)/100))^((1)/91)-1</f>
        <v>3.8895847329634137E-6</v>
      </c>
      <c r="I1684">
        <f>I1683*(1-IF($A1684&lt;=I1679,I$1,I$1+IF(AND(WEEKDAY($A1684)&lt;&gt;1,WEEKDAY($A1684)&lt;&gt;7),J$1,0)))^($A1684-$A1683)*(1-0.5*(E1684/E1683-1))</f>
        <v>17.116659380804542</v>
      </c>
      <c r="K1684">
        <f>ROW()</f>
        <v>1684</v>
      </c>
      <c r="L1684">
        <f>B1684/C1684</f>
        <v>0.86122831692451962</v>
      </c>
      <c r="M1684">
        <f t="shared" si="26"/>
        <v>10.809757078320953</v>
      </c>
      <c r="P1684">
        <f>P1683*(1-P$1+H1683)^($A1684-$A1683)*(2-E1684/E1683)</f>
        <v>10.83039015409164</v>
      </c>
    </row>
    <row r="1685" spans="1:17" x14ac:dyDescent="0.25">
      <c r="A1685" s="1">
        <v>40505</v>
      </c>
      <c r="B1685" s="10">
        <v>20.63</v>
      </c>
      <c r="C1685" s="10">
        <v>22.59</v>
      </c>
      <c r="D1685">
        <v>18211.95</v>
      </c>
      <c r="E1685">
        <v>16277.46</v>
      </c>
      <c r="F1685">
        <v>163345.96</v>
      </c>
      <c r="G1685">
        <v>146015.78</v>
      </c>
      <c r="H1685">
        <f>(1/(1-91/360*VLOOKUP($A1685,Tbills!$B$4:$C$974,2,1)/100))^((1)/91)-1</f>
        <v>3.8895847329634137E-6</v>
      </c>
      <c r="I1685">
        <f>I1684*(1-IF($A1685&lt;=I1680,I$1,I$1+IF(AND(WEEKDAY($A1685)&lt;&gt;1,WEEKDAY($A1685)&lt;&gt;7),J$1,0)))^($A1685-$A1684)*(1-0.5*(E1685/E1684-1))</f>
        <v>16.724188601650766</v>
      </c>
      <c r="K1685">
        <f>ROW()</f>
        <v>1685</v>
      </c>
      <c r="L1685">
        <f>B1685/C1685</f>
        <v>0.91323594510845507</v>
      </c>
      <c r="M1685">
        <f t="shared" si="26"/>
        <v>10.314108986334013</v>
      </c>
      <c r="P1685">
        <f>P1684*(1-P$1+H1684)^($A1685-$A1684)*(2-E1685/E1684)</f>
        <v>10.333935287869613</v>
      </c>
    </row>
    <row r="1686" spans="1:17" x14ac:dyDescent="0.25">
      <c r="A1686" s="1">
        <v>40506</v>
      </c>
      <c r="B1686" s="10">
        <v>19.559999999999999</v>
      </c>
      <c r="C1686" s="10">
        <v>21.81</v>
      </c>
      <c r="D1686">
        <v>17431.89</v>
      </c>
      <c r="E1686">
        <v>15580.19</v>
      </c>
      <c r="F1686">
        <v>160956.5</v>
      </c>
      <c r="G1686">
        <v>143879.26</v>
      </c>
      <c r="H1686">
        <f>(1/(1-91/360*VLOOKUP($A1686,Tbills!$B$4:$C$974,2,1)/100))^((1)/91)-1</f>
        <v>3.8895847329634137E-6</v>
      </c>
      <c r="I1686">
        <f>I1685*(1-IF($A1686&lt;=I1681,I$1,I$1+IF(AND(WEEKDAY($A1686)&lt;&gt;1,WEEKDAY($A1686)&lt;&gt;7),J$1,0)))^($A1686-$A1685)*(1-0.5*(E1686/E1685-1))</f>
        <v>17.081947144350291</v>
      </c>
      <c r="K1686">
        <f>ROW()</f>
        <v>1686</v>
      </c>
      <c r="L1686">
        <f>B1686/C1686</f>
        <v>0.89683631361760663</v>
      </c>
      <c r="M1686">
        <f t="shared" si="26"/>
        <v>10.755428725316198</v>
      </c>
      <c r="P1686">
        <f>P1685*(1-P$1+H1685)^($A1686-$A1685)*(2-E1686/E1685)</f>
        <v>10.776248607787204</v>
      </c>
    </row>
    <row r="1687" spans="1:17" x14ac:dyDescent="0.25">
      <c r="A1687" s="1">
        <v>40508</v>
      </c>
      <c r="B1687" s="10">
        <v>22.22</v>
      </c>
      <c r="C1687" s="10">
        <v>21.81</v>
      </c>
      <c r="D1687">
        <v>18549.18</v>
      </c>
      <c r="E1687">
        <v>16578.68</v>
      </c>
      <c r="F1687">
        <v>165440.01999999999</v>
      </c>
      <c r="G1687">
        <v>147885.97</v>
      </c>
      <c r="H1687">
        <f>(1/(1-91/360*VLOOKUP($A1687,Tbills!$B$4:$C$974,2,1)/100))^((1)/91)-1</f>
        <v>3.8895847329634137E-6</v>
      </c>
      <c r="I1687">
        <f>I1686*(1-IF($A1687&lt;=I1682,I$1,I$1+IF(AND(WEEKDAY($A1687)&lt;&gt;1,WEEKDAY($A1687)&lt;&gt;7),J$1,0)))^($A1687-$A1686)*(1-0.5*(E1687/E1686-1))</f>
        <v>16.533719782400997</v>
      </c>
      <c r="K1687">
        <f>ROW()</f>
        <v>1687</v>
      </c>
      <c r="L1687">
        <f>B1687/C1687</f>
        <v>1.0187987161852361</v>
      </c>
      <c r="M1687">
        <f t="shared" si="26"/>
        <v>10.065206286663392</v>
      </c>
      <c r="P1687">
        <f>P1686*(1-P$1+H1686)^($A1687-$A1686)*(2-E1687/E1686)</f>
        <v>10.084961937136539</v>
      </c>
    </row>
    <row r="1688" spans="1:17" x14ac:dyDescent="0.25">
      <c r="A1688" s="1">
        <v>40511</v>
      </c>
      <c r="B1688" s="10">
        <v>21.53</v>
      </c>
      <c r="C1688" s="10">
        <v>23.35</v>
      </c>
      <c r="D1688">
        <v>18729.3</v>
      </c>
      <c r="E1688">
        <v>16739.47</v>
      </c>
      <c r="F1688">
        <v>165382.89000000001</v>
      </c>
      <c r="G1688">
        <v>147833.17000000001</v>
      </c>
      <c r="H1688">
        <f>(1/(1-91/360*VLOOKUP($A1688,Tbills!$B$4:$C$974,2,1)/100))^((1)/91)-1</f>
        <v>4.8621984320984524E-6</v>
      </c>
      <c r="I1688">
        <f>I1687*(1-IF($A1688&lt;=I1683,I$1,I$1+IF(AND(WEEKDAY($A1688)&lt;&gt;1,WEEKDAY($A1688)&lt;&gt;7),J$1,0)))^($A1688-$A1687)*(1-0.5*(E1688/E1687-1))</f>
        <v>16.45225811275623</v>
      </c>
      <c r="K1688">
        <f>ROW()</f>
        <v>1688</v>
      </c>
      <c r="L1688">
        <f>B1688/C1688</f>
        <v>0.92205567451820125</v>
      </c>
      <c r="M1688">
        <f t="shared" si="26"/>
        <v>9.9661952017899846</v>
      </c>
      <c r="P1688">
        <f>P1687*(1-P$1+H1687)^($A1688-$A1687)*(2-E1688/E1687)</f>
        <v>9.9861603236924434</v>
      </c>
      <c r="Q1688">
        <v>10</v>
      </c>
    </row>
    <row r="1689" spans="1:17" x14ac:dyDescent="0.25">
      <c r="A1689" s="1">
        <v>40512</v>
      </c>
      <c r="B1689" s="10">
        <v>23.54</v>
      </c>
      <c r="C1689" s="10">
        <v>25.19</v>
      </c>
      <c r="D1689">
        <v>20063.23</v>
      </c>
      <c r="E1689">
        <v>17931.599999999999</v>
      </c>
      <c r="F1689">
        <v>170208.21</v>
      </c>
      <c r="G1689">
        <v>152145.72</v>
      </c>
      <c r="H1689">
        <f>(1/(1-91/360*VLOOKUP($A1689,Tbills!$B$4:$C$974,2,1)/100))^((1)/91)-1</f>
        <v>4.8621984320984524E-6</v>
      </c>
      <c r="I1689">
        <f>I1688*(1-IF($A1689&lt;=I1684,I$1,I$1+IF(AND(WEEKDAY($A1689)&lt;&gt;1,WEEKDAY($A1689)&lt;&gt;7),J$1,0)))^($A1689-$A1688)*(1-0.5*(E1689/E1688-1))</f>
        <v>15.866007294141243</v>
      </c>
      <c r="K1689">
        <f>ROW()</f>
        <v>1689</v>
      </c>
      <c r="L1689">
        <f>B1689/C1689</f>
        <v>0.93449781659388642</v>
      </c>
      <c r="M1689">
        <f t="shared" si="26"/>
        <v>9.2560044350609321</v>
      </c>
      <c r="P1689">
        <f>P1688*(1-P$1+H1688)^($A1689-$A1688)*(2-E1689/E1688)</f>
        <v>9.2746808779249861</v>
      </c>
    </row>
    <row r="1690" spans="1:17" x14ac:dyDescent="0.25">
      <c r="A1690" s="1">
        <v>40513</v>
      </c>
      <c r="B1690" s="10">
        <v>21.36</v>
      </c>
      <c r="C1690" s="10">
        <v>23.99</v>
      </c>
      <c r="D1690">
        <v>19062.240000000002</v>
      </c>
      <c r="E1690">
        <v>17036.87</v>
      </c>
      <c r="F1690">
        <v>167148.15</v>
      </c>
      <c r="G1690">
        <v>149409.65</v>
      </c>
      <c r="H1690">
        <f>(1/(1-91/360*VLOOKUP($A1690,Tbills!$B$4:$C$974,2,1)/100))^((1)/91)-1</f>
        <v>4.8621984320984524E-6</v>
      </c>
      <c r="I1690">
        <f>I1689*(1-IF($A1690&lt;=I1685,I$1,I$1+IF(AND(WEEKDAY($A1690)&lt;&gt;1,WEEKDAY($A1690)&lt;&gt;7),J$1,0)))^($A1690-$A1689)*(1-0.5*(E1690/E1689-1))</f>
        <v>16.261415776567194</v>
      </c>
      <c r="K1690">
        <f>ROW()</f>
        <v>1690</v>
      </c>
      <c r="L1690">
        <f>B1690/C1690</f>
        <v>0.89037098791162983</v>
      </c>
      <c r="M1690">
        <f t="shared" si="26"/>
        <v>9.7173971042951717</v>
      </c>
      <c r="P1690">
        <f>P1689*(1-P$1+H1689)^($A1690-$A1689)*(2-E1690/E1689)</f>
        <v>9.7371452475307976</v>
      </c>
    </row>
    <row r="1691" spans="1:17" x14ac:dyDescent="0.25">
      <c r="A1691" s="1">
        <v>40514</v>
      </c>
      <c r="B1691" s="10">
        <v>19.39</v>
      </c>
      <c r="C1691" s="10">
        <v>21.99</v>
      </c>
      <c r="D1691">
        <v>17472.95</v>
      </c>
      <c r="E1691">
        <v>15616.36</v>
      </c>
      <c r="F1691">
        <v>160750.99</v>
      </c>
      <c r="G1691">
        <v>143690.66</v>
      </c>
      <c r="H1691">
        <f>(1/(1-91/360*VLOOKUP($A1691,Tbills!$B$4:$C$974,2,1)/100))^((1)/91)-1</f>
        <v>4.8621984320984524E-6</v>
      </c>
      <c r="I1691">
        <f>I1690*(1-IF($A1691&lt;=I1686,I$1,I$1+IF(AND(WEEKDAY($A1691)&lt;&gt;1,WEEKDAY($A1691)&lt;&gt;7),J$1,0)))^($A1691-$A1690)*(1-0.5*(E1691/E1690-1))</f>
        <v>16.938901754207322</v>
      </c>
      <c r="K1691">
        <f>ROW()</f>
        <v>1691</v>
      </c>
      <c r="L1691">
        <f>B1691/C1691</f>
        <v>0.88176443838108243</v>
      </c>
      <c r="M1691">
        <f t="shared" si="26"/>
        <v>10.527129532537083</v>
      </c>
      <c r="P1691">
        <f>P1690*(1-P$1+H1690)^($A1691-$A1690)*(2-E1691/E1690)</f>
        <v>10.548675697750813</v>
      </c>
    </row>
    <row r="1692" spans="1:17" x14ac:dyDescent="0.25">
      <c r="A1692" s="1">
        <v>40515</v>
      </c>
      <c r="B1692" s="10">
        <v>18.010000000000002</v>
      </c>
      <c r="C1692" s="10">
        <v>21</v>
      </c>
      <c r="D1692">
        <v>16797.78</v>
      </c>
      <c r="E1692">
        <v>15012.85</v>
      </c>
      <c r="F1692">
        <v>157297.66</v>
      </c>
      <c r="G1692">
        <v>140603.13</v>
      </c>
      <c r="H1692">
        <f>(1/(1-91/360*VLOOKUP($A1692,Tbills!$B$4:$C$974,2,1)/100))^((1)/91)-1</f>
        <v>4.8621984320984524E-6</v>
      </c>
      <c r="I1692">
        <f>I1691*(1-IF($A1692&lt;=I1687,I$1,I$1+IF(AND(WEEKDAY($A1692)&lt;&gt;1,WEEKDAY($A1692)&lt;&gt;7),J$1,0)))^($A1692-$A1691)*(1-0.5*(E1692/E1691-1))</f>
        <v>17.265762840371536</v>
      </c>
      <c r="K1692">
        <f>ROW()</f>
        <v>1692</v>
      </c>
      <c r="L1692">
        <f>B1692/C1692</f>
        <v>0.85761904761904773</v>
      </c>
      <c r="M1692">
        <f t="shared" si="26"/>
        <v>10.933451829556658</v>
      </c>
      <c r="P1692">
        <f>P1691*(1-P$1+H1691)^($A1692-$A1691)*(2-E1692/E1691)</f>
        <v>10.955987958470663</v>
      </c>
    </row>
    <row r="1693" spans="1:17"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I1692*(1-IF($A1693&lt;=I1688,I$1,I$1+IF(AND(WEEKDAY($A1693)&lt;&gt;1,WEEKDAY($A1693)&lt;&gt;7),J$1,0)))^($A1693-$A1692)*(1-0.5*(E1693/E1692-1))</f>
        <v>17.473934574262696</v>
      </c>
      <c r="K1693">
        <f>ROW()</f>
        <v>1693</v>
      </c>
      <c r="L1693">
        <f>B1693/C1693</f>
        <v>0.85646387832699622</v>
      </c>
      <c r="M1693">
        <f t="shared" si="26"/>
        <v>11.197262497384246</v>
      </c>
      <c r="P1693">
        <f>P1692*(1-P$1+H1692)^($A1693-$A1692)*(2-E1693/E1692)</f>
        <v>11.220828868465818</v>
      </c>
    </row>
    <row r="1694" spans="1:17"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I1693*(1-IF($A1694&lt;=I1689,I$1,I$1+IF(AND(WEEKDAY($A1694)&lt;&gt;1,WEEKDAY($A1694)&lt;&gt;7),J$1,0)))^($A1694-$A1693)*(1-0.5*(E1694/E1693-1))</f>
        <v>17.508579513562164</v>
      </c>
      <c r="K1694">
        <f>ROW()</f>
        <v>1694</v>
      </c>
      <c r="L1694">
        <f>B1694/C1694</f>
        <v>0.85789222699093937</v>
      </c>
      <c r="M1694">
        <f t="shared" si="26"/>
        <v>11.24172374420165</v>
      </c>
      <c r="P1694">
        <f>P1693*(1-P$1+H1693)^($A1694-$A1693)*(2-E1694/E1693)</f>
        <v>11.26553710509859</v>
      </c>
    </row>
    <row r="1695" spans="1:17" x14ac:dyDescent="0.25">
      <c r="A1695" s="1">
        <v>40520</v>
      </c>
      <c r="B1695" s="10">
        <v>17.739999999999998</v>
      </c>
      <c r="C1695" s="10">
        <v>20.38</v>
      </c>
      <c r="D1695">
        <v>15837.85</v>
      </c>
      <c r="E1695">
        <v>14154.59</v>
      </c>
      <c r="F1695">
        <v>152978.74</v>
      </c>
      <c r="G1695">
        <v>136739.47</v>
      </c>
      <c r="H1695">
        <f>(1/(1-91/360*VLOOKUP($A1695,Tbills!$B$4:$C$974,2,1)/100))^((1)/91)-1</f>
        <v>4.028524218879781E-6</v>
      </c>
      <c r="I1695">
        <f>I1694*(1-IF($A1695&lt;=I1690,I$1,I$1+IF(AND(WEEKDAY($A1695)&lt;&gt;1,WEEKDAY($A1695)&lt;&gt;7),J$1,0)))^($A1695-$A1694)*(1-0.5*(E1695/E1694-1))</f>
        <v>17.76914463385155</v>
      </c>
      <c r="K1695">
        <f>ROW()</f>
        <v>1695</v>
      </c>
      <c r="L1695">
        <f>B1695/C1695</f>
        <v>0.87046123650637874</v>
      </c>
      <c r="M1695">
        <f t="shared" si="26"/>
        <v>11.576380253885741</v>
      </c>
      <c r="P1695">
        <f>P1694*(1-P$1+H1694)^($A1695-$A1694)*(2-E1695/E1694)</f>
        <v>11.601060501593679</v>
      </c>
    </row>
    <row r="1696" spans="1:17" x14ac:dyDescent="0.25">
      <c r="A1696" s="1">
        <v>40521</v>
      </c>
      <c r="B1696" s="10">
        <v>17.25</v>
      </c>
      <c r="C1696" s="10">
        <v>19.98</v>
      </c>
      <c r="D1696">
        <v>15527.37</v>
      </c>
      <c r="E1696">
        <v>13877.05</v>
      </c>
      <c r="F1696">
        <v>151014.21</v>
      </c>
      <c r="G1696">
        <v>134982.94</v>
      </c>
      <c r="H1696">
        <f>(1/(1-91/360*VLOOKUP($A1696,Tbills!$B$4:$C$974,2,1)/100))^((1)/91)-1</f>
        <v>4.028524218879781E-6</v>
      </c>
      <c r="I1696">
        <f>I1695*(1-IF($A1696&lt;=I1691,I$1,I$1+IF(AND(WEEKDAY($A1696)&lt;&gt;1,WEEKDAY($A1696)&lt;&gt;7),J$1,0)))^($A1696-$A1695)*(1-0.5*(E1696/E1695-1))</f>
        <v>17.942884300076589</v>
      </c>
      <c r="K1696">
        <f>ROW()</f>
        <v>1696</v>
      </c>
      <c r="L1696">
        <f>B1696/C1696</f>
        <v>0.86336336336336339</v>
      </c>
      <c r="M1696">
        <f t="shared" si="26"/>
        <v>11.802817554309787</v>
      </c>
      <c r="P1696">
        <f>P1695*(1-P$1+H1695)^($A1696-$A1695)*(2-E1696/E1695)</f>
        <v>11.828141630503895</v>
      </c>
    </row>
    <row r="1697" spans="1:16" x14ac:dyDescent="0.25">
      <c r="A1697" s="1">
        <v>40522</v>
      </c>
      <c r="B1697" s="10">
        <v>17.61</v>
      </c>
      <c r="C1697" s="10">
        <v>19.84</v>
      </c>
      <c r="D1697">
        <v>15460.96</v>
      </c>
      <c r="E1697">
        <v>13817.64</v>
      </c>
      <c r="F1697">
        <v>148263</v>
      </c>
      <c r="G1697">
        <v>132523.25</v>
      </c>
      <c r="H1697">
        <f>(1/(1-91/360*VLOOKUP($A1697,Tbills!$B$4:$C$974,2,1)/100))^((1)/91)-1</f>
        <v>4.028524218879781E-6</v>
      </c>
      <c r="I1697">
        <f>I1696*(1-IF($A1697&lt;=I1692,I$1,I$1+IF(AND(WEEKDAY($A1697)&lt;&gt;1,WEEKDAY($A1697)&lt;&gt;7),J$1,0)))^($A1697-$A1696)*(1-0.5*(E1697/E1696-1))</f>
        <v>17.980824556260334</v>
      </c>
      <c r="K1697">
        <f>ROW()</f>
        <v>1697</v>
      </c>
      <c r="L1697">
        <f>B1697/C1697</f>
        <v>0.88760080645161288</v>
      </c>
      <c r="M1697">
        <f t="shared" si="26"/>
        <v>11.85279534039201</v>
      </c>
      <c r="P1697">
        <f>P1696*(1-P$1+H1696)^($A1697-$A1696)*(2-E1697/E1696)</f>
        <v>11.878388408777059</v>
      </c>
    </row>
    <row r="1698" spans="1:16" x14ac:dyDescent="0.25">
      <c r="A1698" s="1">
        <v>40525</v>
      </c>
      <c r="B1698" s="10">
        <v>17.55</v>
      </c>
      <c r="C1698" s="10">
        <v>20.46</v>
      </c>
      <c r="D1698">
        <v>15659.7</v>
      </c>
      <c r="E1698">
        <v>13995.09</v>
      </c>
      <c r="F1698">
        <v>148424.03</v>
      </c>
      <c r="G1698">
        <v>132665.57999999999</v>
      </c>
      <c r="H1698">
        <f>(1/(1-91/360*VLOOKUP($A1698,Tbills!$B$4:$C$974,2,1)/100))^((1)/91)-1</f>
        <v>3.8895847329634137E-6</v>
      </c>
      <c r="I1698">
        <f>I1697*(1-IF($A1698&lt;=I1693,I$1,I$1+IF(AND(WEEKDAY($A1698)&lt;&gt;1,WEEKDAY($A1698)&lt;&gt;7),J$1,0)))^($A1698-$A1697)*(1-0.5*(E1698/E1697-1))</f>
        <v>17.863972234934586</v>
      </c>
      <c r="K1698">
        <f>ROW()</f>
        <v>1698</v>
      </c>
      <c r="L1698">
        <f>B1698/C1698</f>
        <v>0.85777126099706746</v>
      </c>
      <c r="M1698">
        <f t="shared" si="26"/>
        <v>11.698943626210577</v>
      </c>
      <c r="P1698">
        <f>P1697*(1-P$1+H1697)^($A1698-$A1697)*(2-E1698/E1697)</f>
        <v>11.724683485512863</v>
      </c>
    </row>
    <row r="1699" spans="1:16" x14ac:dyDescent="0.25">
      <c r="A1699" s="1">
        <v>40526</v>
      </c>
      <c r="B1699" s="10">
        <v>17.61</v>
      </c>
      <c r="C1699" s="10">
        <v>20.39</v>
      </c>
      <c r="D1699">
        <v>15827.83</v>
      </c>
      <c r="E1699">
        <v>14145.29</v>
      </c>
      <c r="F1699">
        <v>148575.32</v>
      </c>
      <c r="G1699">
        <v>132800.29</v>
      </c>
      <c r="H1699">
        <f>(1/(1-91/360*VLOOKUP($A1699,Tbills!$B$4:$C$974,2,1)/100))^((1)/91)-1</f>
        <v>3.8895847329634137E-6</v>
      </c>
      <c r="I1699">
        <f>I1698*(1-IF($A1699&lt;=I1694,I$1,I$1+IF(AND(WEEKDAY($A1699)&lt;&gt;1,WEEKDAY($A1699)&lt;&gt;7),J$1,0)))^($A1699-$A1698)*(1-0.5*(E1699/E1698-1))</f>
        <v>17.767648706339486</v>
      </c>
      <c r="K1699">
        <f>ROW()</f>
        <v>1699</v>
      </c>
      <c r="L1699">
        <f>B1699/C1699</f>
        <v>0.86365865620402149</v>
      </c>
      <c r="M1699">
        <f t="shared" si="26"/>
        <v>11.572847604802735</v>
      </c>
      <c r="P1699">
        <f>P1698*(1-P$1+H1698)^($A1699-$A1698)*(2-E1699/E1698)</f>
        <v>11.598466365887715</v>
      </c>
    </row>
    <row r="1700" spans="1:16" x14ac:dyDescent="0.25">
      <c r="A1700" s="1">
        <v>40527</v>
      </c>
      <c r="B1700" s="10">
        <v>17.940000000000001</v>
      </c>
      <c r="C1700" s="10">
        <v>20.74</v>
      </c>
      <c r="D1700">
        <v>16103.7</v>
      </c>
      <c r="E1700">
        <v>14391.78</v>
      </c>
      <c r="F1700">
        <v>149399.85</v>
      </c>
      <c r="G1700">
        <v>133536.76</v>
      </c>
      <c r="H1700">
        <f>(1/(1-91/360*VLOOKUP($A1700,Tbills!$B$4:$C$974,2,1)/100))^((1)/91)-1</f>
        <v>3.8895847329634137E-6</v>
      </c>
      <c r="I1700">
        <f>I1699*(1-IF($A1700&lt;=I1695,I$1,I$1+IF(AND(WEEKDAY($A1700)&lt;&gt;1,WEEKDAY($A1700)&lt;&gt;7),J$1,0)))^($A1700-$A1699)*(1-0.5*(E1700/E1699-1))</f>
        <v>17.612384424126475</v>
      </c>
      <c r="K1700">
        <f>ROW()</f>
        <v>1700</v>
      </c>
      <c r="L1700">
        <f>B1700/C1700</f>
        <v>0.86499517839922868</v>
      </c>
      <c r="M1700">
        <f t="shared" si="26"/>
        <v>11.370654310135071</v>
      </c>
      <c r="P1700">
        <f>P1699*(1-P$1+H1699)^($A1700-$A1699)*(2-E1700/E1699)</f>
        <v>11.395979084048101</v>
      </c>
    </row>
    <row r="1701" spans="1:16" x14ac:dyDescent="0.25">
      <c r="A1701" s="1">
        <v>40528</v>
      </c>
      <c r="B1701" s="10">
        <v>17.39</v>
      </c>
      <c r="C1701" s="10">
        <v>20.82</v>
      </c>
      <c r="D1701">
        <v>15822.39</v>
      </c>
      <c r="E1701">
        <v>14140.32</v>
      </c>
      <c r="F1701">
        <v>148280.51999999999</v>
      </c>
      <c r="G1701">
        <v>132535.76</v>
      </c>
      <c r="H1701">
        <f>(1/(1-91/360*VLOOKUP($A1701,Tbills!$B$4:$C$974,2,1)/100))^((1)/91)-1</f>
        <v>3.8895847329634137E-6</v>
      </c>
      <c r="I1701">
        <f>I1700*(1-IF($A1701&lt;=I1696,I$1,I$1+IF(AND(WEEKDAY($A1701)&lt;&gt;1,WEEKDAY($A1701)&lt;&gt;7),J$1,0)))^($A1701-$A1700)*(1-0.5*(E1701/E1700-1))</f>
        <v>17.765787978193703</v>
      </c>
      <c r="K1701">
        <f>ROW()</f>
        <v>1701</v>
      </c>
      <c r="L1701">
        <f>B1701/C1701</f>
        <v>0.83525456292026901</v>
      </c>
      <c r="M1701">
        <f t="shared" si="26"/>
        <v>11.568788925056399</v>
      </c>
      <c r="P1701">
        <f>P1700*(1-P$1+H1700)^($A1701-$A1700)*(2-E1701/E1700)</f>
        <v>11.594711271248297</v>
      </c>
    </row>
    <row r="1702" spans="1:16" x14ac:dyDescent="0.25">
      <c r="A1702" s="1">
        <v>40529</v>
      </c>
      <c r="B1702" s="10">
        <v>16.11</v>
      </c>
      <c r="C1702" s="10">
        <v>20.29</v>
      </c>
      <c r="D1702">
        <v>15573.24</v>
      </c>
      <c r="E1702">
        <v>13917.6</v>
      </c>
      <c r="F1702">
        <v>147704.95999999999</v>
      </c>
      <c r="G1702">
        <v>132020.79999999999</v>
      </c>
      <c r="H1702">
        <f>(1/(1-91/360*VLOOKUP($A1702,Tbills!$B$4:$C$974,2,1)/100))^((1)/91)-1</f>
        <v>3.8895847329634137E-6</v>
      </c>
      <c r="I1702">
        <f>I1701*(1-IF($A1702&lt;=I1697,I$1,I$1+IF(AND(WEEKDAY($A1702)&lt;&gt;1,WEEKDAY($A1702)&lt;&gt;7),J$1,0)))^($A1702-$A1701)*(1-0.5*(E1702/E1701-1))</f>
        <v>17.905233776592894</v>
      </c>
      <c r="K1702">
        <f>ROW()</f>
        <v>1702</v>
      </c>
      <c r="L1702">
        <f>B1702/C1702</f>
        <v>0.79398718580581573</v>
      </c>
      <c r="M1702">
        <f t="shared" si="26"/>
        <v>11.750458192214372</v>
      </c>
      <c r="P1702">
        <f>P1701*(1-P$1+H1701)^($A1702-$A1701)*(2-E1702/E1701)</f>
        <v>11.776946349566147</v>
      </c>
    </row>
    <row r="1703" spans="1:16"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I1702*(1-IF($A1703&lt;=I1698,I$1,I$1+IF(AND(WEEKDAY($A1703)&lt;&gt;1,WEEKDAY($A1703)&lt;&gt;7),J$1,0)))^($A1703-$A1702)*(1-0.5*(E1703/E1702-1))</f>
        <v>18.181315856640992</v>
      </c>
      <c r="K1703">
        <f>ROW()</f>
        <v>1703</v>
      </c>
      <c r="L1703">
        <f>B1703/C1703</f>
        <v>0.81641791044776113</v>
      </c>
      <c r="M1703">
        <f t="shared" si="26"/>
        <v>12.112991238839399</v>
      </c>
      <c r="P1703">
        <f>P1702*(1-P$1+H1702)^($A1703-$A1702)*(2-E1703/E1702)</f>
        <v>12.14078755968324</v>
      </c>
    </row>
    <row r="1704" spans="1:16"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I1703*(1-IF($A1704&lt;=I1699,I$1,I$1+IF(AND(WEEKDAY($A1704)&lt;&gt;1,WEEKDAY($A1704)&lt;&gt;7),J$1,0)))^($A1704-$A1703)*(1-0.5*(E1704/E1703-1))</f>
        <v>18.359278106664657</v>
      </c>
      <c r="K1704">
        <f>ROW()</f>
        <v>1704</v>
      </c>
      <c r="L1704">
        <f>B1704/C1704</f>
        <v>0.82822702159718731</v>
      </c>
      <c r="M1704">
        <f t="shared" si="26"/>
        <v>12.35018134645887</v>
      </c>
      <c r="P1704">
        <f>P1703*(1-P$1+H1703)^($A1704-$A1703)*(2-E1704/E1703)</f>
        <v>12.378685373383671</v>
      </c>
    </row>
    <row r="1705" spans="1:16" x14ac:dyDescent="0.25">
      <c r="A1705" s="1">
        <v>40534</v>
      </c>
      <c r="B1705" s="10">
        <v>15.45</v>
      </c>
      <c r="C1705" s="10">
        <v>19.57</v>
      </c>
      <c r="D1705">
        <v>14794.6</v>
      </c>
      <c r="E1705">
        <v>13221.48</v>
      </c>
      <c r="F1705">
        <v>146061.20000000001</v>
      </c>
      <c r="G1705">
        <v>130549.11</v>
      </c>
      <c r="H1705">
        <f>(1/(1-91/360*VLOOKUP($A1705,Tbills!$B$4:$C$974,2,1)/100))^((1)/91)-1</f>
        <v>3.6117110888689297E-6</v>
      </c>
      <c r="I1705">
        <f>I1704*(1-IF($A1705&lt;=I1700,I$1,I$1+IF(AND(WEEKDAY($A1705)&lt;&gt;1,WEEKDAY($A1705)&lt;&gt;7),J$1,0)))^($A1705-$A1704)*(1-0.5*(E1705/E1704-1))</f>
        <v>18.358800262439964</v>
      </c>
      <c r="K1705">
        <f>ROW()</f>
        <v>1705</v>
      </c>
      <c r="L1705">
        <f>B1705/C1705</f>
        <v>0.78947368421052622</v>
      </c>
      <c r="M1705">
        <f t="shared" si="26"/>
        <v>12.349606132533143</v>
      </c>
      <c r="P1705">
        <f>P1704*(1-P$1+H1704)^($A1705-$A1704)*(2-E1705/E1704)</f>
        <v>12.378272239831118</v>
      </c>
    </row>
    <row r="1706" spans="1:16"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I1705*(1-IF($A1706&lt;=I1701,I$1,I$1+IF(AND(WEEKDAY($A1706)&lt;&gt;1,WEEKDAY($A1706)&lt;&gt;7),J$1,0)))^($A1706-$A1705)*(1-0.5*(E1706/E1705-1))</f>
        <v>18.083117271641726</v>
      </c>
      <c r="K1706">
        <f>ROW()</f>
        <v>1706</v>
      </c>
      <c r="L1706">
        <f>B1706/C1706</f>
        <v>0.80577299412915837</v>
      </c>
      <c r="M1706">
        <f t="shared" si="26"/>
        <v>11.978788289753309</v>
      </c>
      <c r="P1706">
        <f>P1705*(1-P$1+H1705)^($A1706-$A1705)*(2-E1706/E1705)</f>
        <v>12.006752152072639</v>
      </c>
    </row>
    <row r="1707" spans="1:16" x14ac:dyDescent="0.25">
      <c r="A1707" s="1">
        <v>40539</v>
      </c>
      <c r="B1707" s="10">
        <v>17.670000000000002</v>
      </c>
      <c r="C1707" s="10">
        <v>21.04</v>
      </c>
      <c r="D1707">
        <v>15660.9</v>
      </c>
      <c r="E1707">
        <v>13995.42</v>
      </c>
      <c r="F1707">
        <v>150030.84</v>
      </c>
      <c r="G1707">
        <v>134094.78</v>
      </c>
      <c r="H1707">
        <f>(1/(1-91/360*VLOOKUP($A1707,Tbills!$B$4:$C$974,2,1)/100))^((1)/91)-1</f>
        <v>5.0011503509583832E-6</v>
      </c>
      <c r="I1707">
        <f>I1706*(1-IF($A1707&lt;=I1702,I$1,I$1+IF(AND(WEEKDAY($A1707)&lt;&gt;1,WEEKDAY($A1707)&lt;&gt;7),J$1,0)))^($A1707-$A1706)*(1-0.5*(E1707/E1706-1))</f>
        <v>17.83059404109834</v>
      </c>
      <c r="K1707">
        <f>ROW()</f>
        <v>1707</v>
      </c>
      <c r="L1707">
        <f>B1707/C1707</f>
        <v>0.83982889733840316</v>
      </c>
      <c r="M1707">
        <f t="shared" si="26"/>
        <v>11.644520572191441</v>
      </c>
      <c r="P1707">
        <f>P1706*(1-P$1+H1706)^($A1707-$A1706)*(2-E1707/E1706)</f>
        <v>11.672320445799979</v>
      </c>
    </row>
    <row r="1708" spans="1:16" x14ac:dyDescent="0.25">
      <c r="A1708" s="1">
        <v>40540</v>
      </c>
      <c r="B1708" s="10">
        <v>17.52</v>
      </c>
      <c r="C1708" s="10">
        <v>21.18</v>
      </c>
      <c r="D1708">
        <v>15743.07</v>
      </c>
      <c r="E1708">
        <v>14068.78</v>
      </c>
      <c r="F1708">
        <v>150429.95000000001</v>
      </c>
      <c r="G1708">
        <v>134450.82</v>
      </c>
      <c r="H1708">
        <f>(1/(1-91/360*VLOOKUP($A1708,Tbills!$B$4:$C$974,2,1)/100))^((1)/91)-1</f>
        <v>5.0011503509583832E-6</v>
      </c>
      <c r="I1708">
        <f>I1707*(1-IF($A1708&lt;=I1703,I$1,I$1+IF(AND(WEEKDAY($A1708)&lt;&gt;1,WEEKDAY($A1708)&lt;&gt;7),J$1,0)))^($A1708-$A1707)*(1-0.5*(E1708/E1707-1))</f>
        <v>17.783399729195843</v>
      </c>
      <c r="K1708">
        <f>ROW()</f>
        <v>1708</v>
      </c>
      <c r="L1708">
        <f>B1708/C1708</f>
        <v>0.82719546742209626</v>
      </c>
      <c r="M1708">
        <f t="shared" si="26"/>
        <v>11.582943811788521</v>
      </c>
      <c r="P1708">
        <f>P1707*(1-P$1+H1707)^($A1708-$A1707)*(2-E1708/E1707)</f>
        <v>11.610766087105317</v>
      </c>
    </row>
    <row r="1709" spans="1:16" x14ac:dyDescent="0.25">
      <c r="A1709" s="1">
        <v>40541</v>
      </c>
      <c r="B1709" s="10">
        <v>17.28</v>
      </c>
      <c r="C1709" s="10">
        <v>20.84</v>
      </c>
      <c r="D1709">
        <v>15558.58</v>
      </c>
      <c r="E1709">
        <v>13903.84</v>
      </c>
      <c r="F1709">
        <v>150320.13</v>
      </c>
      <c r="G1709">
        <v>134352</v>
      </c>
      <c r="H1709">
        <f>(1/(1-91/360*VLOOKUP($A1709,Tbills!$B$4:$C$974,2,1)/100))^((1)/91)-1</f>
        <v>5.0011503509583832E-6</v>
      </c>
      <c r="I1709">
        <f>I1708*(1-IF($A1709&lt;=I1704,I$1,I$1+IF(AND(WEEKDAY($A1709)&lt;&gt;1,WEEKDAY($A1709)&lt;&gt;7),J$1,0)))^($A1709-$A1708)*(1-0.5*(E1709/E1708-1))</f>
        <v>17.887178947452465</v>
      </c>
      <c r="K1709">
        <f>ROW()</f>
        <v>1709</v>
      </c>
      <c r="L1709">
        <f>B1709/C1709</f>
        <v>0.82917466410748564</v>
      </c>
      <c r="M1709">
        <f t="shared" si="26"/>
        <v>11.718194483922357</v>
      </c>
      <c r="P1709">
        <f>P1708*(1-P$1+H1708)^($A1709-$A1708)*(2-E1709/E1708)</f>
        <v>11.7465130212264</v>
      </c>
    </row>
    <row r="1710" spans="1:16" x14ac:dyDescent="0.25">
      <c r="A1710" s="1">
        <v>40542</v>
      </c>
      <c r="B1710" s="10">
        <v>17.52</v>
      </c>
      <c r="C1710" s="10">
        <v>21.01</v>
      </c>
      <c r="D1710">
        <v>15445.88</v>
      </c>
      <c r="E1710">
        <v>13803.06</v>
      </c>
      <c r="F1710">
        <v>150845.60999999999</v>
      </c>
      <c r="G1710">
        <v>134820.99</v>
      </c>
      <c r="H1710">
        <f>(1/(1-91/360*VLOOKUP($A1710,Tbills!$B$4:$C$974,2,1)/100))^((1)/91)-1</f>
        <v>5.0011503509583832E-6</v>
      </c>
      <c r="I1710">
        <f>I1709*(1-IF($A1710&lt;=I1705,I$1,I$1+IF(AND(WEEKDAY($A1710)&lt;&gt;1,WEEKDAY($A1710)&lt;&gt;7),J$1,0)))^($A1710-$A1709)*(1-0.5*(E1710/E1709-1))</f>
        <v>17.951538035425298</v>
      </c>
      <c r="K1710">
        <f>ROW()</f>
        <v>1710</v>
      </c>
      <c r="L1710">
        <f>B1710/C1710</f>
        <v>0.8338886244645406</v>
      </c>
      <c r="M1710">
        <f t="shared" si="26"/>
        <v>11.802582409394363</v>
      </c>
      <c r="P1710">
        <f>P1709*(1-P$1+H1709)^($A1710-$A1709)*(2-E1710/E1709)</f>
        <v>11.831277507194272</v>
      </c>
    </row>
    <row r="1711" spans="1:16" x14ac:dyDescent="0.25">
      <c r="A1711" s="1">
        <v>40543</v>
      </c>
      <c r="B1711" s="10">
        <v>17.75</v>
      </c>
      <c r="C1711" s="10">
        <v>20.9</v>
      </c>
      <c r="D1711">
        <v>15221.38</v>
      </c>
      <c r="E1711">
        <v>13602.37</v>
      </c>
      <c r="F1711">
        <v>151773.42000000001</v>
      </c>
      <c r="G1711">
        <v>135649.57</v>
      </c>
      <c r="H1711">
        <f>(1/(1-91/360*VLOOKUP($A1711,Tbills!$B$4:$C$974,2,1)/100))^((1)/91)-1</f>
        <v>5.0011503509583832E-6</v>
      </c>
      <c r="I1711">
        <f>I1710*(1-IF($A1711&lt;=I1706,I$1,I$1+IF(AND(WEEKDAY($A1711)&lt;&gt;1,WEEKDAY($A1711)&lt;&gt;7),J$1,0)))^($A1711-$A1710)*(1-0.5*(E1711/E1710-1))</f>
        <v>18.081570866627601</v>
      </c>
      <c r="K1711">
        <f>ROW()</f>
        <v>1711</v>
      </c>
      <c r="L1711">
        <f>B1711/C1711</f>
        <v>0.84928229665071775</v>
      </c>
      <c r="M1711">
        <f t="shared" si="26"/>
        <v>11.973628704337921</v>
      </c>
      <c r="P1711">
        <f>P1710*(1-P$1+H1710)^($A1711-$A1710)*(2-E1711/E1710)</f>
        <v>12.002914789873252</v>
      </c>
    </row>
    <row r="1712" spans="1:16" x14ac:dyDescent="0.25">
      <c r="A1712" s="1">
        <v>40546</v>
      </c>
      <c r="B1712" s="10">
        <v>17.61</v>
      </c>
      <c r="C1712" s="10">
        <v>20.62</v>
      </c>
      <c r="D1712">
        <v>14967.16</v>
      </c>
      <c r="E1712">
        <v>13374.99</v>
      </c>
      <c r="F1712">
        <v>149609.4</v>
      </c>
      <c r="G1712">
        <v>133713.41</v>
      </c>
      <c r="H1712">
        <f>(1/(1-91/360*VLOOKUP($A1712,Tbills!$B$4:$C$974,2,1)/100))^((1)/91)-1</f>
        <v>4.1674654807088984E-6</v>
      </c>
      <c r="I1712">
        <f>I1711*(1-IF($A1712&lt;=I1707,I$1,I$1+IF(AND(WEEKDAY($A1712)&lt;&gt;1,WEEKDAY($A1712)&lt;&gt;7),J$1,0)))^($A1712-$A1711)*(1-0.5*(E1712/E1711-1))</f>
        <v>18.231274873692616</v>
      </c>
      <c r="K1712">
        <f>ROW()</f>
        <v>1712</v>
      </c>
      <c r="L1712">
        <f>B1712/C1712</f>
        <v>0.85402521823472355</v>
      </c>
      <c r="M1712">
        <f t="shared" si="26"/>
        <v>12.17208141657453</v>
      </c>
      <c r="P1712">
        <f>P1711*(1-P$1+H1711)^($A1712-$A1711)*(2-E1712/E1711)</f>
        <v>12.202387008848408</v>
      </c>
    </row>
    <row r="1713" spans="1:16" x14ac:dyDescent="0.25">
      <c r="A1713" s="1">
        <v>40547</v>
      </c>
      <c r="B1713" s="10">
        <v>17.38</v>
      </c>
      <c r="C1713" s="10">
        <v>20.61</v>
      </c>
      <c r="D1713">
        <v>14868.48</v>
      </c>
      <c r="E1713">
        <v>13286.75</v>
      </c>
      <c r="F1713">
        <v>148674.07</v>
      </c>
      <c r="G1713">
        <v>132876.9</v>
      </c>
      <c r="H1713">
        <f>(1/(1-91/360*VLOOKUP($A1713,Tbills!$B$4:$C$974,2,1)/100))^((1)/91)-1</f>
        <v>4.1674654807088984E-6</v>
      </c>
      <c r="I1713">
        <f>I1712*(1-IF($A1713&lt;=I1708,I$1,I$1+IF(AND(WEEKDAY($A1713)&lt;&gt;1,WEEKDAY($A1713)&lt;&gt;7),J$1,0)))^($A1713-$A1712)*(1-0.5*(E1713/E1712-1))</f>
        <v>18.290938193829625</v>
      </c>
      <c r="K1713">
        <f>ROW()</f>
        <v>1713</v>
      </c>
      <c r="L1713">
        <f>B1713/C1713</f>
        <v>0.84327996118389126</v>
      </c>
      <c r="M1713">
        <f t="shared" si="26"/>
        <v>12.251814702744337</v>
      </c>
      <c r="P1713">
        <f>P1712*(1-P$1+H1712)^($A1713-$A1712)*(2-E1713/E1712)</f>
        <v>12.282487781636179</v>
      </c>
    </row>
    <row r="1714" spans="1:16" x14ac:dyDescent="0.25">
      <c r="A1714" s="1">
        <v>40548</v>
      </c>
      <c r="B1714" s="10">
        <v>17.02</v>
      </c>
      <c r="C1714" s="10">
        <v>20.05</v>
      </c>
      <c r="D1714">
        <v>14592.52</v>
      </c>
      <c r="E1714">
        <v>13040.09</v>
      </c>
      <c r="F1714">
        <v>146695.01</v>
      </c>
      <c r="G1714">
        <v>131107.57</v>
      </c>
      <c r="H1714">
        <f>(1/(1-91/360*VLOOKUP($A1714,Tbills!$B$4:$C$974,2,1)/100))^((1)/91)-1</f>
        <v>4.1674654807088984E-6</v>
      </c>
      <c r="I1714">
        <f>I1713*(1-IF($A1714&lt;=I1709,I$1,I$1+IF(AND(WEEKDAY($A1714)&lt;&gt;1,WEEKDAY($A1714)&lt;&gt;7),J$1,0)))^($A1714-$A1713)*(1-0.5*(E1714/E1713-1))</f>
        <v>18.460237483031911</v>
      </c>
      <c r="K1714">
        <f>ROW()</f>
        <v>1714</v>
      </c>
      <c r="L1714">
        <f>B1714/C1714</f>
        <v>0.84887780548628422</v>
      </c>
      <c r="M1714">
        <f t="shared" si="26"/>
        <v>12.478680566214527</v>
      </c>
      <c r="P1714">
        <f>P1713*(1-P$1+H1713)^($A1714-$A1713)*(2-E1714/E1713)</f>
        <v>12.51009371686588</v>
      </c>
    </row>
    <row r="1715" spans="1:16"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I1714*(1-IF($A1715&lt;=I1710,I$1,I$1+IF(AND(WEEKDAY($A1715)&lt;&gt;1,WEEKDAY($A1715)&lt;&gt;7),J$1,0)))^($A1715-$A1714)*(1-0.5*(E1715/E1714-1))</f>
        <v>18.482888172735208</v>
      </c>
      <c r="K1715">
        <f>ROW()</f>
        <v>1715</v>
      </c>
      <c r="L1715">
        <f>B1715/C1715</f>
        <v>0.85503685503685489</v>
      </c>
      <c r="M1715">
        <f t="shared" si="26"/>
        <v>12.509370952737479</v>
      </c>
      <c r="P1715">
        <f>P1714*(1-P$1+H1714)^($A1715-$A1714)*(2-E1715/E1714)</f>
        <v>12.541033888173214</v>
      </c>
    </row>
    <row r="1716" spans="1:16" x14ac:dyDescent="0.25">
      <c r="A1716" s="1">
        <v>40550</v>
      </c>
      <c r="B1716" s="10">
        <v>17.14</v>
      </c>
      <c r="C1716" s="10">
        <v>20.29</v>
      </c>
      <c r="D1716">
        <v>14614.63</v>
      </c>
      <c r="E1716">
        <v>13059.74</v>
      </c>
      <c r="F1716">
        <v>147310.44</v>
      </c>
      <c r="G1716">
        <v>131656.51999999999</v>
      </c>
      <c r="H1716">
        <f>(1/(1-91/360*VLOOKUP($A1716,Tbills!$B$4:$C$974,2,1)/100))^((1)/91)-1</f>
        <v>4.1674654807088984E-6</v>
      </c>
      <c r="I1716">
        <f>I1715*(1-IF($A1716&lt;=I1711,I$1,I$1+IF(AND(WEEKDAY($A1716)&lt;&gt;1,WEEKDAY($A1716)&lt;&gt;7),J$1,0)))^($A1716-$A1715)*(1-0.5*(E1716/E1715-1))</f>
        <v>18.445228904219761</v>
      </c>
      <c r="K1716">
        <f>ROW()</f>
        <v>1716</v>
      </c>
      <c r="L1716">
        <f>B1716/C1716</f>
        <v>0.84475110892065064</v>
      </c>
      <c r="M1716">
        <f t="shared" si="26"/>
        <v>12.458464325102433</v>
      </c>
      <c r="P1716">
        <f>P1715*(1-P$1+H1715)^($A1716-$A1715)*(2-E1716/E1715)</f>
        <v>12.490170235622214</v>
      </c>
    </row>
    <row r="1717" spans="1:16" x14ac:dyDescent="0.25">
      <c r="A1717" s="1">
        <v>40553</v>
      </c>
      <c r="B1717" s="10">
        <v>17.54</v>
      </c>
      <c r="C1717" s="10">
        <v>20.48</v>
      </c>
      <c r="D1717">
        <v>14602.77</v>
      </c>
      <c r="E1717">
        <v>13048.98</v>
      </c>
      <c r="F1717">
        <v>147345.15</v>
      </c>
      <c r="G1717">
        <v>131685.89000000001</v>
      </c>
      <c r="H1717">
        <f>(1/(1-91/360*VLOOKUP($A1717,Tbills!$B$4:$C$974,2,1)/100))^((1)/91)-1</f>
        <v>4.1674654807088984E-6</v>
      </c>
      <c r="I1717">
        <f>I1716*(1-IF($A1717&lt;=I1712,I$1,I$1+IF(AND(WEEKDAY($A1717)&lt;&gt;1,WEEKDAY($A1717)&lt;&gt;7),J$1,0)))^($A1717-$A1716)*(1-0.5*(E1717/E1716-1))</f>
        <v>18.45138667320019</v>
      </c>
      <c r="K1717">
        <f>ROW()</f>
        <v>1717</v>
      </c>
      <c r="L1717">
        <f>B1717/C1717</f>
        <v>0.85644531249999989</v>
      </c>
      <c r="M1717">
        <f t="shared" si="26"/>
        <v>12.466986805563245</v>
      </c>
      <c r="P1717">
        <f>P1716*(1-P$1+H1716)^($A1717-$A1716)*(2-E1717/E1716)</f>
        <v>12.499230252255689</v>
      </c>
    </row>
    <row r="1718" spans="1:16" x14ac:dyDescent="0.25">
      <c r="A1718" s="1">
        <v>40554</v>
      </c>
      <c r="B1718" s="10">
        <v>16.89</v>
      </c>
      <c r="C1718" s="10">
        <v>20.14</v>
      </c>
      <c r="D1718">
        <v>14152.29</v>
      </c>
      <c r="E1718">
        <v>12646.38</v>
      </c>
      <c r="F1718">
        <v>145841.63</v>
      </c>
      <c r="G1718">
        <v>130341.61</v>
      </c>
      <c r="H1718">
        <f>(1/(1-91/360*VLOOKUP($A1718,Tbills!$B$4:$C$974,2,1)/100))^((1)/91)-1</f>
        <v>4.1674654807088984E-6</v>
      </c>
      <c r="I1718">
        <f>I1717*(1-IF($A1718&lt;=I1713,I$1,I$1+IF(AND(WEEKDAY($A1718)&lt;&gt;1,WEEKDAY($A1718)&lt;&gt;7),J$1,0)))^($A1718-$A1717)*(1-0.5*(E1718/E1717-1))</f>
        <v>18.735539212481612</v>
      </c>
      <c r="K1718">
        <f>ROW()</f>
        <v>1718</v>
      </c>
      <c r="L1718">
        <f>B1718/C1718</f>
        <v>0.83862959285004968</v>
      </c>
      <c r="M1718">
        <f t="shared" si="26"/>
        <v>12.851032008465335</v>
      </c>
      <c r="P1718">
        <f>P1717*(1-P$1+H1717)^($A1718-$A1717)*(2-E1718/E1717)</f>
        <v>12.884445964473739</v>
      </c>
    </row>
    <row r="1719" spans="1:16" x14ac:dyDescent="0.25">
      <c r="A1719" s="1">
        <v>40555</v>
      </c>
      <c r="B1719" s="10">
        <v>16.239999999999998</v>
      </c>
      <c r="C1719" s="10">
        <v>19.23</v>
      </c>
      <c r="D1719">
        <v>13475.22</v>
      </c>
      <c r="E1719">
        <v>12041.31</v>
      </c>
      <c r="F1719">
        <v>142838.68</v>
      </c>
      <c r="G1719">
        <v>127657.27</v>
      </c>
      <c r="H1719">
        <f>(1/(1-91/360*VLOOKUP($A1719,Tbills!$B$4:$C$974,2,1)/100))^((1)/91)-1</f>
        <v>4.1674654807088984E-6</v>
      </c>
      <c r="I1719">
        <f>I1718*(1-IF($A1719&lt;=I1714,I$1,I$1+IF(AND(WEEKDAY($A1719)&lt;&gt;1,WEEKDAY($A1719)&lt;&gt;7),J$1,0)))^($A1719-$A1718)*(1-0.5*(E1719/E1718-1))</f>
        <v>19.18324377152658</v>
      </c>
      <c r="K1719">
        <f>ROW()</f>
        <v>1719</v>
      </c>
      <c r="L1719">
        <f>B1719/C1719</f>
        <v>0.84451378055122195</v>
      </c>
      <c r="M1719">
        <f t="shared" si="26"/>
        <v>13.465266469105797</v>
      </c>
      <c r="P1719">
        <f>P1718*(1-P$1+H1718)^($A1719-$A1718)*(2-E1719/E1718)</f>
        <v>13.500463220852986</v>
      </c>
    </row>
    <row r="1720" spans="1:16" x14ac:dyDescent="0.25">
      <c r="A1720" s="1">
        <v>40556</v>
      </c>
      <c r="B1720" s="10">
        <v>16.39</v>
      </c>
      <c r="C1720" s="10">
        <v>19.2</v>
      </c>
      <c r="D1720">
        <v>13380.92</v>
      </c>
      <c r="E1720">
        <v>11956.99</v>
      </c>
      <c r="F1720">
        <v>141825.42000000001</v>
      </c>
      <c r="G1720">
        <v>126751.17</v>
      </c>
      <c r="H1720">
        <f>(1/(1-91/360*VLOOKUP($A1720,Tbills!$B$4:$C$974,2,1)/100))^((1)/91)-1</f>
        <v>4.1674654807088984E-6</v>
      </c>
      <c r="I1720">
        <f>I1719*(1-IF($A1720&lt;=I1715,I$1,I$1+IF(AND(WEEKDAY($A1720)&lt;&gt;1,WEEKDAY($A1720)&lt;&gt;7),J$1,0)))^($A1720-$A1719)*(1-0.5*(E1720/E1719-1))</f>
        <v>19.249908644601227</v>
      </c>
      <c r="K1720">
        <f>ROW()</f>
        <v>1720</v>
      </c>
      <c r="L1720">
        <f>B1720/C1720</f>
        <v>0.85364583333333344</v>
      </c>
      <c r="M1720">
        <f t="shared" si="26"/>
        <v>13.558926269171566</v>
      </c>
      <c r="P1720">
        <f>P1719*(1-P$1+H1719)^($A1720-$A1719)*(2-E1720/E1719)</f>
        <v>13.594554857238082</v>
      </c>
    </row>
    <row r="1721" spans="1:16" x14ac:dyDescent="0.25">
      <c r="A1721" s="1">
        <v>40557</v>
      </c>
      <c r="B1721" s="10">
        <v>15.46</v>
      </c>
      <c r="C1721" s="10">
        <v>18.37</v>
      </c>
      <c r="D1721">
        <v>12764.06</v>
      </c>
      <c r="E1721">
        <v>11405.72</v>
      </c>
      <c r="F1721">
        <v>138659.1</v>
      </c>
      <c r="G1721">
        <v>123920.86</v>
      </c>
      <c r="H1721">
        <f>(1/(1-91/360*VLOOKUP($A1721,Tbills!$B$4:$C$974,2,1)/100))^((1)/91)-1</f>
        <v>4.1674654807088984E-6</v>
      </c>
      <c r="I1721">
        <f>I1720*(1-IF($A1721&lt;=I1716,I$1,I$1+IF(AND(WEEKDAY($A1721)&lt;&gt;1,WEEKDAY($A1721)&lt;&gt;7),J$1,0)))^($A1721-$A1720)*(1-0.5*(E1721/E1720-1))</f>
        <v>19.693148934847795</v>
      </c>
      <c r="K1721">
        <f>ROW()</f>
        <v>1721</v>
      </c>
      <c r="L1721">
        <f>B1721/C1721</f>
        <v>0.84158954817637455</v>
      </c>
      <c r="M1721">
        <f t="shared" si="26"/>
        <v>14.183391972721493</v>
      </c>
      <c r="P1721">
        <f>P1720*(1-P$1+H1720)^($A1721-$A1720)*(2-E1721/E1720)</f>
        <v>14.220857095726066</v>
      </c>
    </row>
    <row r="1722" spans="1:16" x14ac:dyDescent="0.25">
      <c r="A1722" s="1">
        <v>40561</v>
      </c>
      <c r="B1722" s="10">
        <v>15.87</v>
      </c>
      <c r="C1722" s="10">
        <v>18.38</v>
      </c>
      <c r="D1722">
        <v>12388</v>
      </c>
      <c r="E1722">
        <v>11069.49</v>
      </c>
      <c r="F1722">
        <v>136016.41</v>
      </c>
      <c r="G1722">
        <v>121557</v>
      </c>
      <c r="H1722">
        <f>(1/(1-91/360*VLOOKUP($A1722,Tbills!$B$4:$C$974,2,1)/100))^((1)/91)-1</f>
        <v>4.3064085186728107E-6</v>
      </c>
      <c r="I1722">
        <f>I1721*(1-IF($A1722&lt;=I1717,I$1,I$1+IF(AND(WEEKDAY($A1722)&lt;&gt;1,WEEKDAY($A1722)&lt;&gt;7),J$1,0)))^($A1722-$A1721)*(1-0.5*(E1722/E1721-1))</f>
        <v>19.981336392965641</v>
      </c>
      <c r="K1722">
        <f>ROW()</f>
        <v>1722</v>
      </c>
      <c r="L1722">
        <f>B1722/C1722</f>
        <v>0.86343852013057676</v>
      </c>
      <c r="M1722">
        <f t="shared" si="26"/>
        <v>14.598785064419189</v>
      </c>
      <c r="P1722">
        <f>P1721*(1-P$1+H1721)^($A1722-$A1721)*(2-E1722/E1721)</f>
        <v>14.638152928489539</v>
      </c>
    </row>
    <row r="1723" spans="1:16" x14ac:dyDescent="0.25">
      <c r="A1723" s="1">
        <v>40562</v>
      </c>
      <c r="B1723" s="10">
        <v>17.309999999999999</v>
      </c>
      <c r="C1723" s="10">
        <v>19.64</v>
      </c>
      <c r="D1723">
        <v>13012.66</v>
      </c>
      <c r="E1723">
        <v>11627.62</v>
      </c>
      <c r="F1723">
        <v>139432.04</v>
      </c>
      <c r="G1723">
        <v>124609.01</v>
      </c>
      <c r="H1723">
        <f>(1/(1-91/360*VLOOKUP($A1723,Tbills!$B$4:$C$974,2,1)/100))^((1)/91)-1</f>
        <v>4.3064085186728107E-6</v>
      </c>
      <c r="I1723">
        <f>I1722*(1-IF($A1723&lt;=I1718,I$1,I$1+IF(AND(WEEKDAY($A1723)&lt;&gt;1,WEEKDAY($A1723)&lt;&gt;7),J$1,0)))^($A1723-$A1722)*(1-0.5*(E1723/E1722-1))</f>
        <v>19.477094252410605</v>
      </c>
      <c r="K1723">
        <f>ROW()</f>
        <v>1723</v>
      </c>
      <c r="L1723">
        <f>B1723/C1723</f>
        <v>0.88136456211812619</v>
      </c>
      <c r="M1723">
        <f t="shared" si="26"/>
        <v>13.862060333830152</v>
      </c>
      <c r="P1723">
        <f>P1722*(1-P$1+H1722)^($A1723-$A1722)*(2-E1723/E1722)</f>
        <v>13.899634654601108</v>
      </c>
    </row>
    <row r="1724" spans="1:16"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I1723*(1-IF($A1724&lt;=I1719,I$1,I$1+IF(AND(WEEKDAY($A1724)&lt;&gt;1,WEEKDAY($A1724)&lt;&gt;7),J$1,0)))^($A1724-$A1723)*(1-0.5*(E1724/E1723-1))</f>
        <v>19.526938651473564</v>
      </c>
      <c r="K1724">
        <f>ROW()</f>
        <v>1724</v>
      </c>
      <c r="L1724">
        <f>B1724/C1724</f>
        <v>0.90402010050251258</v>
      </c>
      <c r="M1724">
        <f t="shared" si="26"/>
        <v>13.933084422101912</v>
      </c>
      <c r="P1724">
        <f>P1723*(1-P$1+H1723)^($A1724-$A1723)*(2-E1724/E1723)</f>
        <v>13.971045400146343</v>
      </c>
    </row>
    <row r="1725" spans="1:16"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I1724*(1-IF($A1725&lt;=I1720,I$1,I$1+IF(AND(WEEKDAY($A1725)&lt;&gt;1,WEEKDAY($A1725)&lt;&gt;7),J$1,0)))^($A1725-$A1724)*(1-0.5*(E1725/E1724-1))</f>
        <v>19.425536122073254</v>
      </c>
      <c r="K1725">
        <f>ROW()</f>
        <v>1725</v>
      </c>
      <c r="L1725">
        <f>B1725/C1725</f>
        <v>0.92488733099649478</v>
      </c>
      <c r="M1725">
        <f t="shared" si="26"/>
        <v>13.78845594316275</v>
      </c>
      <c r="P1725">
        <f>P1724*(1-P$1+H1724)^($A1725-$A1724)*(2-E1725/E1724)</f>
        <v>13.826215005663546</v>
      </c>
    </row>
    <row r="1726" spans="1:16"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I1725*(1-IF($A1726&lt;=I1721,I$1,I$1+IF(AND(WEEKDAY($A1726)&lt;&gt;1,WEEKDAY($A1726)&lt;&gt;7),J$1,0)))^($A1726-$A1725)*(1-0.5*(E1726/E1725-1))</f>
        <v>19.65197284782786</v>
      </c>
      <c r="K1726">
        <f>ROW()</f>
        <v>1726</v>
      </c>
      <c r="L1726">
        <f>B1726/C1726</f>
        <v>0.90143003064351379</v>
      </c>
      <c r="M1726">
        <f t="shared" si="26"/>
        <v>14.110117168958698</v>
      </c>
      <c r="P1726">
        <f>P1725*(1-P$1+H1725)^($A1726-$A1725)*(2-E1726/E1725)</f>
        <v>14.149346931859116</v>
      </c>
    </row>
    <row r="1727" spans="1:16" x14ac:dyDescent="0.25">
      <c r="A1727" s="1">
        <v>40568</v>
      </c>
      <c r="B1727" s="10">
        <v>17.59</v>
      </c>
      <c r="C1727" s="10">
        <v>19.34</v>
      </c>
      <c r="D1727">
        <v>12636.84</v>
      </c>
      <c r="E1727">
        <v>11291.51</v>
      </c>
      <c r="F1727">
        <v>135979.64000000001</v>
      </c>
      <c r="G1727">
        <v>121520.47</v>
      </c>
      <c r="H1727">
        <f>(1/(1-91/360*VLOOKUP($A1727,Tbills!$B$4:$C$974,2,1)/100))^((1)/91)-1</f>
        <v>4.3064085186728107E-6</v>
      </c>
      <c r="I1727">
        <f>I1726*(1-IF($A1727&lt;=I1722,I$1,I$1+IF(AND(WEEKDAY($A1727)&lt;&gt;1,WEEKDAY($A1727)&lt;&gt;7),J$1,0)))^($A1727-$A1726)*(1-0.5*(E1727/E1726-1))</f>
        <v>19.755825088179062</v>
      </c>
      <c r="K1727">
        <f>ROW()</f>
        <v>1727</v>
      </c>
      <c r="L1727">
        <f>B1727/C1727</f>
        <v>0.90951396070320578</v>
      </c>
      <c r="M1727">
        <f t="shared" si="26"/>
        <v>14.259323229308604</v>
      </c>
      <c r="P1727">
        <f>P1726*(1-P$1+H1726)^($A1727-$A1726)*(2-E1727/E1726)</f>
        <v>14.299166523359148</v>
      </c>
    </row>
    <row r="1728" spans="1:16" x14ac:dyDescent="0.25">
      <c r="A1728" s="1">
        <v>40569</v>
      </c>
      <c r="B1728" s="10">
        <v>16.64</v>
      </c>
      <c r="C1728" s="10">
        <v>18.82</v>
      </c>
      <c r="D1728">
        <v>12206.96</v>
      </c>
      <c r="E1728">
        <v>10907.34</v>
      </c>
      <c r="F1728">
        <v>132490.46</v>
      </c>
      <c r="G1728">
        <v>118401.78</v>
      </c>
      <c r="H1728">
        <f>(1/(1-91/360*VLOOKUP($A1728,Tbills!$B$4:$C$974,2,1)/100))^((1)/91)-1</f>
        <v>4.3064085186728107E-6</v>
      </c>
      <c r="I1728">
        <f>I1727*(1-IF($A1728&lt;=I1723,I$1,I$1+IF(AND(WEEKDAY($A1728)&lt;&gt;1,WEEKDAY($A1728)&lt;&gt;7),J$1,0)))^($A1728-$A1727)*(1-0.5*(E1728/E1727-1))</f>
        <v>20.091377452854363</v>
      </c>
      <c r="K1728">
        <f>ROW()</f>
        <v>1728</v>
      </c>
      <c r="L1728">
        <f>B1728/C1728</f>
        <v>0.88416578108395327</v>
      </c>
      <c r="M1728">
        <f t="shared" si="26"/>
        <v>14.743780135623233</v>
      </c>
      <c r="P1728">
        <f>P1727*(1-P$1+H1727)^($A1728-$A1727)*(2-E1728/E1727)</f>
        <v>14.785182549002279</v>
      </c>
    </row>
    <row r="1729" spans="1:16" x14ac:dyDescent="0.25">
      <c r="A1729" s="1">
        <v>40570</v>
      </c>
      <c r="B1729" s="10">
        <v>16.149999999999999</v>
      </c>
      <c r="C1729" s="10">
        <v>18.48</v>
      </c>
      <c r="D1729">
        <v>11995.85</v>
      </c>
      <c r="E1729">
        <v>10718.66</v>
      </c>
      <c r="F1729">
        <v>130845.43</v>
      </c>
      <c r="G1729">
        <v>116931.17</v>
      </c>
      <c r="H1729">
        <f>(1/(1-91/360*VLOOKUP($A1729,Tbills!$B$4:$C$974,2,1)/100))^((1)/91)-1</f>
        <v>4.3064085186728107E-6</v>
      </c>
      <c r="I1729">
        <f>I1728*(1-IF($A1729&lt;=I1724,I$1,I$1+IF(AND(WEEKDAY($A1729)&lt;&gt;1,WEEKDAY($A1729)&lt;&gt;7),J$1,0)))^($A1729-$A1728)*(1-0.5*(E1729/E1728-1))</f>
        <v>20.264624778187486</v>
      </c>
      <c r="K1729">
        <f>ROW()</f>
        <v>1729</v>
      </c>
      <c r="L1729">
        <f>B1729/C1729</f>
        <v>0.87391774891774887</v>
      </c>
      <c r="M1729">
        <f t="shared" si="26"/>
        <v>14.998126001497164</v>
      </c>
      <c r="P1729">
        <f>P1728*(1-P$1+H1728)^($A1729-$A1728)*(2-E1729/E1728)</f>
        <v>15.040451651146377</v>
      </c>
    </row>
    <row r="1730" spans="1:16" x14ac:dyDescent="0.25">
      <c r="A1730" s="1">
        <v>40571</v>
      </c>
      <c r="B1730" s="10">
        <v>20.04</v>
      </c>
      <c r="C1730" s="10">
        <v>20.59</v>
      </c>
      <c r="D1730">
        <v>13218.64</v>
      </c>
      <c r="E1730">
        <v>11811.22</v>
      </c>
      <c r="F1730">
        <v>135896.54</v>
      </c>
      <c r="G1730">
        <v>121444.64</v>
      </c>
      <c r="H1730">
        <f>(1/(1-91/360*VLOOKUP($A1730,Tbills!$B$4:$C$974,2,1)/100))^((1)/91)-1</f>
        <v>4.3064085186728107E-6</v>
      </c>
      <c r="I1730">
        <f>I1729*(1-IF($A1730&lt;=I1725,I$1,I$1+IF(AND(WEEKDAY($A1730)&lt;&gt;1,WEEKDAY($A1730)&lt;&gt;7),J$1,0)))^($A1730-$A1729)*(1-0.5*(E1730/E1729-1))</f>
        <v>19.231331017815979</v>
      </c>
      <c r="K1730">
        <f>ROW()</f>
        <v>1730</v>
      </c>
      <c r="L1730">
        <f>B1730/C1730</f>
        <v>0.97328800388538117</v>
      </c>
      <c r="M1730">
        <f t="shared" si="26"/>
        <v>13.468729902771116</v>
      </c>
      <c r="P1730">
        <f>P1729*(1-P$1+H1729)^($A1730-$A1729)*(2-E1730/E1729)</f>
        <v>13.506927191932059</v>
      </c>
    </row>
    <row r="1731" spans="1:16" x14ac:dyDescent="0.25">
      <c r="A1731" s="1">
        <v>40574</v>
      </c>
      <c r="B1731" s="10">
        <v>19.53</v>
      </c>
      <c r="C1731" s="10">
        <v>20.149999999999999</v>
      </c>
      <c r="D1731">
        <v>13046.1</v>
      </c>
      <c r="E1731">
        <v>11656.9</v>
      </c>
      <c r="F1731">
        <v>133523.29</v>
      </c>
      <c r="G1731">
        <v>119322.21</v>
      </c>
      <c r="H1731">
        <f>(1/(1-91/360*VLOOKUP($A1731,Tbills!$B$4:$C$974,2,1)/100))^((1)/91)-1</f>
        <v>4.1674654807088984E-6</v>
      </c>
      <c r="I1731">
        <f>I1730*(1-IF($A1731&lt;=I1726,I$1,I$1+IF(AND(WEEKDAY($A1731)&lt;&gt;1,WEEKDAY($A1731)&lt;&gt;7),J$1,0)))^($A1731-$A1730)*(1-0.5*(E1731/E1730-1))</f>
        <v>19.355453511815071</v>
      </c>
      <c r="K1731">
        <f>ROW()</f>
        <v>1731</v>
      </c>
      <c r="L1731">
        <f>B1731/C1731</f>
        <v>0.96923076923076934</v>
      </c>
      <c r="M1731">
        <f t="shared" si="26"/>
        <v>13.642799737494254</v>
      </c>
      <c r="P1731">
        <f>P1730*(1-P$1+H1730)^($A1731-$A1730)*(2-E1731/E1730)</f>
        <v>13.682061054217639</v>
      </c>
    </row>
    <row r="1732" spans="1:16" x14ac:dyDescent="0.25">
      <c r="A1732" s="1">
        <v>40575</v>
      </c>
      <c r="B1732" s="10">
        <v>17.63</v>
      </c>
      <c r="C1732" s="10">
        <v>18.97</v>
      </c>
      <c r="D1732">
        <v>12374.24</v>
      </c>
      <c r="E1732">
        <v>11056.53</v>
      </c>
      <c r="F1732">
        <v>128895.49</v>
      </c>
      <c r="G1732">
        <v>115186.11</v>
      </c>
      <c r="H1732">
        <f>(1/(1-91/360*VLOOKUP($A1732,Tbills!$B$4:$C$974,2,1)/100))^((1)/91)-1</f>
        <v>4.1674654807088984E-6</v>
      </c>
      <c r="I1732">
        <f>I1731*(1-IF($A1732&lt;=I1727,I$1,I$1+IF(AND(WEEKDAY($A1732)&lt;&gt;1,WEEKDAY($A1732)&lt;&gt;7),J$1,0)))^($A1732-$A1731)*(1-0.5*(E1732/E1731-1))</f>
        <v>19.853372612681547</v>
      </c>
      <c r="K1732">
        <f>ROW()</f>
        <v>1732</v>
      </c>
      <c r="L1732">
        <f>B1732/C1732</f>
        <v>0.92936215076436479</v>
      </c>
      <c r="M1732">
        <f t="shared" si="26"/>
        <v>14.344782184590219</v>
      </c>
      <c r="P1732">
        <f>P1731*(1-P$1+H1731)^($A1732-$A1731)*(2-E1732/E1731)</f>
        <v>14.386261581077441</v>
      </c>
    </row>
    <row r="1733" spans="1:16" x14ac:dyDescent="0.25">
      <c r="A1733" s="1">
        <v>40576</v>
      </c>
      <c r="B1733" s="10">
        <v>17.3</v>
      </c>
      <c r="C1733" s="10">
        <v>19.09</v>
      </c>
      <c r="D1733">
        <v>12390.77</v>
      </c>
      <c r="E1733">
        <v>11071.25</v>
      </c>
      <c r="F1733">
        <v>128703.43</v>
      </c>
      <c r="G1733">
        <v>115014</v>
      </c>
      <c r="H1733">
        <f>(1/(1-91/360*VLOOKUP($A1733,Tbills!$B$4:$C$974,2,1)/100))^((1)/91)-1</f>
        <v>4.1674654807088984E-6</v>
      </c>
      <c r="I1733">
        <f>I1732*(1-IF($A1733&lt;=I1728,I$1,I$1+IF(AND(WEEKDAY($A1733)&lt;&gt;1,WEEKDAY($A1733)&lt;&gt;7),J$1,0)))^($A1733-$A1732)*(1-0.5*(E1733/E1732-1))</f>
        <v>19.839640431074994</v>
      </c>
      <c r="K1733">
        <f>ROW()</f>
        <v>1733</v>
      </c>
      <c r="L1733">
        <f>B1733/C1733</f>
        <v>0.9062336301728654</v>
      </c>
      <c r="M1733">
        <f t="shared" si="26"/>
        <v>14.325017179463027</v>
      </c>
      <c r="P1733">
        <f>P1732*(1-P$1+H1732)^($A1733-$A1732)*(2-E1733/E1732)</f>
        <v>14.366637064651529</v>
      </c>
    </row>
    <row r="1734" spans="1:16"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I1733*(1-IF($A1734&lt;=I1729,I$1,I$1+IF(AND(WEEKDAY($A1734)&lt;&gt;1,WEEKDAY($A1734)&lt;&gt;7),J$1,0)))^($A1734-$A1733)*(1-0.5*(E1734/E1733-1))</f>
        <v>19.97970251750305</v>
      </c>
      <c r="K1734">
        <f>ROW()</f>
        <v>1734</v>
      </c>
      <c r="L1734">
        <f>B1734/C1734</f>
        <v>0.88213530655391115</v>
      </c>
      <c r="M1734">
        <f t="shared" si="26"/>
        <v>14.527352404219021</v>
      </c>
      <c r="P1734">
        <f>P1733*(1-P$1+H1733)^($A1734-$A1733)*(2-E1734/E1733)</f>
        <v>14.56976058947636</v>
      </c>
    </row>
    <row r="1735" spans="1:16" x14ac:dyDescent="0.25">
      <c r="A1735" s="1">
        <v>40578</v>
      </c>
      <c r="B1735" s="10">
        <v>15.93</v>
      </c>
      <c r="C1735" s="10">
        <v>18.329999999999998</v>
      </c>
      <c r="D1735">
        <v>11901.56</v>
      </c>
      <c r="E1735">
        <v>10634.05</v>
      </c>
      <c r="F1735">
        <v>126240.15</v>
      </c>
      <c r="G1735">
        <v>112811.77</v>
      </c>
      <c r="H1735">
        <f>(1/(1-91/360*VLOOKUP($A1735,Tbills!$B$4:$C$974,2,1)/100))^((1)/91)-1</f>
        <v>4.1674654807088984E-6</v>
      </c>
      <c r="I1735">
        <f>I1734*(1-IF($A1735&lt;=I1730,I$1,I$1+IF(AND(WEEKDAY($A1735)&lt;&gt;1,WEEKDAY($A1735)&lt;&gt;7),J$1,0)))^($A1735-$A1734)*(1-0.5*(E1735/E1734-1))</f>
        <v>20.235733041588922</v>
      </c>
      <c r="K1735">
        <f>ROW()</f>
        <v>1735</v>
      </c>
      <c r="L1735">
        <f>B1735/C1735</f>
        <v>0.8690671031096564</v>
      </c>
      <c r="M1735">
        <f t="shared" si="26"/>
        <v>14.899746765309779</v>
      </c>
      <c r="P1735">
        <f>P1734*(1-P$1+H1734)^($A1735-$A1734)*(2-E1735/E1734)</f>
        <v>14.943447618981978</v>
      </c>
    </row>
    <row r="1736" spans="1:16" x14ac:dyDescent="0.25">
      <c r="A1736" s="1">
        <v>40581</v>
      </c>
      <c r="B1736" s="10">
        <v>16.28</v>
      </c>
      <c r="C1736" s="10">
        <v>18.260000000000002</v>
      </c>
      <c r="D1736">
        <v>11664.2</v>
      </c>
      <c r="E1736">
        <v>10421.83</v>
      </c>
      <c r="F1736">
        <v>124414.8</v>
      </c>
      <c r="G1736">
        <v>111179.18</v>
      </c>
      <c r="H1736">
        <f>(1/(1-91/360*VLOOKUP($A1736,Tbills!$B$4:$C$974,2,1)/100))^((1)/91)-1</f>
        <v>4.1674654807088984E-6</v>
      </c>
      <c r="I1736">
        <f>I1735*(1-IF($A1736&lt;=I1731,I$1,I$1+IF(AND(WEEKDAY($A1736)&lt;&gt;1,WEEKDAY($A1736)&lt;&gt;7),J$1,0)))^($A1736-$A1735)*(1-0.5*(E1736/E1735-1))</f>
        <v>20.436055974126084</v>
      </c>
      <c r="K1736">
        <f>ROW()</f>
        <v>1736</v>
      </c>
      <c r="L1736">
        <f>B1736/C1736</f>
        <v>0.89156626506024095</v>
      </c>
      <c r="M1736">
        <f t="shared" si="26"/>
        <v>15.194972446149407</v>
      </c>
      <c r="P1736">
        <f>P1735*(1-P$1+H1735)^($A1736-$A1735)*(2-E1736/E1735)</f>
        <v>15.24016816110105</v>
      </c>
    </row>
    <row r="1737" spans="1:16" x14ac:dyDescent="0.25">
      <c r="A1737" s="1">
        <v>40582</v>
      </c>
      <c r="B1737" s="10">
        <v>15.81</v>
      </c>
      <c r="C1737" s="10">
        <v>17.850000000000001</v>
      </c>
      <c r="D1737">
        <v>11531.41</v>
      </c>
      <c r="E1737">
        <v>10303.14</v>
      </c>
      <c r="F1737">
        <v>122596.11</v>
      </c>
      <c r="G1737">
        <v>109553.5</v>
      </c>
      <c r="H1737">
        <f>(1/(1-91/360*VLOOKUP($A1737,Tbills!$B$4:$C$974,2,1)/100))^((1)/91)-1</f>
        <v>4.1674654807088984E-6</v>
      </c>
      <c r="I1737">
        <f>I1736*(1-IF($A1737&lt;=I1732,I$1,I$1+IF(AND(WEEKDAY($A1737)&lt;&gt;1,WEEKDAY($A1737)&lt;&gt;7),J$1,0)))^($A1737-$A1736)*(1-0.5*(E1737/E1736-1))</f>
        <v>20.5518900294317</v>
      </c>
      <c r="K1737">
        <f>ROW()</f>
        <v>1737</v>
      </c>
      <c r="L1737">
        <f>B1737/C1737</f>
        <v>0.88571428571428568</v>
      </c>
      <c r="M1737">
        <f t="shared" ref="M1737:M1800" si="27">M1736*(1-IF($A1737&lt;=N$3,M$1,M$1+IF(AND(WEEKDAY($A1737)&lt;&gt;1,WEEKDAY($A1737)&lt;&gt;7),N$1,0)))^($A1737-$A1736)*(2-$E1737/$E1736)</f>
        <v>15.367306060994865</v>
      </c>
      <c r="P1737">
        <f>P1736*(1-P$1+H1736)^($A1737-$A1736)*(2-E1737/E1736)</f>
        <v>15.413226401765645</v>
      </c>
    </row>
    <row r="1738" spans="1:16" x14ac:dyDescent="0.25">
      <c r="A1738" s="1">
        <v>40583</v>
      </c>
      <c r="B1738" s="10">
        <v>15.87</v>
      </c>
      <c r="C1738" s="10">
        <v>17.86</v>
      </c>
      <c r="D1738">
        <v>11555.67</v>
      </c>
      <c r="E1738">
        <v>10324.77</v>
      </c>
      <c r="F1738">
        <v>122333.74</v>
      </c>
      <c r="G1738">
        <v>109318.59</v>
      </c>
      <c r="H1738">
        <f>(1/(1-91/360*VLOOKUP($A1738,Tbills!$B$4:$C$974,2,1)/100))^((1)/91)-1</f>
        <v>4.1674654807088984E-6</v>
      </c>
      <c r="I1738">
        <f>I1737*(1-IF($A1738&lt;=I1733,I$1,I$1+IF(AND(WEEKDAY($A1738)&lt;&gt;1,WEEKDAY($A1738)&lt;&gt;7),J$1,0)))^($A1738-$A1737)*(1-0.5*(E1738/E1737-1))</f>
        <v>20.529782770776432</v>
      </c>
      <c r="K1738">
        <f>ROW()</f>
        <v>1738</v>
      </c>
      <c r="L1738">
        <f>B1738/C1738</f>
        <v>0.8885778275475924</v>
      </c>
      <c r="M1738">
        <f t="shared" si="27"/>
        <v>15.334330318376537</v>
      </c>
      <c r="P1738">
        <f>P1737*(1-P$1+H1737)^($A1738-$A1737)*(2-E1738/E1737)</f>
        <v>15.380363708573642</v>
      </c>
    </row>
    <row r="1739" spans="1:16" x14ac:dyDescent="0.25">
      <c r="A1739" s="1">
        <v>40584</v>
      </c>
      <c r="B1739" s="10">
        <v>16.09</v>
      </c>
      <c r="C1739" s="10">
        <v>18.100000000000001</v>
      </c>
      <c r="D1739">
        <v>11587.87</v>
      </c>
      <c r="E1739">
        <v>10353.5</v>
      </c>
      <c r="F1739">
        <v>120807.23</v>
      </c>
      <c r="G1739">
        <v>107954.03</v>
      </c>
      <c r="H1739">
        <f>(1/(1-91/360*VLOOKUP($A1739,Tbills!$B$4:$C$974,2,1)/100))^((1)/91)-1</f>
        <v>4.1674654807088984E-6</v>
      </c>
      <c r="I1739">
        <f>I1738*(1-IF($A1739&lt;=I1734,I$1,I$1+IF(AND(WEEKDAY($A1739)&lt;&gt;1,WEEKDAY($A1739)&lt;&gt;7),J$1,0)))^($A1739-$A1738)*(1-0.5*(E1739/E1738-1))</f>
        <v>20.500685797338893</v>
      </c>
      <c r="K1739">
        <f>ROW()</f>
        <v>1739</v>
      </c>
      <c r="L1739">
        <f>B1739/C1739</f>
        <v>0.88895027624309386</v>
      </c>
      <c r="M1739">
        <f t="shared" si="27"/>
        <v>15.290948358374067</v>
      </c>
      <c r="P1739">
        <f>P1738*(1-P$1+H1738)^($A1739-$A1738)*(2-E1739/E1738)</f>
        <v>15.337062508015196</v>
      </c>
    </row>
    <row r="1740" spans="1:16" x14ac:dyDescent="0.25">
      <c r="A1740" s="1">
        <v>40585</v>
      </c>
      <c r="B1740" s="10">
        <v>15.69</v>
      </c>
      <c r="C1740" s="10">
        <v>17.86</v>
      </c>
      <c r="D1740">
        <v>11422.97</v>
      </c>
      <c r="E1740">
        <v>10206.120000000001</v>
      </c>
      <c r="F1740">
        <v>119883.29</v>
      </c>
      <c r="G1740">
        <v>107127.94</v>
      </c>
      <c r="H1740">
        <f>(1/(1-91/360*VLOOKUP($A1740,Tbills!$B$4:$C$974,2,1)/100))^((1)/91)-1</f>
        <v>4.1674654807088984E-6</v>
      </c>
      <c r="I1740">
        <f>I1739*(1-IF($A1740&lt;=I1735,I$1,I$1+IF(AND(WEEKDAY($A1740)&lt;&gt;1,WEEKDAY($A1740)&lt;&gt;7),J$1,0)))^($A1740-$A1739)*(1-0.5*(E1740/E1739-1))</f>
        <v>20.64605999945881</v>
      </c>
      <c r="K1740">
        <f>ROW()</f>
        <v>1740</v>
      </c>
      <c r="L1740">
        <f>B1740/C1740</f>
        <v>0.87849944008958569</v>
      </c>
      <c r="M1740">
        <f t="shared" si="27"/>
        <v>15.507889628494832</v>
      </c>
      <c r="P1740">
        <f>P1739*(1-P$1+H1739)^($A1740-$A1739)*(2-E1740/E1739)</f>
        <v>15.554872013191668</v>
      </c>
    </row>
    <row r="1741" spans="1:16"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I1740*(1-IF($A1741&lt;=I1736,I$1,I$1+IF(AND(WEEKDAY($A1741)&lt;&gt;1,WEEKDAY($A1741)&lt;&gt;7),J$1,0)))^($A1741-$A1740)*(1-0.5*(E1741/E1740-1))</f>
        <v>20.75686238499566</v>
      </c>
      <c r="K1741">
        <f>ROW()</f>
        <v>1741</v>
      </c>
      <c r="L1741">
        <f>B1741/C1741</f>
        <v>0.88907469342251944</v>
      </c>
      <c r="M1741">
        <f t="shared" si="27"/>
        <v>15.674588328586234</v>
      </c>
      <c r="P1741">
        <f>P1740*(1-P$1+H1740)^($A1741-$A1740)*(2-E1741/E1740)</f>
        <v>15.722724621912695</v>
      </c>
    </row>
    <row r="1742" spans="1:16" x14ac:dyDescent="0.25">
      <c r="A1742" s="1">
        <v>40589</v>
      </c>
      <c r="B1742" s="10">
        <v>16.37</v>
      </c>
      <c r="C1742" s="10">
        <v>18.27</v>
      </c>
      <c r="D1742">
        <v>11427.43</v>
      </c>
      <c r="E1742">
        <v>10209.94</v>
      </c>
      <c r="F1742">
        <v>120355.28</v>
      </c>
      <c r="G1742">
        <v>107547.98</v>
      </c>
      <c r="H1742">
        <f>(1/(1-91/360*VLOOKUP($A1742,Tbills!$B$4:$C$974,2,1)/100))^((1)/91)-1</f>
        <v>3.6117110888689297E-6</v>
      </c>
      <c r="I1742">
        <f>I1741*(1-IF($A1742&lt;=I1737,I$1,I$1+IF(AND(WEEKDAY($A1742)&lt;&gt;1,WEEKDAY($A1742)&lt;&gt;7),J$1,0)))^($A1742-$A1741)*(1-0.5*(E1742/E1741-1))</f>
        <v>20.638126920066505</v>
      </c>
      <c r="K1742">
        <f>ROW()</f>
        <v>1742</v>
      </c>
      <c r="L1742">
        <f>B1742/C1742</f>
        <v>0.89600437876299954</v>
      </c>
      <c r="M1742">
        <f t="shared" si="27"/>
        <v>15.495351212245588</v>
      </c>
      <c r="P1742">
        <f>P1741*(1-P$1+H1741)^($A1742-$A1741)*(2-E1742/E1741)</f>
        <v>15.543142260606514</v>
      </c>
    </row>
    <row r="1743" spans="1:16" x14ac:dyDescent="0.25">
      <c r="A1743" s="1">
        <v>40590</v>
      </c>
      <c r="B1743" s="10">
        <v>16.72</v>
      </c>
      <c r="C1743" s="10">
        <v>18.32</v>
      </c>
      <c r="D1743">
        <v>11585.75</v>
      </c>
      <c r="E1743">
        <v>10351.35</v>
      </c>
      <c r="F1743">
        <v>121020.14</v>
      </c>
      <c r="G1743">
        <v>108141.7</v>
      </c>
      <c r="H1743">
        <f>(1/(1-91/360*VLOOKUP($A1743,Tbills!$B$4:$C$974,2,1)/100))^((1)/91)-1</f>
        <v>3.6117110888689297E-6</v>
      </c>
      <c r="I1743">
        <f>I1742*(1-IF($A1743&lt;=I1738,I$1,I$1+IF(AND(WEEKDAY($A1743)&lt;&gt;1,WEEKDAY($A1743)&lt;&gt;7),J$1,0)))^($A1743-$A1742)*(1-0.5*(E1743/E1742-1))</f>
        <v>20.494672098375005</v>
      </c>
      <c r="K1743">
        <f>ROW()</f>
        <v>1743</v>
      </c>
      <c r="L1743">
        <f>B1743/C1743</f>
        <v>0.91266375545851519</v>
      </c>
      <c r="M1743">
        <f t="shared" si="27"/>
        <v>15.280025354698298</v>
      </c>
      <c r="P1743">
        <f>P1742*(1-P$1+H1742)^($A1743-$A1742)*(2-E1743/E1742)</f>
        <v>15.32735463043608</v>
      </c>
    </row>
    <row r="1744" spans="1:16" x14ac:dyDescent="0.25">
      <c r="A1744" s="1">
        <v>40591</v>
      </c>
      <c r="B1744" s="10">
        <v>16.59</v>
      </c>
      <c r="C1744" s="10">
        <v>18.63</v>
      </c>
      <c r="D1744">
        <v>11685.45</v>
      </c>
      <c r="E1744">
        <v>10440.39</v>
      </c>
      <c r="F1744">
        <v>122901.62</v>
      </c>
      <c r="G1744">
        <v>109822.57</v>
      </c>
      <c r="H1744">
        <f>(1/(1-91/360*VLOOKUP($A1744,Tbills!$B$4:$C$974,2,1)/100))^((1)/91)-1</f>
        <v>3.6117110888689297E-6</v>
      </c>
      <c r="I1744">
        <f>I1743*(1-IF($A1744&lt;=I1739,I$1,I$1+IF(AND(WEEKDAY($A1744)&lt;&gt;1,WEEKDAY($A1744)&lt;&gt;7),J$1,0)))^($A1744-$A1743)*(1-0.5*(E1744/E1743-1))</f>
        <v>20.405995674361275</v>
      </c>
      <c r="K1744">
        <f>ROW()</f>
        <v>1744</v>
      </c>
      <c r="L1744">
        <f>B1744/C1744</f>
        <v>0.890499194847021</v>
      </c>
      <c r="M1744">
        <f t="shared" si="27"/>
        <v>15.147884439695812</v>
      </c>
      <c r="P1744">
        <f>P1743*(1-P$1+H1743)^($A1744-$A1743)*(2-E1744/E1743)</f>
        <v>15.195005006352563</v>
      </c>
    </row>
    <row r="1745" spans="1:16" x14ac:dyDescent="0.25">
      <c r="A1745" s="1">
        <v>40592</v>
      </c>
      <c r="B1745" s="10">
        <v>16.43</v>
      </c>
      <c r="C1745" s="10">
        <v>18.899999999999999</v>
      </c>
      <c r="D1745">
        <v>11779.85</v>
      </c>
      <c r="E1745">
        <v>10524.69</v>
      </c>
      <c r="F1745">
        <v>124491.97</v>
      </c>
      <c r="G1745">
        <v>111243.28</v>
      </c>
      <c r="H1745">
        <f>(1/(1-91/360*VLOOKUP($A1745,Tbills!$B$4:$C$974,2,1)/100))^((1)/91)-1</f>
        <v>3.6117110888689297E-6</v>
      </c>
      <c r="I1745">
        <f>I1744*(1-IF($A1745&lt;=I1740,I$1,I$1+IF(AND(WEEKDAY($A1745)&lt;&gt;1,WEEKDAY($A1745)&lt;&gt;7),J$1,0)))^($A1745-$A1744)*(1-0.5*(E1745/E1744-1))</f>
        <v>20.323083505519552</v>
      </c>
      <c r="K1745">
        <f>ROW()</f>
        <v>1745</v>
      </c>
      <c r="L1745">
        <f>B1745/C1745</f>
        <v>0.86931216931216937</v>
      </c>
      <c r="M1745">
        <f t="shared" si="27"/>
        <v>15.024874373482634</v>
      </c>
      <c r="P1745">
        <f>P1744*(1-P$1+H1744)^($A1745-$A1744)*(2-E1745/E1744)</f>
        <v>15.071811258266846</v>
      </c>
    </row>
    <row r="1746" spans="1:16" x14ac:dyDescent="0.25">
      <c r="A1746" s="1">
        <v>40596</v>
      </c>
      <c r="B1746" s="10">
        <v>20.8</v>
      </c>
      <c r="C1746" s="10">
        <v>21.32</v>
      </c>
      <c r="D1746">
        <v>13304.47</v>
      </c>
      <c r="E1746">
        <v>11886.71</v>
      </c>
      <c r="F1746">
        <v>131419.67000000001</v>
      </c>
      <c r="G1746">
        <v>117432.11</v>
      </c>
      <c r="H1746">
        <f>(1/(1-91/360*VLOOKUP($A1746,Tbills!$B$4:$C$974,2,1)/100))^((1)/91)-1</f>
        <v>3.0559851109668301E-6</v>
      </c>
      <c r="I1746">
        <f>I1745*(1-IF($A1746&lt;=I1741,I$1,I$1+IF(AND(WEEKDAY($A1746)&lt;&gt;1,WEEKDAY($A1746)&lt;&gt;7),J$1,0)))^($A1746-$A1745)*(1-0.5*(E1746/E1745-1))</f>
        <v>19.006080361723065</v>
      </c>
      <c r="K1746">
        <f>ROW()</f>
        <v>1746</v>
      </c>
      <c r="L1746">
        <f>B1746/C1746</f>
        <v>0.97560975609756095</v>
      </c>
      <c r="M1746">
        <f t="shared" si="27"/>
        <v>13.078040278322556</v>
      </c>
      <c r="P1746">
        <f>P1745*(1-P$1+H1745)^($A1746-$A1745)*(2-E1746/E1745)</f>
        <v>13.119588123131022</v>
      </c>
    </row>
    <row r="1747" spans="1:16" x14ac:dyDescent="0.25">
      <c r="A1747" s="1">
        <v>40597</v>
      </c>
      <c r="B1747" s="10">
        <v>22.13</v>
      </c>
      <c r="C1747" s="10">
        <v>22.47</v>
      </c>
      <c r="D1747">
        <v>13973.61</v>
      </c>
      <c r="E1747">
        <v>12484.51</v>
      </c>
      <c r="F1747">
        <v>134897.85999999999</v>
      </c>
      <c r="G1747">
        <v>120539.74</v>
      </c>
      <c r="H1747">
        <f>(1/(1-91/360*VLOOKUP($A1747,Tbills!$B$4:$C$974,2,1)/100))^((1)/91)-1</f>
        <v>3.0559851109668301E-6</v>
      </c>
      <c r="I1747">
        <f>I1746*(1-IF($A1747&lt;=I1742,I$1,I$1+IF(AND(WEEKDAY($A1747)&lt;&gt;1,WEEKDAY($A1747)&lt;&gt;7),J$1,0)))^($A1747-$A1746)*(1-0.5*(E1747/E1746-1))</f>
        <v>18.527676357241585</v>
      </c>
      <c r="K1747">
        <f>ROW()</f>
        <v>1747</v>
      </c>
      <c r="L1747">
        <f>B1747/C1747</f>
        <v>0.98486871384067642</v>
      </c>
      <c r="M1747">
        <f t="shared" si="27"/>
        <v>12.419748058371173</v>
      </c>
      <c r="P1747">
        <f>P1746*(1-P$1+H1746)^($A1747-$A1746)*(2-E1747/E1746)</f>
        <v>12.459362117926633</v>
      </c>
    </row>
    <row r="1748" spans="1:16" x14ac:dyDescent="0.25">
      <c r="A1748" s="1">
        <v>40598</v>
      </c>
      <c r="B1748" s="10">
        <v>21.32</v>
      </c>
      <c r="C1748" s="10">
        <v>22.26</v>
      </c>
      <c r="D1748">
        <v>13756.27</v>
      </c>
      <c r="E1748">
        <v>12290.29</v>
      </c>
      <c r="F1748">
        <v>134664.59</v>
      </c>
      <c r="G1748">
        <v>120330.93</v>
      </c>
      <c r="H1748">
        <f>(1/(1-91/360*VLOOKUP($A1748,Tbills!$B$4:$C$974,2,1)/100))^((1)/91)-1</f>
        <v>3.0559851109668301E-6</v>
      </c>
      <c r="I1748">
        <f>I1747*(1-IF($A1748&lt;=I1743,I$1,I$1+IF(AND(WEEKDAY($A1748)&lt;&gt;1,WEEKDAY($A1748)&lt;&gt;7),J$1,0)))^($A1748-$A1747)*(1-0.5*(E1748/E1747-1))</f>
        <v>18.671306780202315</v>
      </c>
      <c r="K1748">
        <f>ROW()</f>
        <v>1748</v>
      </c>
      <c r="L1748">
        <f>B1748/C1748</f>
        <v>0.95777178796046714</v>
      </c>
      <c r="M1748">
        <f t="shared" si="27"/>
        <v>12.612373111783004</v>
      </c>
      <c r="P1748">
        <f>P1747*(1-P$1+H1747)^($A1748-$A1747)*(2-E1748/E1747)</f>
        <v>12.652761568622399</v>
      </c>
    </row>
    <row r="1749" spans="1:16" x14ac:dyDescent="0.25">
      <c r="A1749" s="1">
        <v>40599</v>
      </c>
      <c r="B1749" s="10">
        <v>19.22</v>
      </c>
      <c r="C1749" s="10">
        <v>20.57</v>
      </c>
      <c r="D1749">
        <v>12792.4</v>
      </c>
      <c r="E1749">
        <v>11429.1</v>
      </c>
      <c r="F1749">
        <v>130978.69</v>
      </c>
      <c r="G1749">
        <v>117036.99</v>
      </c>
      <c r="H1749">
        <f>(1/(1-91/360*VLOOKUP($A1749,Tbills!$B$4:$C$974,2,1)/100))^((1)/91)-1</f>
        <v>3.0559851109668301E-6</v>
      </c>
      <c r="I1749">
        <f>I1748*(1-IF($A1749&lt;=I1744,I$1,I$1+IF(AND(WEEKDAY($A1749)&lt;&gt;1,WEEKDAY($A1749)&lt;&gt;7),J$1,0)))^($A1749-$A1748)*(1-0.5*(E1749/E1748-1))</f>
        <v>19.324960146521651</v>
      </c>
      <c r="K1749">
        <f>ROW()</f>
        <v>1749</v>
      </c>
      <c r="L1749">
        <f>B1749/C1749</f>
        <v>0.93437044239183265</v>
      </c>
      <c r="M1749">
        <f t="shared" si="27"/>
        <v>13.495503134276056</v>
      </c>
      <c r="P1749">
        <f>P1748*(1-P$1+H1748)^($A1749-$A1748)*(2-E1749/E1748)</f>
        <v>13.538890833631541</v>
      </c>
    </row>
    <row r="1750" spans="1:16" x14ac:dyDescent="0.25">
      <c r="A1750" s="1">
        <v>40602</v>
      </c>
      <c r="B1750" s="10">
        <v>18.350000000000001</v>
      </c>
      <c r="C1750" s="10">
        <v>20</v>
      </c>
      <c r="D1750">
        <v>12223.2</v>
      </c>
      <c r="E1750">
        <v>10920.46</v>
      </c>
      <c r="F1750">
        <v>128513</v>
      </c>
      <c r="G1750">
        <v>114832.68</v>
      </c>
      <c r="H1750">
        <f>(1/(1-91/360*VLOOKUP($A1750,Tbills!$B$4:$C$974,2,1)/100))^((1)/91)-1</f>
        <v>4.028524218879781E-6</v>
      </c>
      <c r="I1750">
        <f>I1749*(1-IF($A1750&lt;=I1745,I$1,I$1+IF(AND(WEEKDAY($A1750)&lt;&gt;1,WEEKDAY($A1750)&lt;&gt;7),J$1,0)))^($A1750-$A1749)*(1-0.5*(E1750/E1749-1))</f>
        <v>19.753436124428735</v>
      </c>
      <c r="K1750">
        <f>ROW()</f>
        <v>1750</v>
      </c>
      <c r="L1750">
        <f>B1750/C1750</f>
        <v>0.91750000000000009</v>
      </c>
      <c r="M1750">
        <f t="shared" si="27"/>
        <v>14.094136717686792</v>
      </c>
      <c r="P1750">
        <f>P1749*(1-P$1+H1749)^($A1750-$A1749)*(2-E1750/E1749)</f>
        <v>14.139985421664649</v>
      </c>
    </row>
    <row r="1751" spans="1:16" x14ac:dyDescent="0.25">
      <c r="A1751" s="1">
        <v>40603</v>
      </c>
      <c r="B1751" s="10">
        <v>21.01</v>
      </c>
      <c r="C1751" s="10">
        <v>21.9</v>
      </c>
      <c r="D1751">
        <v>13309.47</v>
      </c>
      <c r="E1751">
        <v>11890.91</v>
      </c>
      <c r="F1751">
        <v>133238.54999999999</v>
      </c>
      <c r="G1751">
        <v>119054.73</v>
      </c>
      <c r="H1751">
        <f>(1/(1-91/360*VLOOKUP($A1751,Tbills!$B$4:$C$974,2,1)/100))^((1)/91)-1</f>
        <v>4.028524218879781E-6</v>
      </c>
      <c r="I1751">
        <f>I1750*(1-IF($A1751&lt;=I1746,I$1,I$1+IF(AND(WEEKDAY($A1751)&lt;&gt;1,WEEKDAY($A1751)&lt;&gt;7),J$1,0)))^($A1751-$A1750)*(1-0.5*(E1751/E1750-1))</f>
        <v>18.875247282899206</v>
      </c>
      <c r="K1751">
        <f>ROW()</f>
        <v>1751</v>
      </c>
      <c r="L1751">
        <f>B1751/C1751</f>
        <v>0.95936073059360749</v>
      </c>
      <c r="M1751">
        <f t="shared" si="27"/>
        <v>12.841058866137937</v>
      </c>
      <c r="P1751">
        <f>P1750*(1-P$1+H1750)^($A1751-$A1750)*(2-E1751/E1750)</f>
        <v>12.883006706402222</v>
      </c>
    </row>
    <row r="1752" spans="1:16" x14ac:dyDescent="0.25">
      <c r="A1752" s="1">
        <v>40604</v>
      </c>
      <c r="B1752" s="10">
        <v>20.7</v>
      </c>
      <c r="C1752" s="10">
        <v>21.68</v>
      </c>
      <c r="D1752">
        <v>13247.44</v>
      </c>
      <c r="E1752">
        <v>11835.44</v>
      </c>
      <c r="F1752">
        <v>133050.87</v>
      </c>
      <c r="G1752">
        <v>118886.55</v>
      </c>
      <c r="H1752">
        <f>(1/(1-91/360*VLOOKUP($A1752,Tbills!$B$4:$C$974,2,1)/100))^((1)/91)-1</f>
        <v>4.028524218879781E-6</v>
      </c>
      <c r="I1752">
        <f>I1751*(1-IF($A1752&lt;=I1747,I$1,I$1+IF(AND(WEEKDAY($A1752)&lt;&gt;1,WEEKDAY($A1752)&lt;&gt;7),J$1,0)))^($A1752-$A1751)*(1-0.5*(E1752/E1751-1))</f>
        <v>18.91878050855129</v>
      </c>
      <c r="K1752">
        <f>ROW()</f>
        <v>1752</v>
      </c>
      <c r="L1752">
        <f>B1752/C1752</f>
        <v>0.95479704797047971</v>
      </c>
      <c r="M1752">
        <f t="shared" si="27"/>
        <v>12.900360356402881</v>
      </c>
      <c r="P1752">
        <f>P1751*(1-P$1+H1751)^($A1752-$A1751)*(2-E1752/E1751)</f>
        <v>12.942678170203848</v>
      </c>
    </row>
    <row r="1753" spans="1:16"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I1752*(1-IF($A1753&lt;=I1748,I$1,I$1+IF(AND(WEEKDAY($A1753)&lt;&gt;1,WEEKDAY($A1753)&lt;&gt;7),J$1,0)))^($A1753-$A1752)*(1-0.5*(E1753/E1752-1))</f>
        <v>19.421654103214561</v>
      </c>
      <c r="K1753">
        <f>ROW()</f>
        <v>1753</v>
      </c>
      <c r="L1753">
        <f>B1753/C1753</f>
        <v>0.90998043052837574</v>
      </c>
      <c r="M1753">
        <f t="shared" si="27"/>
        <v>13.586217016487932</v>
      </c>
      <c r="P1753">
        <f>P1752*(1-P$1+H1752)^($A1753-$A1752)*(2-E1753/E1752)</f>
        <v>13.630970313134947</v>
      </c>
    </row>
    <row r="1754" spans="1:16" x14ac:dyDescent="0.25">
      <c r="A1754" s="1">
        <v>40606</v>
      </c>
      <c r="B1754" s="10">
        <v>19.059999999999999</v>
      </c>
      <c r="C1754" s="10">
        <v>20.8</v>
      </c>
      <c r="D1754">
        <v>12794.86</v>
      </c>
      <c r="E1754">
        <v>11431.01</v>
      </c>
      <c r="F1754">
        <v>131406.99</v>
      </c>
      <c r="G1754">
        <v>117416.72</v>
      </c>
      <c r="H1754">
        <f>(1/(1-91/360*VLOOKUP($A1754,Tbills!$B$4:$C$974,2,1)/100))^((1)/91)-1</f>
        <v>4.028524218879781E-6</v>
      </c>
      <c r="I1754">
        <f>I1753*(1-IF($A1754&lt;=I1749,I$1,I$1+IF(AND(WEEKDAY($A1754)&lt;&gt;1,WEEKDAY($A1754)&lt;&gt;7),J$1,0)))^($A1754-$A1753)*(1-0.5*(E1754/E1753-1))</f>
        <v>19.225829978492385</v>
      </c>
      <c r="K1754">
        <f>ROW()</f>
        <v>1754</v>
      </c>
      <c r="L1754">
        <f>B1754/C1754</f>
        <v>0.9163461538461537</v>
      </c>
      <c r="M1754">
        <f t="shared" si="27"/>
        <v>13.312323599341363</v>
      </c>
      <c r="P1754">
        <f>P1753*(1-P$1+H1753)^($A1754-$A1753)*(2-E1754/E1753)</f>
        <v>13.356356572121442</v>
      </c>
    </row>
    <row r="1755" spans="1:16" x14ac:dyDescent="0.25">
      <c r="A1755" s="1">
        <v>40609</v>
      </c>
      <c r="B1755" s="10">
        <v>20.66</v>
      </c>
      <c r="C1755" s="10">
        <v>21.85</v>
      </c>
      <c r="D1755">
        <v>13275.45</v>
      </c>
      <c r="E1755">
        <v>11860.23</v>
      </c>
      <c r="F1755">
        <v>134222.54</v>
      </c>
      <c r="G1755">
        <v>119931.09</v>
      </c>
      <c r="H1755">
        <f>(1/(1-91/360*VLOOKUP($A1755,Tbills!$B$4:$C$974,2,1)/100))^((1)/91)-1</f>
        <v>3.0559851109668301E-6</v>
      </c>
      <c r="I1755">
        <f>I1754*(1-IF($A1755&lt;=I1750,I$1,I$1+IF(AND(WEEKDAY($A1755)&lt;&gt;1,WEEKDAY($A1755)&lt;&gt;7),J$1,0)))^($A1755-$A1754)*(1-0.5*(E1755/E1754-1))</f>
        <v>18.863404179162032</v>
      </c>
      <c r="K1755">
        <f>ROW()</f>
        <v>1755</v>
      </c>
      <c r="L1755">
        <f>B1755/C1755</f>
        <v>0.94553775743707091</v>
      </c>
      <c r="M1755">
        <f t="shared" si="27"/>
        <v>12.810672496704862</v>
      </c>
      <c r="P1755">
        <f>P1754*(1-P$1+H1754)^($A1755-$A1754)*(2-E1755/E1754)</f>
        <v>12.853571278863987</v>
      </c>
    </row>
    <row r="1756" spans="1:16" x14ac:dyDescent="0.25">
      <c r="A1756" s="1">
        <v>40610</v>
      </c>
      <c r="B1756" s="10">
        <v>19.82</v>
      </c>
      <c r="C1756" s="10">
        <v>21.45</v>
      </c>
      <c r="D1756">
        <v>12990.35</v>
      </c>
      <c r="E1756">
        <v>11605.48</v>
      </c>
      <c r="F1756">
        <v>133601.60000000001</v>
      </c>
      <c r="G1756">
        <v>119375.89</v>
      </c>
      <c r="H1756">
        <f>(1/(1-91/360*VLOOKUP($A1756,Tbills!$B$4:$C$974,2,1)/100))^((1)/91)-1</f>
        <v>3.0559851109668301E-6</v>
      </c>
      <c r="I1756">
        <f>I1755*(1-IF($A1756&lt;=I1751,I$1,I$1+IF(AND(WEEKDAY($A1756)&lt;&gt;1,WEEKDAY($A1756)&lt;&gt;7),J$1,0)))^($A1756-$A1755)*(1-0.5*(E1756/E1755-1))</f>
        <v>19.065494746466783</v>
      </c>
      <c r="K1756">
        <f>ROW()</f>
        <v>1756</v>
      </c>
      <c r="L1756">
        <f>B1756/C1756</f>
        <v>0.92400932400932401</v>
      </c>
      <c r="M1756">
        <f t="shared" si="27"/>
        <v>13.085227903884659</v>
      </c>
      <c r="P1756">
        <f>P1755*(1-P$1+H1755)^($A1756-$A1755)*(2-E1756/E1755)</f>
        <v>13.129212107810021</v>
      </c>
    </row>
    <row r="1757" spans="1:16" x14ac:dyDescent="0.25">
      <c r="A1757" s="1">
        <v>40611</v>
      </c>
      <c r="B1757" s="10">
        <v>20.22</v>
      </c>
      <c r="C1757" s="10">
        <v>21.82</v>
      </c>
      <c r="D1757">
        <v>13268.4</v>
      </c>
      <c r="E1757">
        <v>11853.85</v>
      </c>
      <c r="F1757">
        <v>134749.67000000001</v>
      </c>
      <c r="G1757">
        <v>120401.35</v>
      </c>
      <c r="H1757">
        <f>(1/(1-91/360*VLOOKUP($A1757,Tbills!$B$4:$C$974,2,1)/100))^((1)/91)-1</f>
        <v>3.0559851109668301E-6</v>
      </c>
      <c r="I1757">
        <f>I1756*(1-IF($A1757&lt;=I1752,I$1,I$1+IF(AND(WEEKDAY($A1757)&lt;&gt;1,WEEKDAY($A1757)&lt;&gt;7),J$1,0)))^($A1757-$A1756)*(1-0.5*(E1757/E1756-1))</f>
        <v>18.860992582569779</v>
      </c>
      <c r="K1757">
        <f>ROW()</f>
        <v>1757</v>
      </c>
      <c r="L1757">
        <f>B1757/C1757</f>
        <v>0.9266727772685609</v>
      </c>
      <c r="M1757">
        <f t="shared" si="27"/>
        <v>12.804593269773068</v>
      </c>
      <c r="P1757">
        <f>P1756*(1-P$1+H1756)^($A1757-$A1756)*(2-E1757/E1756)</f>
        <v>12.847796624995969</v>
      </c>
    </row>
    <row r="1758" spans="1:16" x14ac:dyDescent="0.25">
      <c r="A1758" s="1">
        <v>40612</v>
      </c>
      <c r="B1758" s="10">
        <v>21.79</v>
      </c>
      <c r="C1758" s="10">
        <v>22.76</v>
      </c>
      <c r="D1758">
        <v>13858.94</v>
      </c>
      <c r="E1758">
        <v>12381.39</v>
      </c>
      <c r="F1758">
        <v>138248.22</v>
      </c>
      <c r="G1758">
        <v>123527</v>
      </c>
      <c r="H1758">
        <f>(1/(1-91/360*VLOOKUP($A1758,Tbills!$B$4:$C$974,2,1)/100))^((1)/91)-1</f>
        <v>3.0559851109668301E-6</v>
      </c>
      <c r="I1758">
        <f>I1757*(1-IF($A1758&lt;=I1753,I$1,I$1+IF(AND(WEEKDAY($A1758)&lt;&gt;1,WEEKDAY($A1758)&lt;&gt;7),J$1,0)))^($A1758-$A1757)*(1-0.5*(E1758/E1757-1))</f>
        <v>18.440820772289364</v>
      </c>
      <c r="K1758">
        <f>ROW()</f>
        <v>1758</v>
      </c>
      <c r="L1758">
        <f>B1758/C1758</f>
        <v>0.95738137082601049</v>
      </c>
      <c r="M1758">
        <f t="shared" si="27"/>
        <v>12.23417185401127</v>
      </c>
      <c r="P1758">
        <f>P1757*(1-P$1+H1757)^($A1758-$A1757)*(2-E1758/E1757)</f>
        <v>12.27560580870977</v>
      </c>
    </row>
    <row r="1759" spans="1:16" x14ac:dyDescent="0.25">
      <c r="A1759" s="1">
        <v>40613</v>
      </c>
      <c r="B1759" s="10">
        <v>20.079999999999998</v>
      </c>
      <c r="C1759" s="10">
        <v>21.87</v>
      </c>
      <c r="D1759">
        <v>13431.88</v>
      </c>
      <c r="E1759">
        <v>11999.83</v>
      </c>
      <c r="F1759">
        <v>136071.31</v>
      </c>
      <c r="G1759">
        <v>121581.52</v>
      </c>
      <c r="H1759">
        <f>(1/(1-91/360*VLOOKUP($A1759,Tbills!$B$4:$C$974,2,1)/100))^((1)/91)-1</f>
        <v>3.0559851109668301E-6</v>
      </c>
      <c r="I1759">
        <f>I1758*(1-IF($A1759&lt;=I1754,I$1,I$1+IF(AND(WEEKDAY($A1759)&lt;&gt;1,WEEKDAY($A1759)&lt;&gt;7),J$1,0)))^($A1759-$A1758)*(1-0.5*(E1759/E1758-1))</f>
        <v>18.724480810915846</v>
      </c>
      <c r="K1759">
        <f>ROW()</f>
        <v>1759</v>
      </c>
      <c r="L1759">
        <f>B1759/C1759</f>
        <v>0.91815272062185627</v>
      </c>
      <c r="M1759">
        <f t="shared" si="27"/>
        <v>12.610607629524591</v>
      </c>
      <c r="P1759">
        <f>P1758*(1-P$1+H1758)^($A1759-$A1758)*(2-E1759/E1758)</f>
        <v>12.653476483154304</v>
      </c>
    </row>
    <row r="1760" spans="1:16" x14ac:dyDescent="0.25">
      <c r="A1760" s="1">
        <v>40616</v>
      </c>
      <c r="B1760" s="10">
        <v>21.13</v>
      </c>
      <c r="C1760" s="10">
        <v>22.49</v>
      </c>
      <c r="D1760">
        <v>13594.49</v>
      </c>
      <c r="E1760">
        <v>12145</v>
      </c>
      <c r="F1760">
        <v>137461.94</v>
      </c>
      <c r="G1760">
        <v>122822.95</v>
      </c>
      <c r="H1760">
        <f>(1/(1-91/360*VLOOKUP($A1760,Tbills!$B$4:$C$974,2,1)/100))^((1)/91)-1</f>
        <v>2.5002875438939753E-6</v>
      </c>
      <c r="I1760">
        <f>I1759*(1-IF($A1760&lt;=I1755,I$1,I$1+IF(AND(WEEKDAY($A1760)&lt;&gt;1,WEEKDAY($A1760)&lt;&gt;7),J$1,0)))^($A1760-$A1759)*(1-0.5*(E1760/E1759-1))</f>
        <v>18.609766336087915</v>
      </c>
      <c r="K1760">
        <f>ROW()</f>
        <v>1760</v>
      </c>
      <c r="L1760">
        <f>B1760/C1760</f>
        <v>0.9395286794130725</v>
      </c>
      <c r="M1760">
        <f t="shared" si="27"/>
        <v>12.456308009901239</v>
      </c>
      <c r="P1760">
        <f>P1759*(1-P$1+H1759)^($A1760-$A1759)*(2-E1760/E1759)</f>
        <v>12.499126498511016</v>
      </c>
    </row>
    <row r="1761" spans="1:16" x14ac:dyDescent="0.25">
      <c r="A1761" s="1">
        <v>40617</v>
      </c>
      <c r="B1761" s="10">
        <v>24.32</v>
      </c>
      <c r="C1761" s="10">
        <v>24.03</v>
      </c>
      <c r="D1761">
        <v>14352.81</v>
      </c>
      <c r="E1761">
        <v>12822.43</v>
      </c>
      <c r="F1761">
        <v>140085.88</v>
      </c>
      <c r="G1761">
        <v>125167.15</v>
      </c>
      <c r="H1761">
        <f>(1/(1-91/360*VLOOKUP($A1761,Tbills!$B$4:$C$974,2,1)/100))^((1)/91)-1</f>
        <v>2.5002875438939753E-6</v>
      </c>
      <c r="I1761">
        <f>I1760*(1-IF($A1761&lt;=I1756,I$1,I$1+IF(AND(WEEKDAY($A1761)&lt;&gt;1,WEEKDAY($A1761)&lt;&gt;7),J$1,0)))^($A1761-$A1760)*(1-0.5*(E1761/E1760-1))</f>
        <v>18.090282965040213</v>
      </c>
      <c r="K1761">
        <f>ROW()</f>
        <v>1761</v>
      </c>
      <c r="L1761">
        <f>B1761/C1761</f>
        <v>1.0120682480233041</v>
      </c>
      <c r="M1761">
        <f t="shared" si="27"/>
        <v>11.760965916530029</v>
      </c>
      <c r="P1761">
        <f>P1760*(1-P$1+H1760)^($A1761-$A1760)*(2-E1761/E1760)</f>
        <v>11.801536848188938</v>
      </c>
    </row>
    <row r="1762" spans="1:16" x14ac:dyDescent="0.25">
      <c r="A1762" s="1">
        <v>40618</v>
      </c>
      <c r="B1762" s="10">
        <v>29.4</v>
      </c>
      <c r="C1762" s="10">
        <v>26.91</v>
      </c>
      <c r="D1762">
        <v>15240.33</v>
      </c>
      <c r="E1762">
        <v>13615.29</v>
      </c>
      <c r="F1762">
        <v>145577.97</v>
      </c>
      <c r="G1762">
        <v>130074.03</v>
      </c>
      <c r="H1762">
        <f>(1/(1-91/360*VLOOKUP($A1762,Tbills!$B$4:$C$974,2,1)/100))^((1)/91)-1</f>
        <v>2.5002875438939753E-6</v>
      </c>
      <c r="I1762">
        <f>I1761*(1-IF($A1762&lt;=I1757,I$1,I$1+IF(AND(WEEKDAY($A1762)&lt;&gt;1,WEEKDAY($A1762)&lt;&gt;7),J$1,0)))^($A1762-$A1761)*(1-0.5*(E1762/E1761-1))</f>
        <v>17.530530907846973</v>
      </c>
      <c r="K1762">
        <f>ROW()</f>
        <v>1762</v>
      </c>
      <c r="L1762">
        <f>B1762/C1762</f>
        <v>1.0925306577480489</v>
      </c>
      <c r="M1762">
        <f t="shared" si="27"/>
        <v>11.033226409560413</v>
      </c>
      <c r="P1762">
        <f>P1761*(1-P$1+H1761)^($A1762-$A1761)*(2-E1762/E1761)</f>
        <v>11.071420762888092</v>
      </c>
    </row>
    <row r="1763" spans="1:16" x14ac:dyDescent="0.25">
      <c r="A1763" s="1">
        <v>40619</v>
      </c>
      <c r="B1763" s="10">
        <v>26.37</v>
      </c>
      <c r="C1763" s="10">
        <v>25.44</v>
      </c>
      <c r="D1763">
        <v>14781.51</v>
      </c>
      <c r="E1763">
        <v>13205.36</v>
      </c>
      <c r="F1763">
        <v>140829.69</v>
      </c>
      <c r="G1763">
        <v>125831.11</v>
      </c>
      <c r="H1763">
        <f>(1/(1-91/360*VLOOKUP($A1763,Tbills!$B$4:$C$974,2,1)/100))^((1)/91)-1</f>
        <v>2.5002875438939753E-6</v>
      </c>
      <c r="I1763">
        <f>I1762*(1-IF($A1763&lt;=I1758,I$1,I$1+IF(AND(WEEKDAY($A1763)&lt;&gt;1,WEEKDAY($A1763)&lt;&gt;7),J$1,0)))^($A1763-$A1762)*(1-0.5*(E1763/E1762-1))</f>
        <v>17.793972923641263</v>
      </c>
      <c r="K1763">
        <f>ROW()</f>
        <v>1763</v>
      </c>
      <c r="L1763">
        <f>B1763/C1763</f>
        <v>1.0365566037735849</v>
      </c>
      <c r="M1763">
        <f t="shared" si="27"/>
        <v>11.36488612991389</v>
      </c>
      <c r="P1763">
        <f>P1762*(1-P$1+H1762)^($A1763-$A1762)*(2-E1763/E1762)</f>
        <v>11.404366484626699</v>
      </c>
    </row>
    <row r="1764" spans="1:16" x14ac:dyDescent="0.25">
      <c r="A1764" s="1">
        <v>40620</v>
      </c>
      <c r="B1764" s="10">
        <v>24.44</v>
      </c>
      <c r="C1764" s="10">
        <v>24.34</v>
      </c>
      <c r="D1764">
        <v>14294.74</v>
      </c>
      <c r="E1764">
        <v>12770.46</v>
      </c>
      <c r="F1764">
        <v>136265.79</v>
      </c>
      <c r="G1764">
        <v>121752.96000000001</v>
      </c>
      <c r="H1764">
        <f>(1/(1-91/360*VLOOKUP($A1764,Tbills!$B$4:$C$974,2,1)/100))^((1)/91)-1</f>
        <v>2.5002875438939753E-6</v>
      </c>
      <c r="I1764">
        <f>I1763*(1-IF($A1764&lt;=I1759,I$1,I$1+IF(AND(WEEKDAY($A1764)&lt;&gt;1,WEEKDAY($A1764)&lt;&gt;7),J$1,0)))^($A1764-$A1763)*(1-0.5*(E1764/E1763-1))</f>
        <v>18.086511930187374</v>
      </c>
      <c r="K1764">
        <f>ROW()</f>
        <v>1764</v>
      </c>
      <c r="L1764">
        <f>B1764/C1764</f>
        <v>1.0041084634346755</v>
      </c>
      <c r="M1764">
        <f t="shared" si="27"/>
        <v>11.738625949822788</v>
      </c>
      <c r="P1764">
        <f>P1763*(1-P$1+H1763)^($A1764-$A1763)*(2-E1764/E1763)</f>
        <v>11.779547046970722</v>
      </c>
    </row>
    <row r="1765" spans="1:16" x14ac:dyDescent="0.25">
      <c r="A1765" s="1">
        <v>40623</v>
      </c>
      <c r="B1765" s="10">
        <v>20.61</v>
      </c>
      <c r="C1765" s="10">
        <v>21.95</v>
      </c>
      <c r="D1765">
        <v>13254.5</v>
      </c>
      <c r="E1765">
        <v>11841.04</v>
      </c>
      <c r="F1765">
        <v>130466.37</v>
      </c>
      <c r="G1765">
        <v>116570.29</v>
      </c>
      <c r="H1765">
        <f>(1/(1-91/360*VLOOKUP($A1765,Tbills!$B$4:$C$974,2,1)/100))^((1)/91)-1</f>
        <v>2.639209272237153E-6</v>
      </c>
      <c r="I1765">
        <f>I1764*(1-IF($A1765&lt;=I1760,I$1,I$1+IF(AND(WEEKDAY($A1765)&lt;&gt;1,WEEKDAY($A1765)&lt;&gt;7),J$1,0)))^($A1765-$A1764)*(1-0.5*(E1765/E1764-1))</f>
        <v>18.743206542750929</v>
      </c>
      <c r="K1765">
        <f>ROW()</f>
        <v>1765</v>
      </c>
      <c r="L1765">
        <f>B1765/C1765</f>
        <v>0.93895216400911163</v>
      </c>
      <c r="M1765">
        <f t="shared" si="27"/>
        <v>12.591190724242443</v>
      </c>
      <c r="P1765">
        <f>P1764*(1-P$1+H1764)^($A1765-$A1764)*(2-E1765/E1764)</f>
        <v>12.635542156068492</v>
      </c>
    </row>
    <row r="1766" spans="1:16" x14ac:dyDescent="0.25">
      <c r="A1766" s="1">
        <v>40624</v>
      </c>
      <c r="B1766" s="10">
        <v>20.21</v>
      </c>
      <c r="C1766" s="10">
        <v>21.7</v>
      </c>
      <c r="D1766">
        <v>13198.37</v>
      </c>
      <c r="E1766">
        <v>11790.87</v>
      </c>
      <c r="F1766">
        <v>130946.08</v>
      </c>
      <c r="G1766">
        <v>116998.6</v>
      </c>
      <c r="H1766">
        <f>(1/(1-91/360*VLOOKUP($A1766,Tbills!$B$4:$C$974,2,1)/100))^((1)/91)-1</f>
        <v>2.639209272237153E-6</v>
      </c>
      <c r="I1766">
        <f>I1765*(1-IF($A1766&lt;=I1761,I$1,I$1+IF(AND(WEEKDAY($A1766)&lt;&gt;1,WEEKDAY($A1766)&lt;&gt;7),J$1,0)))^($A1766-$A1765)*(1-0.5*(E1766/E1765-1))</f>
        <v>18.782424770431618</v>
      </c>
      <c r="K1766">
        <f>ROW()</f>
        <v>1766</v>
      </c>
      <c r="L1766">
        <f>B1766/C1766</f>
        <v>0.931336405529954</v>
      </c>
      <c r="M1766">
        <f t="shared" si="27"/>
        <v>12.643950158303626</v>
      </c>
      <c r="P1766">
        <f>P1765*(1-P$1+H1765)^($A1766-$A1765)*(2-E1766/E1765)</f>
        <v>12.688642596116809</v>
      </c>
    </row>
    <row r="1767" spans="1:16" x14ac:dyDescent="0.25">
      <c r="A1767" s="1">
        <v>40625</v>
      </c>
      <c r="B1767" s="10">
        <v>19.170000000000002</v>
      </c>
      <c r="C1767" s="10">
        <v>20.93</v>
      </c>
      <c r="D1767">
        <v>12631.45</v>
      </c>
      <c r="E1767">
        <v>11284.38</v>
      </c>
      <c r="F1767">
        <v>129609.48</v>
      </c>
      <c r="G1767">
        <v>115804.06</v>
      </c>
      <c r="H1767">
        <f>(1/(1-91/360*VLOOKUP($A1767,Tbills!$B$4:$C$974,2,1)/100))^((1)/91)-1</f>
        <v>2.639209272237153E-6</v>
      </c>
      <c r="I1767">
        <f>I1766*(1-IF($A1767&lt;=I1762,I$1,I$1+IF(AND(WEEKDAY($A1767)&lt;&gt;1,WEEKDAY($A1767)&lt;&gt;7),J$1,0)))^($A1767-$A1766)*(1-0.5*(E1767/E1766-1))</f>
        <v>19.185335438046597</v>
      </c>
      <c r="K1767">
        <f>ROW()</f>
        <v>1767</v>
      </c>
      <c r="L1767">
        <f>B1767/C1767</f>
        <v>0.91591017677974207</v>
      </c>
      <c r="M1767">
        <f t="shared" si="27"/>
        <v>13.18647097701912</v>
      </c>
      <c r="P1767">
        <f>P1766*(1-P$1+H1766)^($A1767-$A1766)*(2-E1767/E1766)</f>
        <v>13.233242882436972</v>
      </c>
    </row>
    <row r="1768" spans="1:16" x14ac:dyDescent="0.25">
      <c r="A1768" s="1">
        <v>40626</v>
      </c>
      <c r="B1768" s="10">
        <v>18</v>
      </c>
      <c r="C1768" s="10">
        <v>20.079999999999998</v>
      </c>
      <c r="D1768">
        <v>12296.9</v>
      </c>
      <c r="E1768">
        <v>10985.48</v>
      </c>
      <c r="F1768">
        <v>128143.95</v>
      </c>
      <c r="G1768">
        <v>114494.32</v>
      </c>
      <c r="H1768">
        <f>(1/(1-91/360*VLOOKUP($A1768,Tbills!$B$4:$C$974,2,1)/100))^((1)/91)-1</f>
        <v>2.639209272237153E-6</v>
      </c>
      <c r="I1768">
        <f>I1767*(1-IF($A1768&lt;=I1763,I$1,I$1+IF(AND(WEEKDAY($A1768)&lt;&gt;1,WEEKDAY($A1768)&lt;&gt;7),J$1,0)))^($A1768-$A1767)*(1-0.5*(E1768/E1767-1))</f>
        <v>19.438919504060042</v>
      </c>
      <c r="K1768">
        <f>ROW()</f>
        <v>1768</v>
      </c>
      <c r="L1768">
        <f>B1768/C1768</f>
        <v>0.89641434262948216</v>
      </c>
      <c r="M1768">
        <f t="shared" si="27"/>
        <v>13.535123019647997</v>
      </c>
      <c r="P1768">
        <f>P1767*(1-P$1+H1767)^($A1768-$A1767)*(2-E1768/E1767)</f>
        <v>13.583297686122446</v>
      </c>
    </row>
    <row r="1769" spans="1:16" x14ac:dyDescent="0.25">
      <c r="A1769" s="1">
        <v>40627</v>
      </c>
      <c r="B1769" s="10">
        <v>17.91</v>
      </c>
      <c r="C1769" s="10">
        <v>20.03</v>
      </c>
      <c r="D1769">
        <v>12209.52</v>
      </c>
      <c r="E1769">
        <v>10907.39</v>
      </c>
      <c r="F1769">
        <v>128937.77</v>
      </c>
      <c r="G1769">
        <v>115203.28</v>
      </c>
      <c r="H1769">
        <f>(1/(1-91/360*VLOOKUP($A1769,Tbills!$B$4:$C$974,2,1)/100))^((1)/91)-1</f>
        <v>2.639209272237153E-6</v>
      </c>
      <c r="I1769">
        <f>I1768*(1-IF($A1769&lt;=I1764,I$1,I$1+IF(AND(WEEKDAY($A1769)&lt;&gt;1,WEEKDAY($A1769)&lt;&gt;7),J$1,0)))^($A1769-$A1768)*(1-0.5*(E1769/E1768-1))</f>
        <v>19.507502289196879</v>
      </c>
      <c r="K1769">
        <f>ROW()</f>
        <v>1769</v>
      </c>
      <c r="L1769">
        <f>B1769/C1769</f>
        <v>0.8941587618572141</v>
      </c>
      <c r="M1769">
        <f t="shared" si="27"/>
        <v>13.630702206811121</v>
      </c>
      <c r="P1769">
        <f>P1768*(1-P$1+H1768)^($A1769-$A1768)*(2-E1769/E1768)</f>
        <v>13.679384342635222</v>
      </c>
    </row>
    <row r="1770" spans="1:16" x14ac:dyDescent="0.25">
      <c r="A1770" s="1">
        <v>40630</v>
      </c>
      <c r="B1770" s="10">
        <v>19.440000000000001</v>
      </c>
      <c r="C1770" s="10">
        <v>20.86</v>
      </c>
      <c r="D1770">
        <v>12532.93</v>
      </c>
      <c r="E1770">
        <v>11196.22</v>
      </c>
      <c r="F1770">
        <v>129650.05</v>
      </c>
      <c r="G1770">
        <v>115838.77</v>
      </c>
      <c r="H1770">
        <f>(1/(1-91/360*VLOOKUP($A1770,Tbills!$B$4:$C$974,2,1)/100))^((1)/91)-1</f>
        <v>2.7781327762710362E-6</v>
      </c>
      <c r="I1770">
        <f>I1769*(1-IF($A1770&lt;=I1765,I$1,I$1+IF(AND(WEEKDAY($A1770)&lt;&gt;1,WEEKDAY($A1770)&lt;&gt;7),J$1,0)))^($A1770-$A1769)*(1-0.5*(E1770/E1769-1))</f>
        <v>19.247717908467354</v>
      </c>
      <c r="K1770">
        <f>ROW()</f>
        <v>1770</v>
      </c>
      <c r="L1770">
        <f>B1770/C1770</f>
        <v>0.93192713326941523</v>
      </c>
      <c r="M1770">
        <f t="shared" si="27"/>
        <v>13.26790427786494</v>
      </c>
      <c r="P1770">
        <f>P1769*(1-P$1+H1769)^($A1770-$A1769)*(2-E1770/E1769)</f>
        <v>13.315779175529279</v>
      </c>
    </row>
    <row r="1771" spans="1:16" x14ac:dyDescent="0.25">
      <c r="A1771" s="1">
        <v>40631</v>
      </c>
      <c r="B1771" s="10">
        <v>18.16</v>
      </c>
      <c r="C1771" s="10">
        <v>19.97</v>
      </c>
      <c r="D1771">
        <v>12131.91</v>
      </c>
      <c r="E1771">
        <v>10837.94</v>
      </c>
      <c r="F1771">
        <v>127562.92</v>
      </c>
      <c r="G1771">
        <v>113973.66</v>
      </c>
      <c r="H1771">
        <f>(1/(1-91/360*VLOOKUP($A1771,Tbills!$B$4:$C$974,2,1)/100))^((1)/91)-1</f>
        <v>2.7781327762710362E-6</v>
      </c>
      <c r="I1771">
        <f>I1770*(1-IF($A1771&lt;=I1766,I$1,I$1+IF(AND(WEEKDAY($A1771)&lt;&gt;1,WEEKDAY($A1771)&lt;&gt;7),J$1,0)))^($A1771-$A1770)*(1-0.5*(E1771/E1770-1))</f>
        <v>19.555173236673685</v>
      </c>
      <c r="K1771">
        <f>ROW()</f>
        <v>1771</v>
      </c>
      <c r="L1771">
        <f>B1771/C1771</f>
        <v>0.9093640460691037</v>
      </c>
      <c r="M1771">
        <f t="shared" si="27"/>
        <v>13.69184062052104</v>
      </c>
      <c r="P1771">
        <f>P1770*(1-P$1+H1770)^($A1771-$A1770)*(2-E1771/E1770)</f>
        <v>13.741415166156598</v>
      </c>
    </row>
    <row r="1772" spans="1:16" x14ac:dyDescent="0.25">
      <c r="A1772" s="1">
        <v>40632</v>
      </c>
      <c r="B1772" s="10">
        <v>17.71</v>
      </c>
      <c r="C1772" s="10">
        <v>19.75</v>
      </c>
      <c r="D1772">
        <v>11945.21</v>
      </c>
      <c r="E1772">
        <v>10671.12</v>
      </c>
      <c r="F1772">
        <v>125899.41</v>
      </c>
      <c r="G1772">
        <v>112487.05</v>
      </c>
      <c r="H1772">
        <f>(1/(1-91/360*VLOOKUP($A1772,Tbills!$B$4:$C$974,2,1)/100))^((1)/91)-1</f>
        <v>2.7781327762710362E-6</v>
      </c>
      <c r="I1772">
        <f>I1771*(1-IF($A1772&lt;=I1767,I$1,I$1+IF(AND(WEEKDAY($A1772)&lt;&gt;1,WEEKDAY($A1772)&lt;&gt;7),J$1,0)))^($A1772-$A1771)*(1-0.5*(E1772/E1771-1))</f>
        <v>19.705159152566974</v>
      </c>
      <c r="K1772">
        <f>ROW()</f>
        <v>1772</v>
      </c>
      <c r="L1772">
        <f>B1772/C1772</f>
        <v>0.89670886075949374</v>
      </c>
      <c r="M1772">
        <f t="shared" si="27"/>
        <v>13.90194098027836</v>
      </c>
      <c r="P1772">
        <f>P1771*(1-P$1+H1771)^($A1772-$A1771)*(2-E1772/E1771)</f>
        <v>13.952448802196063</v>
      </c>
    </row>
    <row r="1773" spans="1:16"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I1772*(1-IF($A1773&lt;=I1768,I$1,I$1+IF(AND(WEEKDAY($A1773)&lt;&gt;1,WEEKDAY($A1773)&lt;&gt;7),J$1,0)))^($A1773-$A1772)*(1-0.5*(E1773/E1772-1))</f>
        <v>19.668980365061419</v>
      </c>
      <c r="K1773">
        <f>ROW()</f>
        <v>1773</v>
      </c>
      <c r="L1773">
        <f>B1773/C1773</f>
        <v>0.89415322580645151</v>
      </c>
      <c r="M1773">
        <f t="shared" si="27"/>
        <v>13.850970099418573</v>
      </c>
      <c r="P1773">
        <f>P1772*(1-P$1+H1772)^($A1773-$A1772)*(2-E1773/E1772)</f>
        <v>13.901464664247223</v>
      </c>
    </row>
    <row r="1774" spans="1:16" x14ac:dyDescent="0.25">
      <c r="A1774" s="1">
        <v>40634</v>
      </c>
      <c r="B1774" s="10">
        <v>17.399999999999999</v>
      </c>
      <c r="C1774" s="10">
        <v>19.59</v>
      </c>
      <c r="D1774">
        <v>11838.82</v>
      </c>
      <c r="E1774">
        <v>10576.01</v>
      </c>
      <c r="F1774">
        <v>126214.18</v>
      </c>
      <c r="G1774">
        <v>112767.66</v>
      </c>
      <c r="H1774">
        <f>(1/(1-91/360*VLOOKUP($A1774,Tbills!$B$4:$C$974,2,1)/100))^((1)/91)-1</f>
        <v>2.7781327762710362E-6</v>
      </c>
      <c r="I1774">
        <f>I1773*(1-IF($A1774&lt;=I1769,I$1,I$1+IF(AND(WEEKDAY($A1774)&lt;&gt;1,WEEKDAY($A1774)&lt;&gt;7),J$1,0)))^($A1774-$A1773)*(1-0.5*(E1774/E1773-1))</f>
        <v>19.791275266104034</v>
      </c>
      <c r="K1774">
        <f>ROW()</f>
        <v>1774</v>
      </c>
      <c r="L1774">
        <f>B1774/C1774</f>
        <v>0.88820826952526788</v>
      </c>
      <c r="M1774">
        <f t="shared" si="27"/>
        <v>14.023283501449725</v>
      </c>
      <c r="P1774">
        <f>P1773*(1-P$1+H1773)^($A1774-$A1773)*(2-E1774/E1773)</f>
        <v>14.074580314137869</v>
      </c>
    </row>
    <row r="1775" spans="1:16" x14ac:dyDescent="0.25">
      <c r="A1775" s="1">
        <v>40637</v>
      </c>
      <c r="B1775" s="10">
        <v>17.5</v>
      </c>
      <c r="C1775" s="10">
        <v>19.39</v>
      </c>
      <c r="D1775">
        <v>11645.49</v>
      </c>
      <c r="E1775">
        <v>10403.209999999999</v>
      </c>
      <c r="F1775">
        <v>125113.2</v>
      </c>
      <c r="G1775">
        <v>111783.03</v>
      </c>
      <c r="H1775">
        <f>(1/(1-91/360*VLOOKUP($A1775,Tbills!$B$4:$C$974,2,1)/100))^((1)/91)-1</f>
        <v>1.3889776309117252E-6</v>
      </c>
      <c r="I1775">
        <f>I1774*(1-IF($A1775&lt;=I1770,I$1,I$1+IF(AND(WEEKDAY($A1775)&lt;&gt;1,WEEKDAY($A1775)&lt;&gt;7),J$1,0)))^($A1775-$A1774)*(1-0.5*(E1775/E1774-1))</f>
        <v>19.951400823624407</v>
      </c>
      <c r="K1775">
        <f>ROW()</f>
        <v>1775</v>
      </c>
      <c r="L1775">
        <f>B1775/C1775</f>
        <v>0.90252707581227432</v>
      </c>
      <c r="M1775">
        <f t="shared" si="27"/>
        <v>14.250416698323255</v>
      </c>
      <c r="P1775">
        <f>P1774*(1-P$1+H1774)^($A1775-$A1774)*(2-E1775/E1774)</f>
        <v>14.303075035879347</v>
      </c>
    </row>
    <row r="1776" spans="1:16" x14ac:dyDescent="0.25">
      <c r="A1776" s="1">
        <v>40638</v>
      </c>
      <c r="B1776" s="10">
        <v>17.25</v>
      </c>
      <c r="C1776" s="10">
        <v>19.399999999999999</v>
      </c>
      <c r="D1776">
        <v>11572.9</v>
      </c>
      <c r="E1776">
        <v>10338.35</v>
      </c>
      <c r="F1776">
        <v>125194.37</v>
      </c>
      <c r="G1776">
        <v>111855.39</v>
      </c>
      <c r="H1776">
        <f>(1/(1-91/360*VLOOKUP($A1776,Tbills!$B$4:$C$974,2,1)/100))^((1)/91)-1</f>
        <v>1.3889776309117252E-6</v>
      </c>
      <c r="I1776">
        <f>I1775*(1-IF($A1776&lt;=I1771,I$1,I$1+IF(AND(WEEKDAY($A1776)&lt;&gt;1,WEEKDAY($A1776)&lt;&gt;7),J$1,0)))^($A1776-$A1775)*(1-0.5*(E1776/E1775-1))</f>
        <v>20.013074564507974</v>
      </c>
      <c r="K1776">
        <f>ROW()</f>
        <v>1776</v>
      </c>
      <c r="L1776">
        <f>B1776/C1776</f>
        <v>0.88917525773195882</v>
      </c>
      <c r="M1776">
        <f t="shared" si="27"/>
        <v>14.33859469147836</v>
      </c>
      <c r="P1776">
        <f>P1775*(1-P$1+H1775)^($A1776-$A1775)*(2-E1776/E1775)</f>
        <v>14.391736863959649</v>
      </c>
    </row>
    <row r="1777" spans="1:16"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I1776*(1-IF($A1777&lt;=I1772,I$1,I$1+IF(AND(WEEKDAY($A1777)&lt;&gt;1,WEEKDAY($A1777)&lt;&gt;7),J$1,0)))^($A1777-$A1776)*(1-0.5*(E1777/E1776-1))</f>
        <v>20.053582087488998</v>
      </c>
      <c r="K1777">
        <f>ROW()</f>
        <v>1777</v>
      </c>
      <c r="L1777">
        <f>B1777/C1777</f>
        <v>0.87203302373581004</v>
      </c>
      <c r="M1777">
        <f t="shared" si="27"/>
        <v>14.396716201362901</v>
      </c>
      <c r="P1777">
        <f>P1776*(1-P$1+H1776)^($A1777-$A1776)*(2-E1777/E1776)</f>
        <v>14.450232426270126</v>
      </c>
    </row>
    <row r="1778" spans="1:16"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I1777*(1-IF($A1778&lt;=I1773,I$1,I$1+IF(AND(WEEKDAY($A1778)&lt;&gt;1,WEEKDAY($A1778)&lt;&gt;7),J$1,0)))^($A1778-$A1777)*(1-0.5*(E1778/E1777-1))</f>
        <v>19.977997213657201</v>
      </c>
      <c r="K1778">
        <f>ROW()</f>
        <v>1778</v>
      </c>
      <c r="L1778">
        <f>B1778/C1778</f>
        <v>0.87743589743589745</v>
      </c>
      <c r="M1778">
        <f t="shared" si="27"/>
        <v>14.288270658575525</v>
      </c>
      <c r="P1778">
        <f>P1777*(1-P$1+H1777)^($A1778-$A1777)*(2-E1778/E1777)</f>
        <v>14.341541211363428</v>
      </c>
    </row>
    <row r="1779" spans="1:16" x14ac:dyDescent="0.25">
      <c r="A1779" s="1">
        <v>40641</v>
      </c>
      <c r="B1779" s="10">
        <v>17.87</v>
      </c>
      <c r="C1779" s="10">
        <v>20.05</v>
      </c>
      <c r="D1779">
        <v>11778.95</v>
      </c>
      <c r="E1779">
        <v>10522.38</v>
      </c>
      <c r="F1779">
        <v>128462.07</v>
      </c>
      <c r="G1779">
        <v>114774.46</v>
      </c>
      <c r="H1779">
        <f>(1/(1-91/360*VLOOKUP($A1779,Tbills!$B$4:$C$974,2,1)/100))^((1)/91)-1</f>
        <v>1.3889776309117252E-6</v>
      </c>
      <c r="I1779">
        <f>I1778*(1-IF($A1779&lt;=I1774,I$1,I$1+IF(AND(WEEKDAY($A1779)&lt;&gt;1,WEEKDAY($A1779)&lt;&gt;7),J$1,0)))^($A1779-$A1778)*(1-0.5*(E1779/E1778-1))</f>
        <v>19.833670001030573</v>
      </c>
      <c r="K1779">
        <f>ROW()</f>
        <v>1779</v>
      </c>
      <c r="L1779">
        <f>B1779/C1779</f>
        <v>0.89127182044887787</v>
      </c>
      <c r="M1779">
        <f t="shared" si="27"/>
        <v>14.081907430508805</v>
      </c>
      <c r="P1779">
        <f>P1778*(1-P$1+H1778)^($A1779-$A1778)*(2-E1779/E1778)</f>
        <v>14.134563780177222</v>
      </c>
    </row>
    <row r="1780" spans="1:16"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I1779*(1-IF($A1780&lt;=I1775,I$1,I$1+IF(AND(WEEKDAY($A1780)&lt;&gt;1,WEEKDAY($A1780)&lt;&gt;7),J$1,0)))^($A1780-$A1779)*(1-0.5*(E1780/E1779-1))</f>
        <v>19.937752548491694</v>
      </c>
      <c r="K1780">
        <f>ROW()</f>
        <v>1780</v>
      </c>
      <c r="L1780">
        <f>B1780/C1780</f>
        <v>0.82908545727136429</v>
      </c>
      <c r="M1780">
        <f t="shared" si="27"/>
        <v>14.229926937476735</v>
      </c>
      <c r="P1780">
        <f>P1779*(1-P$1+H1779)^($A1780-$A1779)*(2-E1780/E1779)</f>
        <v>14.283607203858566</v>
      </c>
    </row>
    <row r="1781" spans="1:16" x14ac:dyDescent="0.25">
      <c r="A1781" s="1">
        <v>40645</v>
      </c>
      <c r="B1781" s="10">
        <v>17.09</v>
      </c>
      <c r="C1781" s="10">
        <v>20.329999999999998</v>
      </c>
      <c r="D1781">
        <v>11806.53</v>
      </c>
      <c r="E1781">
        <v>10546.95</v>
      </c>
      <c r="F1781">
        <v>129415.13</v>
      </c>
      <c r="G1781">
        <v>115625.33</v>
      </c>
      <c r="H1781">
        <f>(1/(1-91/360*VLOOKUP($A1781,Tbills!$B$4:$C$974,2,1)/100))^((1)/91)-1</f>
        <v>1.3889776309117252E-6</v>
      </c>
      <c r="I1781">
        <f>I1780*(1-IF($A1781&lt;=I1776,I$1,I$1+IF(AND(WEEKDAY($A1781)&lt;&gt;1,WEEKDAY($A1781)&lt;&gt;7),J$1,0)))^($A1781-$A1780)*(1-0.5*(E1781/E1780-1))</f>
        <v>19.806371639578341</v>
      </c>
      <c r="K1781">
        <f>ROW()</f>
        <v>1781</v>
      </c>
      <c r="L1781">
        <f>B1781/C1781</f>
        <v>0.84062961141170689</v>
      </c>
      <c r="M1781">
        <f t="shared" si="27"/>
        <v>14.042470987208672</v>
      </c>
      <c r="P1781">
        <f>P1780*(1-P$1+H1780)^($A1781-$A1780)*(2-E1781/E1780)</f>
        <v>14.095598851373502</v>
      </c>
    </row>
    <row r="1782" spans="1:16"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I1781*(1-IF($A1782&lt;=I1777,I$1,I$1+IF(AND(WEEKDAY($A1782)&lt;&gt;1,WEEKDAY($A1782)&lt;&gt;7),J$1,0)))^($A1782-$A1781)*(1-0.5*(E1782/E1781-1))</f>
        <v>19.981475022556459</v>
      </c>
      <c r="K1782">
        <f>ROW()</f>
        <v>1782</v>
      </c>
      <c r="L1782">
        <f>B1782/C1782</f>
        <v>0.84642321160580303</v>
      </c>
      <c r="M1782">
        <f t="shared" si="27"/>
        <v>14.290835053681894</v>
      </c>
      <c r="P1782">
        <f>P1781*(1-P$1+H1781)^($A1782-$A1781)*(2-E1782/E1781)</f>
        <v>14.345060056961405</v>
      </c>
    </row>
    <row r="1783" spans="1:16" x14ac:dyDescent="0.25">
      <c r="A1783" s="1">
        <v>40647</v>
      </c>
      <c r="B1783" s="10">
        <v>16.27</v>
      </c>
      <c r="C1783" s="10">
        <v>19.96</v>
      </c>
      <c r="D1783">
        <v>11462.81</v>
      </c>
      <c r="E1783">
        <v>10239.870000000001</v>
      </c>
      <c r="F1783">
        <v>128614.66</v>
      </c>
      <c r="G1783">
        <v>114909.84</v>
      </c>
      <c r="H1783">
        <f>(1/(1-91/360*VLOOKUP($A1783,Tbills!$B$4:$C$974,2,1)/100))^((1)/91)-1</f>
        <v>1.3889776309117252E-6</v>
      </c>
      <c r="I1783">
        <f>I1782*(1-IF($A1783&lt;=I1778,I$1,I$1+IF(AND(WEEKDAY($A1783)&lt;&gt;1,WEEKDAY($A1783)&lt;&gt;7),J$1,0)))^($A1783-$A1782)*(1-0.5*(E1783/E1782-1))</f>
        <v>20.096714352024069</v>
      </c>
      <c r="K1783">
        <f>ROW()</f>
        <v>1783</v>
      </c>
      <c r="L1783">
        <f>B1783/C1783</f>
        <v>0.81513026052104198</v>
      </c>
      <c r="M1783">
        <f t="shared" si="27"/>
        <v>14.455749264278209</v>
      </c>
      <c r="P1783">
        <f>P1782*(1-P$1+H1782)^($A1783-$A1782)*(2-E1783/E1782)</f>
        <v>14.510759321466828</v>
      </c>
    </row>
    <row r="1784" spans="1:16" x14ac:dyDescent="0.25">
      <c r="A1784" s="1">
        <v>40648</v>
      </c>
      <c r="B1784" s="10">
        <v>15.32</v>
      </c>
      <c r="C1784" s="10">
        <v>19.170000000000002</v>
      </c>
      <c r="D1784">
        <v>11129.55</v>
      </c>
      <c r="E1784">
        <v>9942.15</v>
      </c>
      <c r="F1784">
        <v>127954.47</v>
      </c>
      <c r="G1784">
        <v>114319.84</v>
      </c>
      <c r="H1784">
        <f>(1/(1-91/360*VLOOKUP($A1784,Tbills!$B$4:$C$974,2,1)/100))^((1)/91)-1</f>
        <v>1.3889776309117252E-6</v>
      </c>
      <c r="I1784">
        <f>I1783*(1-IF($A1784&lt;=I1779,I$1,I$1+IF(AND(WEEKDAY($A1784)&lt;&gt;1,WEEKDAY($A1784)&lt;&gt;7),J$1,0)))^($A1784-$A1783)*(1-0.5*(E1784/E1783-1))</f>
        <v>20.388335526476368</v>
      </c>
      <c r="K1784">
        <f>ROW()</f>
        <v>1784</v>
      </c>
      <c r="L1784">
        <f>B1784/C1784</f>
        <v>0.79916536254564419</v>
      </c>
      <c r="M1784">
        <f t="shared" si="27"/>
        <v>14.875351359504833</v>
      </c>
      <c r="P1784">
        <f>P1783*(1-P$1+H1783)^($A1784-$A1783)*(2-E1784/E1783)</f>
        <v>14.932122105781422</v>
      </c>
    </row>
    <row r="1785" spans="1:16" x14ac:dyDescent="0.25">
      <c r="A1785" s="1">
        <v>40651</v>
      </c>
      <c r="B1785" s="10">
        <v>16.96</v>
      </c>
      <c r="C1785" s="10">
        <v>19.920000000000002</v>
      </c>
      <c r="D1785">
        <v>11444.83</v>
      </c>
      <c r="E1785">
        <v>10223.75</v>
      </c>
      <c r="F1785">
        <v>129791.57</v>
      </c>
      <c r="G1785">
        <v>115960.7</v>
      </c>
      <c r="H1785">
        <f>(1/(1-91/360*VLOOKUP($A1785,Tbills!$B$4:$C$974,2,1)/100))^((1)/91)-1</f>
        <v>1.6667944573445226E-6</v>
      </c>
      <c r="I1785">
        <f>I1784*(1-IF($A1785&lt;=I1780,I$1,I$1+IF(AND(WEEKDAY($A1785)&lt;&gt;1,WEEKDAY($A1785)&lt;&gt;7),J$1,0)))^($A1785-$A1784)*(1-0.5*(E1785/E1784-1))</f>
        <v>20.098028032500629</v>
      </c>
      <c r="K1785">
        <f>ROW()</f>
        <v>1785</v>
      </c>
      <c r="L1785">
        <f>B1785/C1785</f>
        <v>0.85140562248995977</v>
      </c>
      <c r="M1785">
        <f t="shared" si="27"/>
        <v>14.452004577646127</v>
      </c>
      <c r="P1785">
        <f>P1784*(1-P$1+H1784)^($A1785-$A1784)*(2-E1785/E1784)</f>
        <v>14.507637457415706</v>
      </c>
    </row>
    <row r="1786" spans="1:16" x14ac:dyDescent="0.25">
      <c r="A1786" s="1">
        <v>40652</v>
      </c>
      <c r="B1786" s="10">
        <v>15.83</v>
      </c>
      <c r="C1786" s="10">
        <v>19.18</v>
      </c>
      <c r="D1786">
        <v>10813.46</v>
      </c>
      <c r="E1786">
        <v>9659.7199999999993</v>
      </c>
      <c r="F1786">
        <v>128044.68</v>
      </c>
      <c r="G1786">
        <v>114399.77</v>
      </c>
      <c r="H1786">
        <f>(1/(1-91/360*VLOOKUP($A1786,Tbills!$B$4:$C$974,2,1)/100))^((1)/91)-1</f>
        <v>1.6667944573445226E-6</v>
      </c>
      <c r="I1786">
        <f>I1785*(1-IF($A1786&lt;=I1781,I$1,I$1+IF(AND(WEEKDAY($A1786)&lt;&gt;1,WEEKDAY($A1786)&lt;&gt;7),J$1,0)))^($A1786-$A1785)*(1-0.5*(E1786/E1785-1))</f>
        <v>20.651880563777361</v>
      </c>
      <c r="K1786">
        <f>ROW()</f>
        <v>1786</v>
      </c>
      <c r="L1786">
        <f>B1786/C1786</f>
        <v>0.82533889468196042</v>
      </c>
      <c r="M1786">
        <f t="shared" si="27"/>
        <v>15.248591232349423</v>
      </c>
      <c r="P1786">
        <f>P1785*(1-P$1+H1785)^($A1786-$A1785)*(2-E1786/E1785)</f>
        <v>15.307462870651573</v>
      </c>
    </row>
    <row r="1787" spans="1:16" x14ac:dyDescent="0.25">
      <c r="A1787" s="1">
        <v>40653</v>
      </c>
      <c r="B1787" s="10">
        <v>15.07</v>
      </c>
      <c r="C1787" s="10">
        <v>18.48</v>
      </c>
      <c r="D1787">
        <v>10275.64</v>
      </c>
      <c r="E1787">
        <v>9179.26</v>
      </c>
      <c r="F1787">
        <v>125591.23</v>
      </c>
      <c r="G1787">
        <v>112207.58</v>
      </c>
      <c r="H1787">
        <f>(1/(1-91/360*VLOOKUP($A1787,Tbills!$B$4:$C$974,2,1)/100))^((1)/91)-1</f>
        <v>1.6667944573445226E-6</v>
      </c>
      <c r="I1787">
        <f>I1786*(1-IF($A1787&lt;=I1782,I$1,I$1+IF(AND(WEEKDAY($A1787)&lt;&gt;1,WEEKDAY($A1787)&lt;&gt;7),J$1,0)))^($A1787-$A1786)*(1-0.5*(E1787/E1786-1))</f>
        <v>21.164926480137861</v>
      </c>
      <c r="K1787">
        <f>ROW()</f>
        <v>1787</v>
      </c>
      <c r="L1787">
        <f>B1787/C1787</f>
        <v>0.81547619047619047</v>
      </c>
      <c r="M1787">
        <f t="shared" si="27"/>
        <v>16.006287780789663</v>
      </c>
      <c r="P1787">
        <f>P1786*(1-P$1+H1786)^($A1787-$A1786)*(2-E1787/E1786)</f>
        <v>16.068265595971088</v>
      </c>
    </row>
    <row r="1788" spans="1:16" x14ac:dyDescent="0.25">
      <c r="A1788" s="1">
        <v>40654</v>
      </c>
      <c r="B1788" s="10">
        <v>14.69</v>
      </c>
      <c r="C1788" s="10">
        <v>18.350000000000001</v>
      </c>
      <c r="D1788">
        <v>10132.06</v>
      </c>
      <c r="E1788">
        <v>9050.98</v>
      </c>
      <c r="F1788">
        <v>124602.91</v>
      </c>
      <c r="G1788">
        <v>111324.39</v>
      </c>
      <c r="H1788">
        <f>(1/(1-91/360*VLOOKUP($A1788,Tbills!$B$4:$C$974,2,1)/100))^((1)/91)-1</f>
        <v>1.6667944573445226E-6</v>
      </c>
      <c r="I1788">
        <f>I1787*(1-IF($A1788&lt;=I1783,I$1,I$1+IF(AND(WEEKDAY($A1788)&lt;&gt;1,WEEKDAY($A1788)&lt;&gt;7),J$1,0)))^($A1788-$A1787)*(1-0.5*(E1788/E1787-1))</f>
        <v>21.312261504053929</v>
      </c>
      <c r="K1788">
        <f>ROW()</f>
        <v>1788</v>
      </c>
      <c r="L1788">
        <f>B1788/C1788</f>
        <v>0.80054495912806534</v>
      </c>
      <c r="M1788">
        <f t="shared" si="27"/>
        <v>16.229219459481278</v>
      </c>
      <c r="P1788">
        <f>P1787*(1-P$1+H1787)^($A1788-$A1787)*(2-E1788/E1787)</f>
        <v>16.292243875876078</v>
      </c>
    </row>
    <row r="1789" spans="1:16" x14ac:dyDescent="0.25">
      <c r="A1789" s="1">
        <v>40658</v>
      </c>
      <c r="B1789" s="10">
        <v>15.77</v>
      </c>
      <c r="C1789" s="10">
        <v>18.55</v>
      </c>
      <c r="D1789">
        <v>9883.4599999999991</v>
      </c>
      <c r="E1789">
        <v>8828.85</v>
      </c>
      <c r="F1789">
        <v>123292.63</v>
      </c>
      <c r="G1789">
        <v>110153</v>
      </c>
      <c r="H1789">
        <f>(1/(1-91/360*VLOOKUP($A1789,Tbills!$B$4:$C$974,2,1)/100))^((1)/91)-1</f>
        <v>1.8057055335418681E-6</v>
      </c>
      <c r="I1789">
        <f>I1788*(1-IF($A1789&lt;=I1784,I$1,I$1+IF(AND(WEEKDAY($A1789)&lt;&gt;1,WEEKDAY($A1789)&lt;&gt;7),J$1,0)))^($A1789-$A1788)*(1-0.5*(E1789/E1788-1))</f>
        <v>21.571539314116471</v>
      </c>
      <c r="K1789">
        <f>ROW()</f>
        <v>1789</v>
      </c>
      <c r="L1789">
        <f>B1789/C1789</f>
        <v>0.85013477088948786</v>
      </c>
      <c r="M1789">
        <f t="shared" si="27"/>
        <v>16.624420972440891</v>
      </c>
      <c r="P1789">
        <f>P1788*(1-P$1+H1788)^($A1789-$A1788)*(2-E1789/E1788)</f>
        <v>16.689731552465393</v>
      </c>
    </row>
    <row r="1790" spans="1:16" x14ac:dyDescent="0.25">
      <c r="A1790" s="1">
        <v>40659</v>
      </c>
      <c r="B1790" s="10">
        <v>15.62</v>
      </c>
      <c r="C1790" s="10">
        <v>18.27</v>
      </c>
      <c r="D1790">
        <v>9778.2099999999991</v>
      </c>
      <c r="E1790">
        <v>8734.81</v>
      </c>
      <c r="F1790">
        <v>121955.61</v>
      </c>
      <c r="G1790">
        <v>108958.27</v>
      </c>
      <c r="H1790">
        <f>(1/(1-91/360*VLOOKUP($A1790,Tbills!$B$4:$C$974,2,1)/100))^((1)/91)-1</f>
        <v>1.8057055335418681E-6</v>
      </c>
      <c r="I1790">
        <f>I1789*(1-IF($A1790&lt;=I1785,I$1,I$1+IF(AND(WEEKDAY($A1790)&lt;&gt;1,WEEKDAY($A1790)&lt;&gt;7),J$1,0)))^($A1790-$A1789)*(1-0.5*(E1790/E1789-1))</f>
        <v>21.685858892799548</v>
      </c>
      <c r="K1790">
        <f>ROW()</f>
        <v>1790</v>
      </c>
      <c r="L1790">
        <f>B1790/C1790</f>
        <v>0.85495347564313084</v>
      </c>
      <c r="M1790">
        <f t="shared" si="27"/>
        <v>16.800712523515266</v>
      </c>
      <c r="P1790">
        <f>P1789*(1-P$1+H1789)^($A1790-$A1789)*(2-E1790/E1789)</f>
        <v>16.86690788215607</v>
      </c>
    </row>
    <row r="1791" spans="1:16"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I1790*(1-IF($A1791&lt;=I1786,I$1,I$1+IF(AND(WEEKDAY($A1791)&lt;&gt;1,WEEKDAY($A1791)&lt;&gt;7),J$1,0)))^($A1791-$A1790)*(1-0.5*(E1791/E1790-1))</f>
        <v>21.888410775306241</v>
      </c>
      <c r="K1791">
        <f>ROW()</f>
        <v>1791</v>
      </c>
      <c r="L1791">
        <f>B1791/C1791</f>
        <v>0.85754189944134085</v>
      </c>
      <c r="M1791">
        <f t="shared" si="27"/>
        <v>17.114644660603538</v>
      </c>
      <c r="P1791">
        <f>P1790*(1-P$1+H1790)^($A1791-$A1790)*(2-E1791/E1790)</f>
        <v>17.182272716698126</v>
      </c>
    </row>
    <row r="1792" spans="1:16"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I1791*(1-IF($A1792&lt;=I1787,I$1,I$1+IF(AND(WEEKDAY($A1792)&lt;&gt;1,WEEKDAY($A1792)&lt;&gt;7),J$1,0)))^($A1792-$A1791)*(1-0.5*(E1792/E1791-1))</f>
        <v>22.061029993969989</v>
      </c>
      <c r="K1792">
        <f>ROW()</f>
        <v>1792</v>
      </c>
      <c r="L1792">
        <f>B1792/C1792</f>
        <v>0.83447488584474883</v>
      </c>
      <c r="M1792">
        <f t="shared" si="27"/>
        <v>17.384676326909407</v>
      </c>
      <c r="P1792">
        <f>P1791*(1-P$1+H1791)^($A1792-$A1791)*(2-E1792/E1791)</f>
        <v>17.453570291847786</v>
      </c>
    </row>
    <row r="1793" spans="1:16" x14ac:dyDescent="0.25">
      <c r="A1793" s="1">
        <v>40662</v>
      </c>
      <c r="B1793" s="10">
        <v>14.75</v>
      </c>
      <c r="C1793" s="10">
        <v>17.5</v>
      </c>
      <c r="D1793">
        <v>9415.9</v>
      </c>
      <c r="E1793">
        <v>8411.1200000000008</v>
      </c>
      <c r="F1793">
        <v>117616.88</v>
      </c>
      <c r="G1793">
        <v>105081.36</v>
      </c>
      <c r="H1793">
        <f>(1/(1-91/360*VLOOKUP($A1793,Tbills!$B$4:$C$974,2,1)/100))^((1)/91)-1</f>
        <v>1.8057055335418681E-6</v>
      </c>
      <c r="I1793">
        <f>I1792*(1-IF($A1793&lt;=I1788,I$1,I$1+IF(AND(WEEKDAY($A1793)&lt;&gt;1,WEEKDAY($A1793)&lt;&gt;7),J$1,0)))^($A1793-$A1792)*(1-0.5*(E1793/E1792-1))</f>
        <v>22.09238715102067</v>
      </c>
      <c r="K1793">
        <f>ROW()</f>
        <v>1793</v>
      </c>
      <c r="L1793">
        <f>B1793/C1793</f>
        <v>0.84285714285714286</v>
      </c>
      <c r="M1793">
        <f t="shared" si="27"/>
        <v>17.434191092949956</v>
      </c>
      <c r="P1793">
        <f>P1792*(1-P$1+H1792)^($A1793-$A1792)*(2-E1793/E1792)</f>
        <v>17.503480735358007</v>
      </c>
    </row>
    <row r="1794" spans="1:16" x14ac:dyDescent="0.25">
      <c r="A1794" s="1">
        <v>40665</v>
      </c>
      <c r="B1794" s="10">
        <v>15.99</v>
      </c>
      <c r="C1794" s="10">
        <v>18.39</v>
      </c>
      <c r="D1794">
        <v>9695.1200000000008</v>
      </c>
      <c r="E1794">
        <v>8660.5</v>
      </c>
      <c r="F1794">
        <v>120154.28</v>
      </c>
      <c r="G1794">
        <v>107347.75</v>
      </c>
      <c r="H1794">
        <f>(1/(1-91/360*VLOOKUP($A1794,Tbills!$B$4:$C$974,2,1)/100))^((1)/91)-1</f>
        <v>1.3889776309117252E-6</v>
      </c>
      <c r="I1794">
        <f>I1793*(1-IF($A1794&lt;=I1789,I$1,I$1+IF(AND(WEEKDAY($A1794)&lt;&gt;1,WEEKDAY($A1794)&lt;&gt;7),J$1,0)))^($A1794-$A1793)*(1-0.5*(E1794/E1793-1))</f>
        <v>21.763180855550022</v>
      </c>
      <c r="K1794">
        <f>ROW()</f>
        <v>1794</v>
      </c>
      <c r="L1794">
        <f>B1794/C1794</f>
        <v>0.86949429037520387</v>
      </c>
      <c r="M1794">
        <f t="shared" si="27"/>
        <v>16.914923774072367</v>
      </c>
      <c r="P1794">
        <f>P1793*(1-P$1+H1793)^($A1794-$A1793)*(2-E1794/E1793)</f>
        <v>16.98273022000728</v>
      </c>
    </row>
    <row r="1795" spans="1:16" x14ac:dyDescent="0.25">
      <c r="A1795" s="1">
        <v>40666</v>
      </c>
      <c r="B1795" s="10">
        <v>16.7</v>
      </c>
      <c r="C1795" s="10">
        <v>19.11</v>
      </c>
      <c r="D1795">
        <v>9961.6299999999992</v>
      </c>
      <c r="E1795">
        <v>8898.56</v>
      </c>
      <c r="F1795">
        <v>121526.53</v>
      </c>
      <c r="G1795">
        <v>108573.59</v>
      </c>
      <c r="H1795">
        <f>(1/(1-91/360*VLOOKUP($A1795,Tbills!$B$4:$C$974,2,1)/100))^((1)/91)-1</f>
        <v>1.3889776309117252E-6</v>
      </c>
      <c r="I1795">
        <f>I1794*(1-IF($A1795&lt;=I1790,I$1,I$1+IF(AND(WEEKDAY($A1795)&lt;&gt;1,WEEKDAY($A1795)&lt;&gt;7),J$1,0)))^($A1795-$A1794)*(1-0.5*(E1795/E1794-1))</f>
        <v>21.463508822922968</v>
      </c>
      <c r="K1795">
        <f>ROW()</f>
        <v>1795</v>
      </c>
      <c r="L1795">
        <f>B1795/C1795</f>
        <v>0.87388801674515959</v>
      </c>
      <c r="M1795">
        <f t="shared" si="27"/>
        <v>16.44919984282275</v>
      </c>
      <c r="P1795">
        <f>P1794*(1-P$1+H1794)^($A1795-$A1794)*(2-E1795/E1794)</f>
        <v>16.515320664449291</v>
      </c>
    </row>
    <row r="1796" spans="1:16"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I1795*(1-IF($A1796&lt;=I1791,I$1,I$1+IF(AND(WEEKDAY($A1796)&lt;&gt;1,WEEKDAY($A1796)&lt;&gt;7),J$1,0)))^($A1796-$A1795)*(1-0.5*(E1796/E1795-1))</f>
        <v>21.331534669146929</v>
      </c>
      <c r="K1796">
        <f>ROW()</f>
        <v>1796</v>
      </c>
      <c r="L1796">
        <f>B1796/C1796</f>
        <v>0.87860082304526732</v>
      </c>
      <c r="M1796">
        <f t="shared" si="27"/>
        <v>16.247009460321575</v>
      </c>
      <c r="P1796">
        <f>P1795*(1-P$1+H1795)^($A1796-$A1795)*(2-E1796/E1795)</f>
        <v>16.312496622867592</v>
      </c>
    </row>
    <row r="1797" spans="1:16" x14ac:dyDescent="0.25">
      <c r="A1797" s="1">
        <v>40668</v>
      </c>
      <c r="B1797" s="10">
        <v>18.2</v>
      </c>
      <c r="C1797" s="10">
        <v>19.84</v>
      </c>
      <c r="D1797">
        <v>10243.209999999999</v>
      </c>
      <c r="E1797">
        <v>9150.07</v>
      </c>
      <c r="F1797">
        <v>122909.3</v>
      </c>
      <c r="G1797">
        <v>109808.68</v>
      </c>
      <c r="H1797">
        <f>(1/(1-91/360*VLOOKUP($A1797,Tbills!$B$4:$C$974,2,1)/100))^((1)/91)-1</f>
        <v>1.3889776309117252E-6</v>
      </c>
      <c r="I1797">
        <f>I1796*(1-IF($A1797&lt;=I1792,I$1,I$1+IF(AND(WEEKDAY($A1797)&lt;&gt;1,WEEKDAY($A1797)&lt;&gt;7),J$1,0)))^($A1797-$A1796)*(1-0.5*(E1797/E1796-1))</f>
        <v>21.162203018173869</v>
      </c>
      <c r="K1797">
        <f>ROW()</f>
        <v>1797</v>
      </c>
      <c r="L1797">
        <f>B1797/C1797</f>
        <v>0.91733870967741937</v>
      </c>
      <c r="M1797">
        <f t="shared" si="27"/>
        <v>15.989163307678171</v>
      </c>
      <c r="P1797">
        <f>P1796*(1-P$1+H1796)^($A1797-$A1796)*(2-E1797/E1796)</f>
        <v>16.053787409369438</v>
      </c>
    </row>
    <row r="1798" spans="1:16"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I1797*(1-IF($A1798&lt;=I1793,I$1,I$1+IF(AND(WEEKDAY($A1798)&lt;&gt;1,WEEKDAY($A1798)&lt;&gt;7),J$1,0)))^($A1798-$A1797)*(1-0.5*(E1798/E1797-1))</f>
        <v>21.276409942439169</v>
      </c>
      <c r="K1798">
        <f>ROW()</f>
        <v>1798</v>
      </c>
      <c r="L1798">
        <f>B1798/C1798</f>
        <v>0.92415871421396278</v>
      </c>
      <c r="M1798">
        <f t="shared" si="27"/>
        <v>16.161826095886038</v>
      </c>
      <c r="P1798">
        <f>P1797*(1-P$1+H1797)^($A1798-$A1797)*(2-E1798/E1797)</f>
        <v>16.227326206563959</v>
      </c>
    </row>
    <row r="1799" spans="1:16" x14ac:dyDescent="0.25">
      <c r="A1799" s="1">
        <v>40672</v>
      </c>
      <c r="B1799" s="10">
        <v>17.16</v>
      </c>
      <c r="C1799" s="10">
        <v>19.2</v>
      </c>
      <c r="D1799">
        <v>9759.5499999999993</v>
      </c>
      <c r="E1799">
        <v>8717.98</v>
      </c>
      <c r="F1799">
        <v>119789.37</v>
      </c>
      <c r="G1799">
        <v>107020.7</v>
      </c>
      <c r="H1799">
        <f>(1/(1-91/360*VLOOKUP($A1799,Tbills!$B$4:$C$974,2,1)/100))^((1)/91)-1</f>
        <v>6.9446662909200541E-7</v>
      </c>
      <c r="I1799">
        <f>I1798*(1-IF($A1799&lt;=I1794,I$1,I$1+IF(AND(WEEKDAY($A1799)&lt;&gt;1,WEEKDAY($A1799)&lt;&gt;7),J$1,0)))^($A1799-$A1798)*(1-0.5*(E1799/E1798-1))</f>
        <v>21.665944848861759</v>
      </c>
      <c r="K1799">
        <f>ROW()</f>
        <v>1799</v>
      </c>
      <c r="L1799">
        <f>B1799/C1799</f>
        <v>0.89375000000000004</v>
      </c>
      <c r="M1799">
        <f t="shared" si="27"/>
        <v>16.753846310200792</v>
      </c>
      <c r="P1799">
        <f>P1798*(1-P$1+H1798)^($A1799-$A1798)*(2-E1799/E1798)</f>
        <v>16.822299780897517</v>
      </c>
    </row>
    <row r="1800" spans="1:16" x14ac:dyDescent="0.25">
      <c r="A1800" s="1">
        <v>40673</v>
      </c>
      <c r="B1800" s="10">
        <v>15.91</v>
      </c>
      <c r="C1800" s="10">
        <v>18.37</v>
      </c>
      <c r="D1800">
        <v>9389.82</v>
      </c>
      <c r="E1800">
        <v>8387.7099999999991</v>
      </c>
      <c r="F1800">
        <v>117535.8</v>
      </c>
      <c r="G1800">
        <v>105007.27</v>
      </c>
      <c r="H1800">
        <f>(1/(1-91/360*VLOOKUP($A1800,Tbills!$B$4:$C$974,2,1)/100))^((1)/91)-1</f>
        <v>6.9446662909200541E-7</v>
      </c>
      <c r="I1800">
        <f>I1799*(1-IF($A1800&lt;=I1795,I$1,I$1+IF(AND(WEEKDAY($A1800)&lt;&gt;1,WEEKDAY($A1800)&lt;&gt;7),J$1,0)))^($A1800-$A1799)*(1-0.5*(E1800/E1799-1))</f>
        <v>22.07576415810988</v>
      </c>
      <c r="K1800">
        <f>ROW()</f>
        <v>1800</v>
      </c>
      <c r="L1800">
        <f>B1800/C1800</f>
        <v>0.86608600979858463</v>
      </c>
      <c r="M1800">
        <f t="shared" si="27"/>
        <v>17.387735390635836</v>
      </c>
      <c r="P1800">
        <f>P1799*(1-P$1+H1799)^($A1800-$A1799)*(2-E1800/E1799)</f>
        <v>17.458958374093946</v>
      </c>
    </row>
    <row r="1801" spans="1:16" x14ac:dyDescent="0.25">
      <c r="A1801" s="1">
        <v>40674</v>
      </c>
      <c r="B1801" s="10">
        <v>16.95</v>
      </c>
      <c r="C1801" s="10">
        <v>19.05</v>
      </c>
      <c r="D1801">
        <v>9641.2000000000007</v>
      </c>
      <c r="E1801">
        <v>8612.26</v>
      </c>
      <c r="F1801">
        <v>119066.99</v>
      </c>
      <c r="G1801">
        <v>106375.17</v>
      </c>
      <c r="H1801">
        <f>(1/(1-91/360*VLOOKUP($A1801,Tbills!$B$4:$C$974,2,1)/100))^((1)/91)-1</f>
        <v>6.9446662909200541E-7</v>
      </c>
      <c r="I1801">
        <f>I1800*(1-IF($A1801&lt;=I1796,I$1,I$1+IF(AND(WEEKDAY($A1801)&lt;&gt;1,WEEKDAY($A1801)&lt;&gt;7),J$1,0)))^($A1801-$A1800)*(1-0.5*(E1801/E1800-1))</f>
        <v>21.779698691337863</v>
      </c>
      <c r="K1801">
        <f>ROW()</f>
        <v>1801</v>
      </c>
      <c r="L1801">
        <f>B1801/C1801</f>
        <v>0.88976377952755903</v>
      </c>
      <c r="M1801">
        <f t="shared" ref="M1801:M1864" si="28">M1800*(1-IF($A1801&lt;=N$3,M$1,M$1+IF(AND(WEEKDAY($A1801)&lt;&gt;1,WEEKDAY($A1801)&lt;&gt;7),N$1,0)))^($A1801-$A1800)*(2-$E1801/$E1800)</f>
        <v>16.921454745112577</v>
      </c>
      <c r="P1801">
        <f>P1800*(1-P$1+H1800)^($A1801-$A1800)*(2-E1801/E1800)</f>
        <v>16.990942500272354</v>
      </c>
    </row>
    <row r="1802" spans="1:16"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I1801*(1-IF($A1802&lt;=I1797,I$1,I$1+IF(AND(WEEKDAY($A1802)&lt;&gt;1,WEEKDAY($A1802)&lt;&gt;7),J$1,0)))^($A1802-$A1801)*(1-0.5*(E1802/E1801-1))</f>
        <v>21.988457555388649</v>
      </c>
      <c r="K1802">
        <f>ROW()</f>
        <v>1802</v>
      </c>
      <c r="L1802">
        <f>B1802/C1802</f>
        <v>0.86930585683297179</v>
      </c>
      <c r="M1802">
        <f t="shared" si="28"/>
        <v>17.245925771655529</v>
      </c>
      <c r="P1802">
        <f>P1801*(1-P$1+H1801)^($A1802-$A1801)*(2-E1802/E1801)</f>
        <v>17.316924048459988</v>
      </c>
    </row>
    <row r="1803" spans="1:16" x14ac:dyDescent="0.25">
      <c r="A1803" s="1">
        <v>40676</v>
      </c>
      <c r="B1803" s="10">
        <v>17.07</v>
      </c>
      <c r="C1803" s="10">
        <v>19.07</v>
      </c>
      <c r="D1803">
        <v>9645.7999999999993</v>
      </c>
      <c r="E1803">
        <v>8616.36</v>
      </c>
      <c r="F1803">
        <v>119503.24</v>
      </c>
      <c r="G1803">
        <v>106764.77</v>
      </c>
      <c r="H1803">
        <f>(1/(1-91/360*VLOOKUP($A1803,Tbills!$B$4:$C$974,2,1)/100))^((1)/91)-1</f>
        <v>6.9446662909200541E-7</v>
      </c>
      <c r="I1803">
        <f>I1802*(1-IF($A1803&lt;=I1798,I$1,I$1+IF(AND(WEEKDAY($A1803)&lt;&gt;1,WEEKDAY($A1803)&lt;&gt;7),J$1,0)))^($A1803-$A1802)*(1-0.5*(E1803/E1802-1))</f>
        <v>21.767074740266505</v>
      </c>
      <c r="K1803">
        <f>ROW()</f>
        <v>1803</v>
      </c>
      <c r="L1803">
        <f>B1803/C1803</f>
        <v>0.89512323020450968</v>
      </c>
      <c r="M1803">
        <f t="shared" si="28"/>
        <v>16.898758681674448</v>
      </c>
      <c r="P1803">
        <f>P1802*(1-P$1+H1802)^($A1803-$A1802)*(2-E1803/E1802)</f>
        <v>16.968502238035423</v>
      </c>
    </row>
    <row r="1804" spans="1:16"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I1803*(1-IF($A1804&lt;=I1799,I$1,I$1+IF(AND(WEEKDAY($A1804)&lt;&gt;1,WEEKDAY($A1804)&lt;&gt;7),J$1,0)))^($A1804-$A1803)*(1-0.5*(E1804/E1803-1))</f>
        <v>21.514765524495555</v>
      </c>
      <c r="K1804">
        <f>ROW()</f>
        <v>1804</v>
      </c>
      <c r="L1804">
        <f>B1804/C1804</f>
        <v>0.91796678409662791</v>
      </c>
      <c r="M1804">
        <f t="shared" si="28"/>
        <v>16.507302523660961</v>
      </c>
      <c r="P1804">
        <f>P1803*(1-P$1+H1803)^($A1804-$A1803)*(2-E1804/E1803)</f>
        <v>16.575941875121586</v>
      </c>
    </row>
    <row r="1805" spans="1:16"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I1804*(1-IF($A1805&lt;=I1800,I$1,I$1+IF(AND(WEEKDAY($A1805)&lt;&gt;1,WEEKDAY($A1805)&lt;&gt;7),J$1,0)))^($A1805-$A1804)*(1-0.5*(E1805/E1804-1))</f>
        <v>21.709436890106101</v>
      </c>
      <c r="K1805">
        <f>ROW()</f>
        <v>1805</v>
      </c>
      <c r="L1805">
        <f>B1805/C1805</f>
        <v>0.90231362467866327</v>
      </c>
      <c r="M1805">
        <f t="shared" si="28"/>
        <v>16.806111814837024</v>
      </c>
      <c r="P1805">
        <f>P1804*(1-P$1+H1804)^($A1805-$A1804)*(2-E1805/E1804)</f>
        <v>16.87616954796486</v>
      </c>
    </row>
    <row r="1806" spans="1:16" x14ac:dyDescent="0.25">
      <c r="A1806" s="1">
        <v>40681</v>
      </c>
      <c r="B1806" s="10">
        <v>16.23</v>
      </c>
      <c r="C1806" s="10">
        <v>18.53</v>
      </c>
      <c r="D1806">
        <v>9352.08</v>
      </c>
      <c r="E1806">
        <v>8353.9599999999991</v>
      </c>
      <c r="F1806">
        <v>118180.3</v>
      </c>
      <c r="G1806">
        <v>105582.45</v>
      </c>
      <c r="H1806">
        <f>(1/(1-91/360*VLOOKUP($A1806,Tbills!$B$4:$C$974,2,1)/100))^((1)/91)-1</f>
        <v>8.3336527945121475E-7</v>
      </c>
      <c r="I1806">
        <f>I1805*(1-IF($A1806&lt;=I1801,I$1,I$1+IF(AND(WEEKDAY($A1806)&lt;&gt;1,WEEKDAY($A1806)&lt;&gt;7),J$1,0)))^($A1806-$A1805)*(1-0.5*(E1806/E1805-1))</f>
        <v>22.086170979199292</v>
      </c>
      <c r="K1806">
        <f>ROW()</f>
        <v>1806</v>
      </c>
      <c r="L1806">
        <f>B1806/C1806</f>
        <v>0.87587695628710194</v>
      </c>
      <c r="M1806">
        <f t="shared" si="28"/>
        <v>17.389480656111722</v>
      </c>
      <c r="P1806">
        <f>P1805*(1-P$1+H1805)^($A1806-$A1805)*(2-E1806/E1805)</f>
        <v>17.462152217022201</v>
      </c>
    </row>
    <row r="1807" spans="1:16" x14ac:dyDescent="0.25">
      <c r="A1807" s="1">
        <v>40682</v>
      </c>
      <c r="B1807" s="10">
        <v>15.52</v>
      </c>
      <c r="C1807" s="10">
        <v>18.170000000000002</v>
      </c>
      <c r="D1807">
        <v>9152.65</v>
      </c>
      <c r="E1807">
        <v>8175.8</v>
      </c>
      <c r="F1807">
        <v>118546.02</v>
      </c>
      <c r="G1807">
        <v>105909.1</v>
      </c>
      <c r="H1807">
        <f>(1/(1-91/360*VLOOKUP($A1807,Tbills!$B$4:$C$974,2,1)/100))^((1)/91)-1</f>
        <v>8.3336527945121475E-7</v>
      </c>
      <c r="I1807">
        <f>I1806*(1-IF($A1807&lt;=I1802,I$1,I$1+IF(AND(WEEKDAY($A1807)&lt;&gt;1,WEEKDAY($A1807)&lt;&gt;7),J$1,0)))^($A1807-$A1806)*(1-0.5*(E1807/E1806-1))</f>
        <v>22.321099404387837</v>
      </c>
      <c r="K1807">
        <f>ROW()</f>
        <v>1807</v>
      </c>
      <c r="L1807">
        <f>B1807/C1807</f>
        <v>0.85415520088057229</v>
      </c>
      <c r="M1807">
        <f t="shared" si="28"/>
        <v>17.759508706328202</v>
      </c>
      <c r="P1807">
        <f>P1806*(1-P$1+H1806)^($A1807-$A1806)*(2-E1807/E1806)</f>
        <v>17.833912513067187</v>
      </c>
    </row>
    <row r="1808" spans="1:16"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I1807*(1-IF($A1808&lt;=I1803,I$1,I$1+IF(AND(WEEKDAY($A1808)&lt;&gt;1,WEEKDAY($A1808)&lt;&gt;7),J$1,0)))^($A1808-$A1807)*(1-0.5*(E1808/E1807-1))</f>
        <v>22.070498497701379</v>
      </c>
      <c r="K1808">
        <f>ROW()</f>
        <v>1808</v>
      </c>
      <c r="L1808">
        <f>B1808/C1808</f>
        <v>0.91496062992125982</v>
      </c>
      <c r="M1808">
        <f t="shared" si="28"/>
        <v>17.360839124343695</v>
      </c>
      <c r="P1808">
        <f>P1807*(1-P$1+H1807)^($A1808-$A1807)*(2-E1808/E1807)</f>
        <v>17.433754405366354</v>
      </c>
    </row>
    <row r="1809" spans="1:16" x14ac:dyDescent="0.25">
      <c r="A1809" s="1">
        <v>40686</v>
      </c>
      <c r="B1809" s="10">
        <v>18.27</v>
      </c>
      <c r="C1809" s="10">
        <v>19.79</v>
      </c>
      <c r="D1809">
        <v>9596.49</v>
      </c>
      <c r="E1809">
        <v>8572.25</v>
      </c>
      <c r="F1809">
        <v>123058.92</v>
      </c>
      <c r="G1809">
        <v>109940.57</v>
      </c>
      <c r="H1809">
        <f>(1/(1-91/360*VLOOKUP($A1809,Tbills!$B$4:$C$974,2,1)/100))^((1)/91)-1</f>
        <v>1.527885156615838E-6</v>
      </c>
      <c r="I1809">
        <f>I1808*(1-IF($A1809&lt;=I1804,I$1,I$1+IF(AND(WEEKDAY($A1809)&lt;&gt;1,WEEKDAY($A1809)&lt;&gt;7),J$1,0)))^($A1809-$A1808)*(1-0.5*(E1809/E1808-1))</f>
        <v>21.787218129927009</v>
      </c>
      <c r="K1809">
        <f>ROW()</f>
        <v>1809</v>
      </c>
      <c r="L1809">
        <f>B1809/C1809</f>
        <v>0.92319353208691257</v>
      </c>
      <c r="M1809">
        <f t="shared" si="28"/>
        <v>16.915490431943628</v>
      </c>
      <c r="P1809">
        <f>P1808*(1-P$1+H1808)^($A1809-$A1808)*(2-E1809/E1808)</f>
        <v>16.987066406693881</v>
      </c>
    </row>
    <row r="1810" spans="1:16"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I1809*(1-IF($A1810&lt;=I1805,I$1,I$1+IF(AND(WEEKDAY($A1810)&lt;&gt;1,WEEKDAY($A1810)&lt;&gt;7),J$1,0)))^($A1810-$A1809)*(1-0.5*(E1810/E1809-1))</f>
        <v>21.918480350627643</v>
      </c>
      <c r="K1810">
        <f>ROW()</f>
        <v>1810</v>
      </c>
      <c r="L1810">
        <f>B1810/C1810</f>
        <v>0.92957746478873238</v>
      </c>
      <c r="M1810">
        <f t="shared" si="28"/>
        <v>17.11940161560624</v>
      </c>
      <c r="P1810">
        <f>P1809*(1-P$1+H1809)^($A1810-$A1809)*(2-E1810/E1809)</f>
        <v>17.192031546672801</v>
      </c>
    </row>
    <row r="1811" spans="1:16" x14ac:dyDescent="0.25">
      <c r="A1811" s="1">
        <v>40688</v>
      </c>
      <c r="B1811" s="10">
        <v>17.07</v>
      </c>
      <c r="C1811" s="10">
        <v>18.87</v>
      </c>
      <c r="D1811">
        <v>9317.0400000000009</v>
      </c>
      <c r="E1811">
        <v>8322.6</v>
      </c>
      <c r="F1811">
        <v>121342.85</v>
      </c>
      <c r="G1811">
        <v>108407.11</v>
      </c>
      <c r="H1811">
        <f>(1/(1-91/360*VLOOKUP($A1811,Tbills!$B$4:$C$974,2,1)/100))^((1)/91)-1</f>
        <v>1.527885156615838E-6</v>
      </c>
      <c r="I1811">
        <f>I1810*(1-IF($A1811&lt;=I1806,I$1,I$1+IF(AND(WEEKDAY($A1811)&lt;&gt;1,WEEKDAY($A1811)&lt;&gt;7),J$1,0)))^($A1811-$A1810)*(1-0.5*(E1811/E1810-1))</f>
        <v>22.106729522031401</v>
      </c>
      <c r="K1811">
        <f>ROW()</f>
        <v>1811</v>
      </c>
      <c r="L1811">
        <f>B1811/C1811</f>
        <v>0.90461049284578698</v>
      </c>
      <c r="M1811">
        <f t="shared" si="28"/>
        <v>17.413552918600661</v>
      </c>
      <c r="P1811">
        <f>P1810*(1-P$1+H1810)^($A1811-$A1810)*(2-E1811/E1810)</f>
        <v>17.487625217047402</v>
      </c>
    </row>
    <row r="1812" spans="1:16"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I1811*(1-IF($A1812&lt;=I1807,I$1,I$1+IF(AND(WEEKDAY($A1812)&lt;&gt;1,WEEKDAY($A1812)&lt;&gt;7),J$1,0)))^($A1812-$A1811)*(1-0.5*(E1812/E1811-1))</f>
        <v>22.413232756290451</v>
      </c>
      <c r="K1812">
        <f>ROW()</f>
        <v>1812</v>
      </c>
      <c r="L1812">
        <f>B1812/C1812</f>
        <v>0.88455195162177014</v>
      </c>
      <c r="M1812">
        <f t="shared" si="28"/>
        <v>17.896505865627663</v>
      </c>
      <c r="P1812">
        <f>P1811*(1-P$1+H1811)^($A1812-$A1811)*(2-E1812/E1811)</f>
        <v>17.972832318205345</v>
      </c>
    </row>
    <row r="1813" spans="1:16" x14ac:dyDescent="0.25">
      <c r="A1813" s="1">
        <v>40690</v>
      </c>
      <c r="B1813" s="10">
        <v>15.98</v>
      </c>
      <c r="C1813" s="10">
        <v>18.13</v>
      </c>
      <c r="D1813">
        <v>8892.74</v>
      </c>
      <c r="E1813">
        <v>7943.56</v>
      </c>
      <c r="F1813">
        <v>116825.98</v>
      </c>
      <c r="G1813">
        <v>104371.44</v>
      </c>
      <c r="H1813">
        <f>(1/(1-91/360*VLOOKUP($A1813,Tbills!$B$4:$C$974,2,1)/100))^((1)/91)-1</f>
        <v>1.527885156615838E-6</v>
      </c>
      <c r="I1813">
        <f>I1812*(1-IF($A1813&lt;=I1808,I$1,I$1+IF(AND(WEEKDAY($A1813)&lt;&gt;1,WEEKDAY($A1813)&lt;&gt;7),J$1,0)))^($A1813-$A1812)*(1-0.5*(E1813/E1812-1))</f>
        <v>22.617375775757129</v>
      </c>
      <c r="K1813">
        <f>ROW()</f>
        <v>1813</v>
      </c>
      <c r="L1813">
        <f>B1813/C1813</f>
        <v>0.8814120242691672</v>
      </c>
      <c r="M1813">
        <f t="shared" si="28"/>
        <v>18.222605224223503</v>
      </c>
      <c r="P1813">
        <f>P1812*(1-P$1+H1812)^($A1813-$A1812)*(2-E1813/E1812)</f>
        <v>18.300525904292783</v>
      </c>
    </row>
    <row r="1814" spans="1:16" x14ac:dyDescent="0.25">
      <c r="A1814" s="1">
        <v>40694</v>
      </c>
      <c r="B1814" s="10">
        <v>15.45</v>
      </c>
      <c r="C1814" s="10">
        <v>17.559999999999999</v>
      </c>
      <c r="D1814">
        <v>8630.32</v>
      </c>
      <c r="E1814">
        <v>7709.1</v>
      </c>
      <c r="F1814">
        <v>114680.44</v>
      </c>
      <c r="G1814">
        <v>102453.99</v>
      </c>
      <c r="H1814">
        <f>(1/(1-91/360*VLOOKUP($A1814,Tbills!$B$4:$C$974,2,1)/100))^((1)/91)-1</f>
        <v>1.6667944573445226E-6</v>
      </c>
      <c r="I1814">
        <f>I1813*(1-IF($A1814&lt;=I1809,I$1,I$1+IF(AND(WEEKDAY($A1814)&lt;&gt;1,WEEKDAY($A1814)&lt;&gt;7),J$1,0)))^($A1814-$A1813)*(1-0.5*(E1814/E1813-1))</f>
        <v>22.948770651138247</v>
      </c>
      <c r="K1814">
        <f>ROW()</f>
        <v>1814</v>
      </c>
      <c r="L1814">
        <f>B1814/C1814</f>
        <v>0.87984054669703871</v>
      </c>
      <c r="M1814">
        <f t="shared" si="28"/>
        <v>18.756963928694415</v>
      </c>
      <c r="P1814">
        <f>P1813*(1-P$1+H1813)^($A1814-$A1813)*(2-E1814/E1813)</f>
        <v>18.838007249317204</v>
      </c>
    </row>
    <row r="1815" spans="1:16" x14ac:dyDescent="0.25">
      <c r="A1815" s="1">
        <v>40695</v>
      </c>
      <c r="B1815" s="10">
        <v>18.3</v>
      </c>
      <c r="C1815" s="10">
        <v>19.36</v>
      </c>
      <c r="D1815">
        <v>9227.41</v>
      </c>
      <c r="E1815">
        <v>8242.44</v>
      </c>
      <c r="F1815">
        <v>117907.12</v>
      </c>
      <c r="G1815">
        <v>105336.5</v>
      </c>
      <c r="H1815">
        <f>(1/(1-91/360*VLOOKUP($A1815,Tbills!$B$4:$C$974,2,1)/100))^((1)/91)-1</f>
        <v>1.6667944573445226E-6</v>
      </c>
      <c r="I1815">
        <f>I1814*(1-IF($A1815&lt;=I1810,I$1,I$1+IF(AND(WEEKDAY($A1815)&lt;&gt;1,WEEKDAY($A1815)&lt;&gt;7),J$1,0)))^($A1815-$A1814)*(1-0.5*(E1815/E1814-1))</f>
        <v>22.15435962923663</v>
      </c>
      <c r="K1815">
        <f>ROW()</f>
        <v>1815</v>
      </c>
      <c r="L1815">
        <f>B1815/C1815</f>
        <v>0.94524793388429762</v>
      </c>
      <c r="M1815">
        <f t="shared" si="28"/>
        <v>17.458484472998101</v>
      </c>
      <c r="P1815">
        <f>P1814*(1-P$1+H1814)^($A1815-$A1814)*(2-E1815/E1814)</f>
        <v>17.534114814142637</v>
      </c>
    </row>
    <row r="1816" spans="1:16" x14ac:dyDescent="0.25">
      <c r="A1816" s="1">
        <v>40696</v>
      </c>
      <c r="B1816" s="10">
        <v>18.09</v>
      </c>
      <c r="C1816" s="10">
        <v>19.32</v>
      </c>
      <c r="D1816">
        <v>9140.85</v>
      </c>
      <c r="E1816">
        <v>8165.11</v>
      </c>
      <c r="F1816">
        <v>117430.63</v>
      </c>
      <c r="G1816">
        <v>104910.63</v>
      </c>
      <c r="H1816">
        <f>(1/(1-91/360*VLOOKUP($A1816,Tbills!$B$4:$C$974,2,1)/100))^((1)/91)-1</f>
        <v>1.6667944573445226E-6</v>
      </c>
      <c r="I1816">
        <f>I1815*(1-IF($A1816&lt;=I1811,I$1,I$1+IF(AND(WEEKDAY($A1816)&lt;&gt;1,WEEKDAY($A1816)&lt;&gt;7),J$1,0)))^($A1816-$A1815)*(1-0.5*(E1816/E1815-1))</f>
        <v>22.257705636202612</v>
      </c>
      <c r="K1816">
        <f>ROW()</f>
        <v>1816</v>
      </c>
      <c r="L1816">
        <f>B1816/C1816</f>
        <v>0.93633540372670809</v>
      </c>
      <c r="M1816">
        <f t="shared" si="28"/>
        <v>17.621457998920768</v>
      </c>
      <c r="P1816">
        <f>P1815*(1-P$1+H1815)^($A1816-$A1815)*(2-E1816/E1815)</f>
        <v>17.697993555860883</v>
      </c>
    </row>
    <row r="1817" spans="1:16"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I1816*(1-IF($A1817&lt;=I1812,I$1,I$1+IF(AND(WEEKDAY($A1817)&lt;&gt;1,WEEKDAY($A1817)&lt;&gt;7),J$1,0)))^($A1817-$A1816)*(1-0.5*(E1817/E1816-1))</f>
        <v>22.185081264960882</v>
      </c>
      <c r="K1817">
        <f>ROW()</f>
        <v>1817</v>
      </c>
      <c r="L1817">
        <f>B1817/C1817</f>
        <v>0.92193117616846432</v>
      </c>
      <c r="M1817">
        <f t="shared" si="28"/>
        <v>17.506563257786595</v>
      </c>
      <c r="P1817">
        <f>P1816*(1-P$1+H1816)^($A1817-$A1816)*(2-E1817/E1816)</f>
        <v>17.582797706652091</v>
      </c>
    </row>
    <row r="1818" spans="1:16"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I1817*(1-IF($A1818&lt;=I1813,I$1,I$1+IF(AND(WEEKDAY($A1818)&lt;&gt;1,WEEKDAY($A1818)&lt;&gt;7),J$1,0)))^($A1818-$A1817)*(1-0.5*(E1818/E1817-1))</f>
        <v>22.055142429524505</v>
      </c>
      <c r="K1818">
        <f>ROW()</f>
        <v>1818</v>
      </c>
      <c r="L1818">
        <f>B1818/C1818</f>
        <v>0.92635270541082149</v>
      </c>
      <c r="M1818">
        <f t="shared" si="28"/>
        <v>17.301790385303814</v>
      </c>
      <c r="P1818">
        <f>P1817*(1-P$1+H1817)^($A1818-$A1817)*(2-E1818/E1817)</f>
        <v>17.377719942303234</v>
      </c>
    </row>
    <row r="1819" spans="1:16" x14ac:dyDescent="0.25">
      <c r="A1819" s="1">
        <v>40701</v>
      </c>
      <c r="B1819" s="10">
        <v>18.07</v>
      </c>
      <c r="C1819" s="10">
        <v>19.5</v>
      </c>
      <c r="D1819">
        <v>9191.59</v>
      </c>
      <c r="E1819">
        <v>8210.3700000000008</v>
      </c>
      <c r="F1819">
        <v>118416.64</v>
      </c>
      <c r="G1819">
        <v>105790.69</v>
      </c>
      <c r="H1819">
        <f>(1/(1-91/360*VLOOKUP($A1819,Tbills!$B$4:$C$974,2,1)/100))^((1)/91)-1</f>
        <v>1.2500718804542288E-6</v>
      </c>
      <c r="I1819">
        <f>I1818*(1-IF($A1819&lt;=I1814,I$1,I$1+IF(AND(WEEKDAY($A1819)&lt;&gt;1,WEEKDAY($A1819)&lt;&gt;7),J$1,0)))^($A1819-$A1818)*(1-0.5*(E1819/E1818-1))</f>
        <v>22.19065578831589</v>
      </c>
      <c r="K1819">
        <f>ROW()</f>
        <v>1819</v>
      </c>
      <c r="L1819">
        <f>B1819/C1819</f>
        <v>0.92666666666666664</v>
      </c>
      <c r="M1819">
        <f t="shared" si="28"/>
        <v>17.514495500646738</v>
      </c>
      <c r="P1819">
        <f>P1818*(1-P$1+H1818)^($A1819-$A1818)*(2-E1819/E1818)</f>
        <v>17.591549205638099</v>
      </c>
    </row>
    <row r="1820" spans="1:16" x14ac:dyDescent="0.25">
      <c r="A1820" s="1">
        <v>40702</v>
      </c>
      <c r="B1820" s="10">
        <v>18.79</v>
      </c>
      <c r="C1820" s="10">
        <v>19.95</v>
      </c>
      <c r="D1820">
        <v>9313.68</v>
      </c>
      <c r="E1820">
        <v>8319.42</v>
      </c>
      <c r="F1820">
        <v>119068.63</v>
      </c>
      <c r="G1820">
        <v>106373.03</v>
      </c>
      <c r="H1820">
        <f>(1/(1-91/360*VLOOKUP($A1820,Tbills!$B$4:$C$974,2,1)/100))^((1)/91)-1</f>
        <v>1.2500718804542288E-6</v>
      </c>
      <c r="I1820">
        <f>I1819*(1-IF($A1820&lt;=I1815,I$1,I$1+IF(AND(WEEKDAY($A1820)&lt;&gt;1,WEEKDAY($A1820)&lt;&gt;7),J$1,0)))^($A1820-$A1819)*(1-0.5*(E1820/E1819-1))</f>
        <v>22.042714095360903</v>
      </c>
      <c r="K1820">
        <f>ROW()</f>
        <v>1820</v>
      </c>
      <c r="L1820">
        <f>B1820/C1820</f>
        <v>0.94185463659147872</v>
      </c>
      <c r="M1820">
        <f t="shared" si="28"/>
        <v>17.281063349050871</v>
      </c>
      <c r="P1820">
        <f>P1819*(1-P$1+H1819)^($A1820-$A1819)*(2-E1820/E1819)</f>
        <v>17.357278231080304</v>
      </c>
    </row>
    <row r="1821" spans="1:16"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I1820*(1-IF($A1821&lt;=I1816,I$1,I$1+IF(AND(WEEKDAY($A1821)&lt;&gt;1,WEEKDAY($A1821)&lt;&gt;7),J$1,0)))^($A1821-$A1820)*(1-0.5*(E1821/E1820-1))</f>
        <v>22.37975042317516</v>
      </c>
      <c r="K1821">
        <f>ROW()</f>
        <v>1821</v>
      </c>
      <c r="L1821">
        <f>B1821/C1821</f>
        <v>0.92263759086188979</v>
      </c>
      <c r="M1821">
        <f t="shared" si="28"/>
        <v>17.809607142900976</v>
      </c>
      <c r="P1821">
        <f>P1820*(1-P$1+H1820)^($A1821-$A1820)*(2-E1821/E1820)</f>
        <v>17.888346968739608</v>
      </c>
    </row>
    <row r="1822" spans="1:16" x14ac:dyDescent="0.25">
      <c r="A1822" s="1">
        <v>40704</v>
      </c>
      <c r="B1822" s="10">
        <v>18.86</v>
      </c>
      <c r="C1822" s="10">
        <v>20.11</v>
      </c>
      <c r="D1822">
        <v>9358.19</v>
      </c>
      <c r="E1822">
        <v>8359.16</v>
      </c>
      <c r="F1822">
        <v>119179.52</v>
      </c>
      <c r="G1822">
        <v>106471.83</v>
      </c>
      <c r="H1822">
        <f>(1/(1-91/360*VLOOKUP($A1822,Tbills!$B$4:$C$974,2,1)/100))^((1)/91)-1</f>
        <v>1.2500718804542288E-6</v>
      </c>
      <c r="I1822">
        <f>I1821*(1-IF($A1822&lt;=I1817,I$1,I$1+IF(AND(WEEKDAY($A1822)&lt;&gt;1,WEEKDAY($A1822)&lt;&gt;7),J$1,0)))^($A1822-$A1821)*(1-0.5*(E1822/E1821-1))</f>
        <v>21.970424563816032</v>
      </c>
      <c r="K1822">
        <f>ROW()</f>
        <v>1822</v>
      </c>
      <c r="L1822">
        <f>B1822/C1822</f>
        <v>0.93784186971655892</v>
      </c>
      <c r="M1822">
        <f t="shared" si="28"/>
        <v>17.158242311585063</v>
      </c>
      <c r="P1822">
        <f>P1821*(1-P$1+H1821)^($A1822-$A1821)*(2-E1822/E1821)</f>
        <v>17.234289134653132</v>
      </c>
    </row>
    <row r="1823" spans="1:16"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I1822*(1-IF($A1823&lt;=I1818,I$1,I$1+IF(AND(WEEKDAY($A1823)&lt;&gt;1,WEEKDAY($A1823)&lt;&gt;7),J$1,0)))^($A1823-$A1822)*(1-0.5*(E1823/E1822-1))</f>
        <v>21.728894976771958</v>
      </c>
      <c r="K1823">
        <f>ROW()</f>
        <v>1823</v>
      </c>
      <c r="L1823">
        <f>B1823/C1823</f>
        <v>0.95939334637964768</v>
      </c>
      <c r="M1823">
        <f t="shared" si="28"/>
        <v>16.781292777518196</v>
      </c>
      <c r="P1823">
        <f>P1822*(1-P$1+H1822)^($A1823-$A1822)*(2-E1823/E1822)</f>
        <v>16.856217060418512</v>
      </c>
    </row>
    <row r="1824" spans="1:16" x14ac:dyDescent="0.25">
      <c r="A1824" s="1">
        <v>40708</v>
      </c>
      <c r="B1824" s="10">
        <v>18.260000000000002</v>
      </c>
      <c r="C1824" s="10">
        <v>19.43</v>
      </c>
      <c r="D1824">
        <v>9165.74</v>
      </c>
      <c r="E1824">
        <v>8187.21</v>
      </c>
      <c r="F1824">
        <v>116138.14</v>
      </c>
      <c r="G1824">
        <v>103754.21</v>
      </c>
      <c r="H1824">
        <f>(1/(1-91/360*VLOOKUP($A1824,Tbills!$B$4:$C$974,2,1)/100))^((1)/91)-1</f>
        <v>1.3889776309117252E-6</v>
      </c>
      <c r="I1824">
        <f>I1823*(1-IF($A1824&lt;=I1819,I$1,I$1+IF(AND(WEEKDAY($A1824)&lt;&gt;1,WEEKDAY($A1824)&lt;&gt;7),J$1,0)))^($A1824-$A1823)*(1-0.5*(E1824/E1823-1))</f>
        <v>22.179155520583279</v>
      </c>
      <c r="K1824">
        <f>ROW()</f>
        <v>1824</v>
      </c>
      <c r="L1824">
        <f>B1824/C1824</f>
        <v>0.93978383942357191</v>
      </c>
      <c r="M1824">
        <f t="shared" si="28"/>
        <v>17.476845641331128</v>
      </c>
      <c r="P1824">
        <f>P1823*(1-P$1+H1823)^($A1824-$A1823)*(2-E1824/E1823)</f>
        <v>17.555068120854816</v>
      </c>
    </row>
    <row r="1825" spans="1:16" x14ac:dyDescent="0.25">
      <c r="A1825" s="1">
        <v>40709</v>
      </c>
      <c r="B1825" s="10">
        <v>21.32</v>
      </c>
      <c r="C1825" s="10">
        <v>21.38</v>
      </c>
      <c r="D1825">
        <v>10001.17</v>
      </c>
      <c r="E1825">
        <v>8933.44</v>
      </c>
      <c r="F1825">
        <v>120869.86</v>
      </c>
      <c r="G1825">
        <v>107981.23</v>
      </c>
      <c r="H1825">
        <f>(1/(1-91/360*VLOOKUP($A1825,Tbills!$B$4:$C$974,2,1)/100))^((1)/91)-1</f>
        <v>1.3889776309117252E-6</v>
      </c>
      <c r="I1825">
        <f>I1824*(1-IF($A1825&lt;=I1820,I$1,I$1+IF(AND(WEEKDAY($A1825)&lt;&gt;1,WEEKDAY($A1825)&lt;&gt;7),J$1,0)))^($A1825-$A1824)*(1-0.5*(E1825/E1824-1))</f>
        <v>21.167835862113897</v>
      </c>
      <c r="K1825">
        <f>ROW()</f>
        <v>1825</v>
      </c>
      <c r="L1825">
        <f>B1825/C1825</f>
        <v>0.99719363891487378</v>
      </c>
      <c r="M1825">
        <f t="shared" si="28"/>
        <v>15.883164349808276</v>
      </c>
      <c r="P1825">
        <f>P1824*(1-P$1+H1824)^($A1825-$A1824)*(2-E1825/E1824)</f>
        <v>15.95442902007961</v>
      </c>
    </row>
    <row r="1826" spans="1:16" x14ac:dyDescent="0.25">
      <c r="A1826" s="1">
        <v>40710</v>
      </c>
      <c r="B1826" s="10">
        <v>22.73</v>
      </c>
      <c r="C1826" s="10">
        <v>22.61</v>
      </c>
      <c r="D1826">
        <v>10479.280000000001</v>
      </c>
      <c r="E1826">
        <v>9360.49</v>
      </c>
      <c r="F1826">
        <v>125066.85</v>
      </c>
      <c r="G1826">
        <v>111730.53</v>
      </c>
      <c r="H1826">
        <f>(1/(1-91/360*VLOOKUP($A1826,Tbills!$B$4:$C$974,2,1)/100))^((1)/91)-1</f>
        <v>1.3889776309117252E-6</v>
      </c>
      <c r="I1826">
        <f>I1825*(1-IF($A1826&lt;=I1821,I$1,I$1+IF(AND(WEEKDAY($A1826)&lt;&gt;1,WEEKDAY($A1826)&lt;&gt;7),J$1,0)))^($A1826-$A1825)*(1-0.5*(E1826/E1825-1))</f>
        <v>20.661349409587512</v>
      </c>
      <c r="K1826">
        <f>ROW()</f>
        <v>1826</v>
      </c>
      <c r="L1826">
        <f>B1826/C1826</f>
        <v>1.0053073861123396</v>
      </c>
      <c r="M1826">
        <f t="shared" si="28"/>
        <v>15.123188567227526</v>
      </c>
      <c r="P1826">
        <f>P1825*(1-P$1+H1825)^($A1826-$A1825)*(2-E1826/E1825)</f>
        <v>15.191210149250894</v>
      </c>
    </row>
    <row r="1827" spans="1:16" x14ac:dyDescent="0.25">
      <c r="A1827" s="1">
        <v>40711</v>
      </c>
      <c r="B1827" s="10">
        <v>21.85</v>
      </c>
      <c r="C1827" s="10">
        <v>22.44</v>
      </c>
      <c r="D1827">
        <v>10248.85</v>
      </c>
      <c r="E1827">
        <v>9154.65</v>
      </c>
      <c r="F1827">
        <v>123950.74</v>
      </c>
      <c r="G1827">
        <v>110733.28</v>
      </c>
      <c r="H1827">
        <f>(1/(1-91/360*VLOOKUP($A1827,Tbills!$B$4:$C$974,2,1)/100))^((1)/91)-1</f>
        <v>1.3889776309117252E-6</v>
      </c>
      <c r="I1827">
        <f>I1826*(1-IF($A1827&lt;=I1822,I$1,I$1+IF(AND(WEEKDAY($A1827)&lt;&gt;1,WEEKDAY($A1827)&lt;&gt;7),J$1,0)))^($A1827-$A1826)*(1-0.5*(E1827/E1826-1))</f>
        <v>20.887980390123733</v>
      </c>
      <c r="K1827">
        <f>ROW()</f>
        <v>1827</v>
      </c>
      <c r="L1827">
        <f>B1827/C1827</f>
        <v>0.97370766488413552</v>
      </c>
      <c r="M1827">
        <f t="shared" si="28"/>
        <v>15.455032190899564</v>
      </c>
      <c r="P1827">
        <f>P1826*(1-P$1+H1826)^($A1827-$A1826)*(2-E1827/E1826)</f>
        <v>15.524716786941969</v>
      </c>
    </row>
    <row r="1828" spans="1:16"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I1827*(1-IF($A1828&lt;=I1823,I$1,I$1+IF(AND(WEEKDAY($A1828)&lt;&gt;1,WEEKDAY($A1828)&lt;&gt;7),J$1,0)))^($A1828-$A1827)*(1-0.5*(E1828/E1827-1))</f>
        <v>21.362555893685894</v>
      </c>
      <c r="K1828">
        <f>ROW()</f>
        <v>1828</v>
      </c>
      <c r="L1828">
        <f>B1828/C1828</f>
        <v>0.94203581526861446</v>
      </c>
      <c r="M1828">
        <f t="shared" si="28"/>
        <v>16.15752037839189</v>
      </c>
      <c r="P1828">
        <f>P1827*(1-P$1+H1827)^($A1828-$A1827)*(2-E1828/E1827)</f>
        <v>16.230906958976327</v>
      </c>
    </row>
    <row r="1829" spans="1:16" x14ac:dyDescent="0.25">
      <c r="A1829" s="1">
        <v>40715</v>
      </c>
      <c r="B1829" s="10">
        <v>18.86</v>
      </c>
      <c r="C1829" s="10">
        <v>20.5</v>
      </c>
      <c r="D1829">
        <v>9555.65</v>
      </c>
      <c r="E1829">
        <v>8535.41</v>
      </c>
      <c r="F1829">
        <v>120209.86</v>
      </c>
      <c r="G1829">
        <v>107390.75</v>
      </c>
      <c r="H1829">
        <f>(1/(1-91/360*VLOOKUP($A1829,Tbills!$B$4:$C$974,2,1)/100))^((1)/91)-1</f>
        <v>9.7226570483499586E-7</v>
      </c>
      <c r="I1829">
        <f>I1828*(1-IF($A1829&lt;=I1824,I$1,I$1+IF(AND(WEEKDAY($A1829)&lt;&gt;1,WEEKDAY($A1829)&lt;&gt;7),J$1,0)))^($A1829-$A1828)*(1-0.5*(E1829/E1828-1))</f>
        <v>21.608682912915597</v>
      </c>
      <c r="K1829">
        <f>ROW()</f>
        <v>1829</v>
      </c>
      <c r="L1829">
        <f>B1829/C1829</f>
        <v>0.91999999999999993</v>
      </c>
      <c r="M1829">
        <f t="shared" si="28"/>
        <v>16.529916463103319</v>
      </c>
      <c r="P1829">
        <f>P1828*(1-P$1+H1828)^($A1829-$A1828)*(2-E1829/E1828)</f>
        <v>16.605169825101239</v>
      </c>
    </row>
    <row r="1830" spans="1:16" x14ac:dyDescent="0.25">
      <c r="A1830" s="1">
        <v>40716</v>
      </c>
      <c r="B1830" s="10">
        <v>18.52</v>
      </c>
      <c r="C1830" s="10">
        <v>20.72</v>
      </c>
      <c r="D1830">
        <v>9716.8799999999992</v>
      </c>
      <c r="E1830">
        <v>8679.42</v>
      </c>
      <c r="F1830">
        <v>121819.05</v>
      </c>
      <c r="G1830">
        <v>108828.24</v>
      </c>
      <c r="H1830">
        <f>(1/(1-91/360*VLOOKUP($A1830,Tbills!$B$4:$C$974,2,1)/100))^((1)/91)-1</f>
        <v>9.7226570483499586E-7</v>
      </c>
      <c r="I1830">
        <f>I1829*(1-IF($A1830&lt;=I1825,I$1,I$1+IF(AND(WEEKDAY($A1830)&lt;&gt;1,WEEKDAY($A1830)&lt;&gt;7),J$1,0)))^($A1830-$A1829)*(1-0.5*(E1830/E1829-1))</f>
        <v>21.425833678661022</v>
      </c>
      <c r="K1830">
        <f>ROW()</f>
        <v>1830</v>
      </c>
      <c r="L1830">
        <f>B1830/C1830</f>
        <v>0.89382239382239381</v>
      </c>
      <c r="M1830">
        <f t="shared" si="28"/>
        <v>16.250265726279064</v>
      </c>
      <c r="P1830">
        <f>P1829*(1-P$1+H1829)^($A1830-$A1829)*(2-E1830/E1829)</f>
        <v>16.324418376178965</v>
      </c>
    </row>
    <row r="1831" spans="1:16" x14ac:dyDescent="0.25">
      <c r="A1831" s="1">
        <v>40717</v>
      </c>
      <c r="B1831" s="10">
        <v>19.29</v>
      </c>
      <c r="C1831" s="10">
        <v>20.93</v>
      </c>
      <c r="D1831">
        <v>9521.3700000000008</v>
      </c>
      <c r="E1831">
        <v>8504.77</v>
      </c>
      <c r="F1831">
        <v>121519.75</v>
      </c>
      <c r="G1831">
        <v>108560.75</v>
      </c>
      <c r="H1831">
        <f>(1/(1-91/360*VLOOKUP($A1831,Tbills!$B$4:$C$974,2,1)/100))^((1)/91)-1</f>
        <v>9.7226570483499586E-7</v>
      </c>
      <c r="I1831">
        <f>I1830*(1-IF($A1831&lt;=I1826,I$1,I$1+IF(AND(WEEKDAY($A1831)&lt;&gt;1,WEEKDAY($A1831)&lt;&gt;7),J$1,0)))^($A1831-$A1830)*(1-0.5*(E1831/E1830-1))</f>
        <v>21.640839067788693</v>
      </c>
      <c r="K1831">
        <f>ROW()</f>
        <v>1831</v>
      </c>
      <c r="L1831">
        <f>B1831/C1831</f>
        <v>0.92164357381748685</v>
      </c>
      <c r="M1831">
        <f t="shared" si="28"/>
        <v>16.576486557014181</v>
      </c>
      <c r="P1831">
        <f>P1830*(1-P$1+H1830)^($A1831-$A1830)*(2-E1831/E1830)</f>
        <v>16.652303682935713</v>
      </c>
    </row>
    <row r="1832" spans="1:16"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I1831*(1-IF($A1832&lt;=I1827,I$1,I$1+IF(AND(WEEKDAY($A1832)&lt;&gt;1,WEEKDAY($A1832)&lt;&gt;7),J$1,0)))^($A1832-$A1831)*(1-0.5*(E1832/E1831-1))</f>
        <v>21.065730672100347</v>
      </c>
      <c r="K1832">
        <f>ROW()</f>
        <v>1832</v>
      </c>
      <c r="L1832">
        <f>B1832/C1832</f>
        <v>0.96259124087591241</v>
      </c>
      <c r="M1832">
        <f t="shared" si="28"/>
        <v>15.695550467778759</v>
      </c>
      <c r="P1832">
        <f>P1831*(1-P$1+H1831)^($A1832-$A1831)*(2-E1832/E1831)</f>
        <v>15.767504921367976</v>
      </c>
    </row>
    <row r="1833" spans="1:16" x14ac:dyDescent="0.25">
      <c r="A1833" s="1">
        <v>40721</v>
      </c>
      <c r="B1833" s="10">
        <v>20.56</v>
      </c>
      <c r="C1833" s="10">
        <v>21.5</v>
      </c>
      <c r="D1833">
        <v>9798.57</v>
      </c>
      <c r="E1833">
        <v>8752.34</v>
      </c>
      <c r="F1833">
        <v>122265.91</v>
      </c>
      <c r="G1833">
        <v>109226.92</v>
      </c>
      <c r="H1833">
        <f>(1/(1-91/360*VLOOKUP($A1833,Tbills!$B$4:$C$974,2,1)/100))^((1)/91)-1</f>
        <v>6.9446662909200541E-7</v>
      </c>
      <c r="I1833">
        <f>I1832*(1-IF($A1833&lt;=I1828,I$1,I$1+IF(AND(WEEKDAY($A1833)&lt;&gt;1,WEEKDAY($A1833)&lt;&gt;7),J$1,0)))^($A1833-$A1832)*(1-0.5*(E1833/E1832-1))</f>
        <v>21.304010370399194</v>
      </c>
      <c r="K1833">
        <f>ROW()</f>
        <v>1833</v>
      </c>
      <c r="L1833">
        <f>B1833/C1833</f>
        <v>0.95627906976744181</v>
      </c>
      <c r="M1833">
        <f t="shared" si="28"/>
        <v>16.050858995210156</v>
      </c>
      <c r="P1833">
        <f>P1832*(1-P$1+H1832)^($A1833-$A1832)*(2-E1833/E1832)</f>
        <v>16.124953234790649</v>
      </c>
    </row>
    <row r="1834" spans="1:16" x14ac:dyDescent="0.25">
      <c r="A1834" s="1">
        <v>40722</v>
      </c>
      <c r="B1834" s="10">
        <v>19.170000000000002</v>
      </c>
      <c r="C1834" s="10">
        <v>20.52</v>
      </c>
      <c r="D1834">
        <v>9332.26</v>
      </c>
      <c r="E1834">
        <v>8335.81</v>
      </c>
      <c r="F1834">
        <v>120826.69</v>
      </c>
      <c r="G1834">
        <v>107941.11</v>
      </c>
      <c r="H1834">
        <f>(1/(1-91/360*VLOOKUP($A1834,Tbills!$B$4:$C$974,2,1)/100))^((1)/91)-1</f>
        <v>6.9446662909200541E-7</v>
      </c>
      <c r="I1834">
        <f>I1833*(1-IF($A1834&lt;=I1829,I$1,I$1+IF(AND(WEEKDAY($A1834)&lt;&gt;1,WEEKDAY($A1834)&lt;&gt;7),J$1,0)))^($A1834-$A1833)*(1-0.5*(E1834/E1833-1))</f>
        <v>21.810379086922239</v>
      </c>
      <c r="K1834">
        <f>ROW()</f>
        <v>1834</v>
      </c>
      <c r="L1834">
        <f>B1834/C1834</f>
        <v>0.9342105263157896</v>
      </c>
      <c r="M1834">
        <f t="shared" si="28"/>
        <v>16.813947481959914</v>
      </c>
      <c r="P1834">
        <f>P1833*(1-P$1+H1833)^($A1834-$A1833)*(2-E1834/E1833)</f>
        <v>16.891738015800367</v>
      </c>
    </row>
    <row r="1835" spans="1:16"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I1834*(1-IF($A1835&lt;=I1830,I$1,I$1+IF(AND(WEEKDAY($A1835)&lt;&gt;1,WEEKDAY($A1835)&lt;&gt;7),J$1,0)))^($A1835-$A1834)*(1-0.5*(E1835/E1834-1))</f>
        <v>22.326354145363101</v>
      </c>
      <c r="K1835">
        <f>ROW()</f>
        <v>1835</v>
      </c>
      <c r="L1835">
        <f>B1835/C1835</f>
        <v>0.88928939237899063</v>
      </c>
      <c r="M1835">
        <f t="shared" si="28"/>
        <v>17.609569029150162</v>
      </c>
      <c r="P1835">
        <f>P1834*(1-P$1+H1834)^($A1835-$A1834)*(2-E1835/E1834)</f>
        <v>17.691222478634931</v>
      </c>
    </row>
    <row r="1836" spans="1:16" x14ac:dyDescent="0.25">
      <c r="A1836" s="1">
        <v>40724</v>
      </c>
      <c r="B1836" s="10">
        <v>16.52</v>
      </c>
      <c r="C1836" s="10">
        <v>18.91</v>
      </c>
      <c r="D1836">
        <v>8556.85</v>
      </c>
      <c r="E1836">
        <v>7643.18</v>
      </c>
      <c r="F1836">
        <v>116233.26</v>
      </c>
      <c r="G1836">
        <v>103837.4</v>
      </c>
      <c r="H1836">
        <f>(1/(1-91/360*VLOOKUP($A1836,Tbills!$B$4:$C$974,2,1)/100))^((1)/91)-1</f>
        <v>6.9446662909200541E-7</v>
      </c>
      <c r="I1836">
        <f>I1835*(1-IF($A1836&lt;=I1831,I$1,I$1+IF(AND(WEEKDAY($A1836)&lt;&gt;1,WEEKDAY($A1836)&lt;&gt;7),J$1,0)))^($A1836-$A1835)*(1-0.5*(E1836/E1835-1))</f>
        <v>22.744372858722432</v>
      </c>
      <c r="K1836">
        <f>ROW()</f>
        <v>1836</v>
      </c>
      <c r="L1836">
        <f>B1836/C1836</f>
        <v>0.8736118455843469</v>
      </c>
      <c r="M1836">
        <f t="shared" si="28"/>
        <v>18.269063634845327</v>
      </c>
      <c r="P1836">
        <f>P1835*(1-P$1+H1835)^($A1836-$A1835)*(2-E1836/E1835)</f>
        <v>18.353963831320897</v>
      </c>
    </row>
    <row r="1837" spans="1:16" x14ac:dyDescent="0.25">
      <c r="A1837" s="1">
        <v>40725</v>
      </c>
      <c r="B1837" s="10">
        <v>15.87</v>
      </c>
      <c r="C1837" s="10">
        <v>17.93</v>
      </c>
      <c r="D1837">
        <v>8192.98</v>
      </c>
      <c r="E1837">
        <v>7318.16</v>
      </c>
      <c r="F1837">
        <v>111135.39</v>
      </c>
      <c r="G1837">
        <v>99283.13</v>
      </c>
      <c r="H1837">
        <f>(1/(1-91/360*VLOOKUP($A1837,Tbills!$B$4:$C$974,2,1)/100))^((1)/91)-1</f>
        <v>6.9446662909200541E-7</v>
      </c>
      <c r="I1837">
        <f>I1836*(1-IF($A1837&lt;=I1832,I$1,I$1+IF(AND(WEEKDAY($A1837)&lt;&gt;1,WEEKDAY($A1837)&lt;&gt;7),J$1,0)))^($A1837-$A1836)*(1-0.5*(E1837/E1836-1))</f>
        <v>23.227361254346473</v>
      </c>
      <c r="K1837">
        <f>ROW()</f>
        <v>1837</v>
      </c>
      <c r="L1837">
        <f>B1837/C1837</f>
        <v>0.88510875627440044</v>
      </c>
      <c r="M1837">
        <f t="shared" si="28"/>
        <v>19.045053604683787</v>
      </c>
      <c r="P1837">
        <f>P1836*(1-P$1+H1836)^($A1837-$A1836)*(2-E1837/E1836)</f>
        <v>19.133756759686733</v>
      </c>
    </row>
    <row r="1838" spans="1:16" x14ac:dyDescent="0.25">
      <c r="A1838" s="1">
        <v>40729</v>
      </c>
      <c r="B1838" s="10">
        <v>16.059999999999999</v>
      </c>
      <c r="C1838" s="10">
        <v>18.11</v>
      </c>
      <c r="D1838">
        <v>8231.06</v>
      </c>
      <c r="E1838">
        <v>7352.15</v>
      </c>
      <c r="F1838">
        <v>111528.12</v>
      </c>
      <c r="G1838">
        <v>99633.7</v>
      </c>
      <c r="H1838">
        <f>(1/(1-91/360*VLOOKUP($A1838,Tbills!$B$4:$C$974,2,1)/100))^((1)/91)-1</f>
        <v>6.9446662909200541E-7</v>
      </c>
      <c r="I1838">
        <f>I1837*(1-IF($A1838&lt;=I1833,I$1,I$1+IF(AND(WEEKDAY($A1838)&lt;&gt;1,WEEKDAY($A1838)&lt;&gt;7),J$1,0)))^($A1838-$A1837)*(1-0.5*(E1838/E1837-1))</f>
        <v>23.171007754698881</v>
      </c>
      <c r="K1838">
        <f>ROW()</f>
        <v>1838</v>
      </c>
      <c r="L1838">
        <f>B1838/C1838</f>
        <v>0.88680287134180003</v>
      </c>
      <c r="M1838">
        <f t="shared" si="28"/>
        <v>18.953065362744315</v>
      </c>
      <c r="P1838">
        <f>P1837*(1-P$1+H1837)^($A1838-$A1837)*(2-E1838/E1837)</f>
        <v>19.042123374196109</v>
      </c>
    </row>
    <row r="1839" spans="1:16" x14ac:dyDescent="0.25">
      <c r="A1839" s="1">
        <v>40730</v>
      </c>
      <c r="B1839" s="10">
        <v>16.34</v>
      </c>
      <c r="C1839" s="10">
        <v>18.41</v>
      </c>
      <c r="D1839">
        <v>8357.58</v>
      </c>
      <c r="E1839">
        <v>7465.15</v>
      </c>
      <c r="F1839">
        <v>110850.43</v>
      </c>
      <c r="G1839">
        <v>99028.22</v>
      </c>
      <c r="H1839">
        <f>(1/(1-91/360*VLOOKUP($A1839,Tbills!$B$4:$C$974,2,1)/100))^((1)/91)-1</f>
        <v>6.9446662909200541E-7</v>
      </c>
      <c r="I1839">
        <f>I1838*(1-IF($A1839&lt;=I1834,I$1,I$1+IF(AND(WEEKDAY($A1839)&lt;&gt;1,WEEKDAY($A1839)&lt;&gt;7),J$1,0)))^($A1839-$A1838)*(1-0.5*(E1839/E1838-1))</f>
        <v>22.992344124847552</v>
      </c>
      <c r="K1839">
        <f>ROW()</f>
        <v>1839</v>
      </c>
      <c r="L1839">
        <f>B1839/C1839</f>
        <v>0.88756110809342748</v>
      </c>
      <c r="M1839">
        <f t="shared" si="28"/>
        <v>18.660894132131617</v>
      </c>
      <c r="P1839">
        <f>P1838*(1-P$1+H1838)^($A1839-$A1838)*(2-E1839/E1838)</f>
        <v>18.748772078765988</v>
      </c>
    </row>
    <row r="1840" spans="1:16" x14ac:dyDescent="0.25">
      <c r="A1840" s="1">
        <v>40731</v>
      </c>
      <c r="B1840" s="10">
        <v>15.95</v>
      </c>
      <c r="C1840" s="10">
        <v>17.77</v>
      </c>
      <c r="D1840">
        <v>8124.62</v>
      </c>
      <c r="E1840">
        <v>7257.06</v>
      </c>
      <c r="F1840">
        <v>108058.89</v>
      </c>
      <c r="G1840">
        <v>96534.33</v>
      </c>
      <c r="H1840">
        <f>(1/(1-91/360*VLOOKUP($A1840,Tbills!$B$4:$C$974,2,1)/100))^((1)/91)-1</f>
        <v>6.9446662909200541E-7</v>
      </c>
      <c r="I1840">
        <f>I1839*(1-IF($A1840&lt;=I1835,I$1,I$1+IF(AND(WEEKDAY($A1840)&lt;&gt;1,WEEKDAY($A1840)&lt;&gt;7),J$1,0)))^($A1840-$A1839)*(1-0.5*(E1840/E1839-1))</f>
        <v>23.312191523022644</v>
      </c>
      <c r="K1840">
        <f>ROW()</f>
        <v>1840</v>
      </c>
      <c r="L1840">
        <f>B1840/C1840</f>
        <v>0.89758019133370848</v>
      </c>
      <c r="M1840">
        <f t="shared" si="28"/>
        <v>19.18017055109933</v>
      </c>
      <c r="P1840">
        <f>P1839*(1-P$1+H1839)^($A1840-$A1839)*(2-E1840/E1839)</f>
        <v>19.270692053529302</v>
      </c>
    </row>
    <row r="1841" spans="1:16" x14ac:dyDescent="0.25">
      <c r="A1841" s="1">
        <v>40732</v>
      </c>
      <c r="B1841" s="10">
        <v>15.95</v>
      </c>
      <c r="C1841" s="10">
        <v>17.96</v>
      </c>
      <c r="D1841">
        <v>8302.76</v>
      </c>
      <c r="E1841">
        <v>7416.18</v>
      </c>
      <c r="F1841">
        <v>109382.25</v>
      </c>
      <c r="G1841">
        <v>97716.49</v>
      </c>
      <c r="H1841">
        <f>(1/(1-91/360*VLOOKUP($A1841,Tbills!$B$4:$C$974,2,1)/100))^((1)/91)-1</f>
        <v>6.9446662909200541E-7</v>
      </c>
      <c r="I1841">
        <f>I1840*(1-IF($A1841&lt;=I1836,I$1,I$1+IF(AND(WEEKDAY($A1841)&lt;&gt;1,WEEKDAY($A1841)&lt;&gt;7),J$1,0)))^($A1841-$A1840)*(1-0.5*(E1841/E1840-1))</f>
        <v>23.05601712920593</v>
      </c>
      <c r="K1841">
        <f>ROW()</f>
        <v>1841</v>
      </c>
      <c r="L1841">
        <f>B1841/C1841</f>
        <v>0.88808463251670366</v>
      </c>
      <c r="M1841">
        <f t="shared" si="28"/>
        <v>18.758747896301038</v>
      </c>
      <c r="P1841">
        <f>P1840*(1-P$1+H1840)^($A1841-$A1840)*(2-E1841/E1840)</f>
        <v>18.847474304587656</v>
      </c>
    </row>
    <row r="1842" spans="1:16" x14ac:dyDescent="0.25">
      <c r="A1842" s="1">
        <v>40735</v>
      </c>
      <c r="B1842" s="10">
        <v>18.39</v>
      </c>
      <c r="C1842" s="10">
        <v>19.98</v>
      </c>
      <c r="D1842">
        <v>8982.52</v>
      </c>
      <c r="E1842">
        <v>8023.34</v>
      </c>
      <c r="F1842">
        <v>113276.31</v>
      </c>
      <c r="G1842">
        <v>101195.04</v>
      </c>
      <c r="H1842">
        <f>(1/(1-91/360*VLOOKUP($A1842,Tbills!$B$4:$C$974,2,1)/100))^((1)/91)-1</f>
        <v>8.3336527945121475E-7</v>
      </c>
      <c r="I1842">
        <f>I1841*(1-IF($A1842&lt;=I1837,I$1,I$1+IF(AND(WEEKDAY($A1842)&lt;&gt;1,WEEKDAY($A1842)&lt;&gt;7),J$1,0)))^($A1842-$A1841)*(1-0.5*(E1842/E1841-1))</f>
        <v>22.110496671633147</v>
      </c>
      <c r="K1842">
        <f>ROW()</f>
        <v>1842</v>
      </c>
      <c r="L1842">
        <f>B1842/C1842</f>
        <v>0.92042042042042038</v>
      </c>
      <c r="M1842">
        <f t="shared" si="28"/>
        <v>17.220569539804504</v>
      </c>
      <c r="P1842">
        <f>P1841*(1-P$1+H1841)^($A1842-$A1841)*(2-E1842/E1841)</f>
        <v>17.302554373677399</v>
      </c>
    </row>
    <row r="1843" spans="1:16" x14ac:dyDescent="0.25">
      <c r="A1843" s="1">
        <v>40736</v>
      </c>
      <c r="B1843" s="10">
        <v>19.87</v>
      </c>
      <c r="C1843" s="10">
        <v>20.93</v>
      </c>
      <c r="D1843">
        <v>9208.1</v>
      </c>
      <c r="E1843">
        <v>8224.83</v>
      </c>
      <c r="F1843">
        <v>115908.78</v>
      </c>
      <c r="G1843">
        <v>103546.66</v>
      </c>
      <c r="H1843">
        <f>(1/(1-91/360*VLOOKUP($A1843,Tbills!$B$4:$C$974,2,1)/100))^((1)/91)-1</f>
        <v>8.3336527945121475E-7</v>
      </c>
      <c r="I1843">
        <f>I1842*(1-IF($A1843&lt;=I1838,I$1,I$1+IF(AND(WEEKDAY($A1843)&lt;&gt;1,WEEKDAY($A1843)&lt;&gt;7),J$1,0)))^($A1843-$A1842)*(1-0.5*(E1843/E1842-1))</f>
        <v>21.832298156837517</v>
      </c>
      <c r="K1843">
        <f>ROW()</f>
        <v>1843</v>
      </c>
      <c r="L1843">
        <f>B1843/C1843</f>
        <v>0.94935499283325375</v>
      </c>
      <c r="M1843">
        <f t="shared" si="28"/>
        <v>16.787327759939906</v>
      </c>
      <c r="P1843">
        <f>P1842*(1-P$1+H1842)^($A1843-$A1842)*(2-E1843/E1842)</f>
        <v>16.867425793027454</v>
      </c>
    </row>
    <row r="1844" spans="1:16" x14ac:dyDescent="0.25">
      <c r="A1844" s="1">
        <v>40737</v>
      </c>
      <c r="B1844" s="10">
        <v>19.91</v>
      </c>
      <c r="C1844" s="10">
        <v>20.85</v>
      </c>
      <c r="D1844">
        <v>9255.2999999999993</v>
      </c>
      <c r="E1844">
        <v>8266.99</v>
      </c>
      <c r="F1844">
        <v>115842.27</v>
      </c>
      <c r="G1844">
        <v>103487.16</v>
      </c>
      <c r="H1844">
        <f>(1/(1-91/360*VLOOKUP($A1844,Tbills!$B$4:$C$974,2,1)/100))^((1)/91)-1</f>
        <v>8.3336527945121475E-7</v>
      </c>
      <c r="I1844">
        <f>I1843*(1-IF($A1844&lt;=I1839,I$1,I$1+IF(AND(WEEKDAY($A1844)&lt;&gt;1,WEEKDAY($A1844)&lt;&gt;7),J$1,0)))^($A1844-$A1843)*(1-0.5*(E1844/E1843-1))</f>
        <v>21.775775830321884</v>
      </c>
      <c r="K1844">
        <f>ROW()</f>
        <v>1844</v>
      </c>
      <c r="L1844">
        <f>B1844/C1844</f>
        <v>0.95491606714628297</v>
      </c>
      <c r="M1844">
        <f t="shared" si="28"/>
        <v>16.700499026959417</v>
      </c>
      <c r="P1844">
        <f>P1843*(1-P$1+H1843)^($A1844-$A1843)*(2-E1844/E1843)</f>
        <v>16.78035766874935</v>
      </c>
    </row>
    <row r="1845" spans="1:16" x14ac:dyDescent="0.25">
      <c r="A1845" s="1">
        <v>40738</v>
      </c>
      <c r="B1845" s="10">
        <v>20.8</v>
      </c>
      <c r="C1845" s="10">
        <v>21.59</v>
      </c>
      <c r="D1845">
        <v>9544.17</v>
      </c>
      <c r="E1845">
        <v>8525.01</v>
      </c>
      <c r="F1845">
        <v>117495.06</v>
      </c>
      <c r="G1845">
        <v>104963.58</v>
      </c>
      <c r="H1845">
        <f>(1/(1-91/360*VLOOKUP($A1845,Tbills!$B$4:$C$974,2,1)/100))^((1)/91)-1</f>
        <v>8.3336527945121475E-7</v>
      </c>
      <c r="I1845">
        <f>I1844*(1-IF($A1845&lt;=I1840,I$1,I$1+IF(AND(WEEKDAY($A1845)&lt;&gt;1,WEEKDAY($A1845)&lt;&gt;7),J$1,0)))^($A1845-$A1844)*(1-0.5*(E1845/E1844-1))</f>
        <v>21.435397388289896</v>
      </c>
      <c r="K1845">
        <f>ROW()</f>
        <v>1845</v>
      </c>
      <c r="L1845">
        <f>B1845/C1845</f>
        <v>0.96340898564150068</v>
      </c>
      <c r="M1845">
        <f t="shared" si="28"/>
        <v>16.178508267592765</v>
      </c>
      <c r="P1845">
        <f>P1844*(1-P$1+H1844)^($A1845-$A1844)*(2-E1845/E1844)</f>
        <v>16.256040281041042</v>
      </c>
    </row>
    <row r="1846" spans="1:16" x14ac:dyDescent="0.25">
      <c r="A1846" s="1">
        <v>40739</v>
      </c>
      <c r="B1846" s="10">
        <v>19.53</v>
      </c>
      <c r="C1846" s="10">
        <v>20.94</v>
      </c>
      <c r="D1846">
        <v>9333.2999999999993</v>
      </c>
      <c r="E1846">
        <v>8336.65</v>
      </c>
      <c r="F1846">
        <v>115816.21</v>
      </c>
      <c r="G1846">
        <v>103463.7</v>
      </c>
      <c r="H1846">
        <f>(1/(1-91/360*VLOOKUP($A1846,Tbills!$B$4:$C$974,2,1)/100))^((1)/91)-1</f>
        <v>8.3336527945121475E-7</v>
      </c>
      <c r="I1846">
        <f>I1845*(1-IF($A1846&lt;=I1841,I$1,I$1+IF(AND(WEEKDAY($A1846)&lt;&gt;1,WEEKDAY($A1846)&lt;&gt;7),J$1,0)))^($A1846-$A1845)*(1-0.5*(E1846/E1845-1))</f>
        <v>21.671640749223695</v>
      </c>
      <c r="K1846">
        <f>ROW()</f>
        <v>1846</v>
      </c>
      <c r="L1846">
        <f>B1846/C1846</f>
        <v>0.93266475644699143</v>
      </c>
      <c r="M1846">
        <f t="shared" si="28"/>
        <v>16.535202057104783</v>
      </c>
      <c r="P1846">
        <f>P1845*(1-P$1+H1845)^($A1846-$A1845)*(2-E1846/E1845)</f>
        <v>16.614616619197513</v>
      </c>
    </row>
    <row r="1847" spans="1:16" x14ac:dyDescent="0.25">
      <c r="A1847" s="1">
        <v>40742</v>
      </c>
      <c r="B1847" s="10">
        <v>20.95</v>
      </c>
      <c r="C1847" s="10">
        <v>21.84</v>
      </c>
      <c r="D1847">
        <v>9710.74</v>
      </c>
      <c r="E1847">
        <v>8673.76</v>
      </c>
      <c r="F1847">
        <v>117850.08</v>
      </c>
      <c r="G1847">
        <v>105280.39</v>
      </c>
      <c r="H1847">
        <f>(1/(1-91/360*VLOOKUP($A1847,Tbills!$B$4:$C$974,2,1)/100))^((1)/91)-1</f>
        <v>5.5556975353532323E-7</v>
      </c>
      <c r="I1847">
        <f>I1846*(1-IF($A1847&lt;=I1842,I$1,I$1+IF(AND(WEEKDAY($A1847)&lt;&gt;1,WEEKDAY($A1847)&lt;&gt;7),J$1,0)))^($A1847-$A1846)*(1-0.5*(E1847/E1846-1))</f>
        <v>21.231813618949566</v>
      </c>
      <c r="K1847">
        <f>ROW()</f>
        <v>1847</v>
      </c>
      <c r="L1847">
        <f>B1847/C1847</f>
        <v>0.95924908424908417</v>
      </c>
      <c r="M1847">
        <f t="shared" si="28"/>
        <v>15.864349469236169</v>
      </c>
      <c r="P1847">
        <f>P1846*(1-P$1+H1846)^($A1847-$A1846)*(2-E1847/E1846)</f>
        <v>15.941040534009906</v>
      </c>
    </row>
    <row r="1848" spans="1:16" x14ac:dyDescent="0.25">
      <c r="A1848" s="1">
        <v>40743</v>
      </c>
      <c r="B1848" s="10">
        <v>19.21</v>
      </c>
      <c r="C1848" s="10">
        <v>20.5</v>
      </c>
      <c r="D1848">
        <v>9120.3799999999992</v>
      </c>
      <c r="E1848">
        <v>8146.44</v>
      </c>
      <c r="F1848">
        <v>114572.27</v>
      </c>
      <c r="G1848">
        <v>102352.12</v>
      </c>
      <c r="H1848">
        <f>(1/(1-91/360*VLOOKUP($A1848,Tbills!$B$4:$C$974,2,1)/100))^((1)/91)-1</f>
        <v>5.5556975353532323E-7</v>
      </c>
      <c r="I1848">
        <f>I1847*(1-IF($A1848&lt;=I1843,I$1,I$1+IF(AND(WEEKDAY($A1848)&lt;&gt;1,WEEKDAY($A1848)&lt;&gt;7),J$1,0)))^($A1848-$A1847)*(1-0.5*(E1848/E1847-1))</f>
        <v>21.87663675002598</v>
      </c>
      <c r="K1848">
        <f>ROW()</f>
        <v>1848</v>
      </c>
      <c r="L1848">
        <f>B1848/C1848</f>
        <v>0.93707317073170737</v>
      </c>
      <c r="M1848">
        <f t="shared" si="28"/>
        <v>16.828036520645416</v>
      </c>
      <c r="P1848">
        <f>P1847*(1-P$1+H1847)^($A1848-$A1847)*(2-E1848/E1847)</f>
        <v>16.909557765811631</v>
      </c>
    </row>
    <row r="1849" spans="1:16" x14ac:dyDescent="0.25">
      <c r="A1849" s="1">
        <v>40744</v>
      </c>
      <c r="B1849" s="10">
        <v>19.09</v>
      </c>
      <c r="C1849" s="10">
        <v>20.37</v>
      </c>
      <c r="D1849">
        <v>8935.67</v>
      </c>
      <c r="E1849">
        <v>7981.45</v>
      </c>
      <c r="F1849">
        <v>113568.05</v>
      </c>
      <c r="G1849">
        <v>101454.95</v>
      </c>
      <c r="H1849">
        <f>(1/(1-91/360*VLOOKUP($A1849,Tbills!$B$4:$C$974,2,1)/100))^((1)/91)-1</f>
        <v>5.5556975353532323E-7</v>
      </c>
      <c r="I1849">
        <f>I1848*(1-IF($A1849&lt;=I1844,I$1,I$1+IF(AND(WEEKDAY($A1849)&lt;&gt;1,WEEKDAY($A1849)&lt;&gt;7),J$1,0)))^($A1849-$A1848)*(1-0.5*(E1849/E1848-1))</f>
        <v>22.097595556526972</v>
      </c>
      <c r="K1849">
        <f>ROW()</f>
        <v>1849</v>
      </c>
      <c r="L1849">
        <f>B1849/C1849</f>
        <v>0.93716249386352479</v>
      </c>
      <c r="M1849">
        <f t="shared" si="28"/>
        <v>17.16805541025257</v>
      </c>
      <c r="P1849">
        <f>P1848*(1-P$1+H1848)^($A1849-$A1848)*(2-E1849/E1848)</f>
        <v>17.251398848030647</v>
      </c>
    </row>
    <row r="1850" spans="1:16" x14ac:dyDescent="0.25">
      <c r="A1850" s="1">
        <v>40745</v>
      </c>
      <c r="B1850" s="10">
        <v>17.559999999999999</v>
      </c>
      <c r="C1850" s="10">
        <v>19.2</v>
      </c>
      <c r="D1850">
        <v>8476.99</v>
      </c>
      <c r="E1850">
        <v>7571.75</v>
      </c>
      <c r="F1850">
        <v>110810.29</v>
      </c>
      <c r="G1850">
        <v>98991.27</v>
      </c>
      <c r="H1850">
        <f>(1/(1-91/360*VLOOKUP($A1850,Tbills!$B$4:$C$974,2,1)/100))^((1)/91)-1</f>
        <v>5.5556975353532323E-7</v>
      </c>
      <c r="I1850">
        <f>I1849*(1-IF($A1850&lt;=I1845,I$1,I$1+IF(AND(WEEKDAY($A1850)&lt;&gt;1,WEEKDAY($A1850)&lt;&gt;7),J$1,0)))^($A1850-$A1849)*(1-0.5*(E1850/E1849-1))</f>
        <v>22.66415729123035</v>
      </c>
      <c r="K1850">
        <f>ROW()</f>
        <v>1850</v>
      </c>
      <c r="L1850">
        <f>B1850/C1850</f>
        <v>0.9145833333333333</v>
      </c>
      <c r="M1850">
        <f t="shared" si="28"/>
        <v>18.048477222129623</v>
      </c>
      <c r="P1850">
        <f>P1849*(1-P$1+H1849)^($A1850-$A1849)*(2-E1850/E1849)</f>
        <v>18.136278716852935</v>
      </c>
    </row>
    <row r="1851" spans="1:16" x14ac:dyDescent="0.25">
      <c r="A1851" s="1">
        <v>40746</v>
      </c>
      <c r="B1851" s="10">
        <v>17.52</v>
      </c>
      <c r="C1851" s="10">
        <v>19.2</v>
      </c>
      <c r="D1851">
        <v>8428.93</v>
      </c>
      <c r="E1851">
        <v>7528.82</v>
      </c>
      <c r="F1851">
        <v>110493.25</v>
      </c>
      <c r="G1851">
        <v>98707.99</v>
      </c>
      <c r="H1851">
        <f>(1/(1-91/360*VLOOKUP($A1851,Tbills!$B$4:$C$974,2,1)/100))^((1)/91)-1</f>
        <v>5.5556975353532323E-7</v>
      </c>
      <c r="I1851">
        <f>I1850*(1-IF($A1851&lt;=I1846,I$1,I$1+IF(AND(WEEKDAY($A1851)&lt;&gt;1,WEEKDAY($A1851)&lt;&gt;7),J$1,0)))^($A1851-$A1850)*(1-0.5*(E1851/E1850-1))</f>
        <v>22.727815888260142</v>
      </c>
      <c r="K1851">
        <f>ROW()</f>
        <v>1851</v>
      </c>
      <c r="L1851">
        <f>B1851/C1851</f>
        <v>0.91249999999999998</v>
      </c>
      <c r="M1851">
        <f t="shared" si="28"/>
        <v>18.149962363672142</v>
      </c>
      <c r="P1851">
        <f>P1850*(1-P$1+H1850)^($A1851-$A1850)*(2-E1851/E1850)</f>
        <v>18.238442587809722</v>
      </c>
    </row>
    <row r="1852" spans="1:16"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I1851*(1-IF($A1852&lt;=I1847,I$1,I$1+IF(AND(WEEKDAY($A1852)&lt;&gt;1,WEEKDAY($A1852)&lt;&gt;7),J$1,0)))^($A1852-$A1851)*(1-0.5*(E1852/E1851-1))</f>
        <v>22.11481721355603</v>
      </c>
      <c r="K1852">
        <f>ROW()</f>
        <v>1852</v>
      </c>
      <c r="L1852">
        <f>B1852/C1852</f>
        <v>0.95508390918065156</v>
      </c>
      <c r="M1852">
        <f t="shared" si="28"/>
        <v>17.171264887498737</v>
      </c>
      <c r="P1852">
        <f>P1851*(1-P$1+H1851)^($A1852-$A1851)*(2-E1852/E1851)</f>
        <v>17.255499171640619</v>
      </c>
    </row>
    <row r="1853" spans="1:16" x14ac:dyDescent="0.25">
      <c r="A1853" s="1">
        <v>40750</v>
      </c>
      <c r="B1853" s="10">
        <v>20.23</v>
      </c>
      <c r="C1853" s="10">
        <v>20.89</v>
      </c>
      <c r="D1853">
        <v>9027.83</v>
      </c>
      <c r="E1853">
        <v>8063.73</v>
      </c>
      <c r="F1853">
        <v>112862.98</v>
      </c>
      <c r="G1853">
        <v>100824.64</v>
      </c>
      <c r="H1853">
        <f>(1/(1-91/360*VLOOKUP($A1853,Tbills!$B$4:$C$974,2,1)/100))^((1)/91)-1</f>
        <v>1.6667944573445226E-6</v>
      </c>
      <c r="I1853">
        <f>I1852*(1-IF($A1853&lt;=I1848,I$1,I$1+IF(AND(WEEKDAY($A1853)&lt;&gt;1,WEEKDAY($A1853)&lt;&gt;7),J$1,0)))^($A1853-$A1852)*(1-0.5*(E1853/E1852-1))</f>
        <v>21.933161722879259</v>
      </c>
      <c r="K1853">
        <f>ROW()</f>
        <v>1853</v>
      </c>
      <c r="L1853">
        <f>B1853/C1853</f>
        <v>0.96840593585447587</v>
      </c>
      <c r="M1853">
        <f t="shared" si="28"/>
        <v>16.889268410309057</v>
      </c>
      <c r="P1853">
        <f>P1852*(1-P$1+H1852)^($A1853-$A1852)*(2-E1853/E1852)</f>
        <v>16.972310394434412</v>
      </c>
    </row>
    <row r="1854" spans="1:16" x14ac:dyDescent="0.25">
      <c r="A1854" s="1">
        <v>40751</v>
      </c>
      <c r="B1854" s="10">
        <v>22.98</v>
      </c>
      <c r="C1854" s="10">
        <v>22.69</v>
      </c>
      <c r="D1854">
        <v>9707.91</v>
      </c>
      <c r="E1854">
        <v>8671.17</v>
      </c>
      <c r="F1854">
        <v>115916.33</v>
      </c>
      <c r="G1854">
        <v>103552.14</v>
      </c>
      <c r="H1854">
        <f>(1/(1-91/360*VLOOKUP($A1854,Tbills!$B$4:$C$974,2,1)/100))^((1)/91)-1</f>
        <v>1.6667944573445226E-6</v>
      </c>
      <c r="I1854">
        <f>I1853*(1-IF($A1854&lt;=I1849,I$1,I$1+IF(AND(WEEKDAY($A1854)&lt;&gt;1,WEEKDAY($A1854)&lt;&gt;7),J$1,0)))^($A1854-$A1853)*(1-0.5*(E1854/E1853-1))</f>
        <v>21.106500887020292</v>
      </c>
      <c r="K1854">
        <f>ROW()</f>
        <v>1854</v>
      </c>
      <c r="L1854">
        <f>B1854/C1854</f>
        <v>1.0127809607756721</v>
      </c>
      <c r="M1854">
        <f t="shared" si="28"/>
        <v>15.616274089343666</v>
      </c>
      <c r="P1854">
        <f>P1853*(1-P$1+H1853)^($A1854-$A1853)*(2-E1854/E1853)</f>
        <v>15.69323359918778</v>
      </c>
    </row>
    <row r="1855" spans="1:16" x14ac:dyDescent="0.25">
      <c r="A1855" s="1">
        <v>40752</v>
      </c>
      <c r="B1855" s="10">
        <v>23.74</v>
      </c>
      <c r="C1855" s="10">
        <v>22.95</v>
      </c>
      <c r="D1855">
        <v>9716.98</v>
      </c>
      <c r="E1855">
        <v>8679.26</v>
      </c>
      <c r="F1855">
        <v>115418.71</v>
      </c>
      <c r="G1855">
        <v>103107.42</v>
      </c>
      <c r="H1855">
        <f>(1/(1-91/360*VLOOKUP($A1855,Tbills!$B$4:$C$974,2,1)/100))^((1)/91)-1</f>
        <v>1.6667944573445226E-6</v>
      </c>
      <c r="I1855">
        <f>I1854*(1-IF($A1855&lt;=I1850,I$1,I$1+IF(AND(WEEKDAY($A1855)&lt;&gt;1,WEEKDAY($A1855)&lt;&gt;7),J$1,0)))^($A1855-$A1854)*(1-0.5*(E1855/E1854-1))</f>
        <v>21.096105858706778</v>
      </c>
      <c r="K1855">
        <f>ROW()</f>
        <v>1855</v>
      </c>
      <c r="L1855">
        <f>B1855/C1855</f>
        <v>1.0344226579520697</v>
      </c>
      <c r="M1855">
        <f t="shared" si="28"/>
        <v>15.60097781397754</v>
      </c>
      <c r="P1855">
        <f>P1854*(1-P$1+H1854)^($A1855-$A1854)*(2-E1855/E1854)</f>
        <v>15.678038416972228</v>
      </c>
    </row>
    <row r="1856" spans="1:16" x14ac:dyDescent="0.25">
      <c r="A1856" s="1">
        <v>40753</v>
      </c>
      <c r="B1856" s="10">
        <v>25.25</v>
      </c>
      <c r="C1856" s="10">
        <v>22.91</v>
      </c>
      <c r="D1856">
        <v>9548.43</v>
      </c>
      <c r="E1856">
        <v>8528.69</v>
      </c>
      <c r="F1856">
        <v>112435.97</v>
      </c>
      <c r="G1856">
        <v>100442.67</v>
      </c>
      <c r="H1856">
        <f>(1/(1-91/360*VLOOKUP($A1856,Tbills!$B$4:$C$974,2,1)/100))^((1)/91)-1</f>
        <v>1.6667944573445226E-6</v>
      </c>
      <c r="I1856">
        <f>I1855*(1-IF($A1856&lt;=I1851,I$1,I$1+IF(AND(WEEKDAY($A1856)&lt;&gt;1,WEEKDAY($A1856)&lt;&gt;7),J$1,0)))^($A1856-$A1855)*(1-0.5*(E1856/E1855-1))</f>
        <v>21.278542312119914</v>
      </c>
      <c r="K1856">
        <f>ROW()</f>
        <v>1856</v>
      </c>
      <c r="L1856">
        <f>B1856/C1856</f>
        <v>1.1021388040157136</v>
      </c>
      <c r="M1856">
        <f t="shared" si="28"/>
        <v>15.870888300651071</v>
      </c>
      <c r="P1856">
        <f>P1855*(1-P$1+H1855)^($A1856-$A1855)*(2-E1856/E1855)</f>
        <v>15.949461649967077</v>
      </c>
    </row>
    <row r="1857" spans="1:16" x14ac:dyDescent="0.25">
      <c r="A1857" s="1">
        <v>40756</v>
      </c>
      <c r="B1857" s="10">
        <v>23.66</v>
      </c>
      <c r="C1857" s="10">
        <v>22.38</v>
      </c>
      <c r="D1857">
        <v>9349.36</v>
      </c>
      <c r="E1857">
        <v>8350.84</v>
      </c>
      <c r="F1857">
        <v>110036.88</v>
      </c>
      <c r="G1857">
        <v>98298.99</v>
      </c>
      <c r="H1857">
        <f>(1/(1-91/360*VLOOKUP($A1857,Tbills!$B$4:$C$974,2,1)/100))^((1)/91)-1</f>
        <v>3.1949139418507855E-6</v>
      </c>
      <c r="I1857">
        <f>I1856*(1-IF($A1857&lt;=I1852,I$1,I$1+IF(AND(WEEKDAY($A1857)&lt;&gt;1,WEEKDAY($A1857)&lt;&gt;7),J$1,0)))^($A1857-$A1856)*(1-0.5*(E1857/E1856-1))</f>
        <v>21.498725809699145</v>
      </c>
      <c r="K1857">
        <f>ROW()</f>
        <v>1857</v>
      </c>
      <c r="L1857">
        <f>B1857/C1857</f>
        <v>1.0571939231456657</v>
      </c>
      <c r="M1857">
        <f t="shared" si="28"/>
        <v>16.199582504315241</v>
      </c>
      <c r="P1857">
        <f>P1856*(1-P$1+H1856)^($A1857-$A1856)*(2-E1857/E1856)</f>
        <v>16.280332907310438</v>
      </c>
    </row>
    <row r="1858" spans="1:16" x14ac:dyDescent="0.25">
      <c r="A1858" s="1">
        <v>40757</v>
      </c>
      <c r="B1858" s="10">
        <v>24.79</v>
      </c>
      <c r="C1858" s="10">
        <v>23.6</v>
      </c>
      <c r="D1858">
        <v>10032.879999999999</v>
      </c>
      <c r="E1858">
        <v>8961.33</v>
      </c>
      <c r="F1858">
        <v>114177.09</v>
      </c>
      <c r="G1858">
        <v>101997.24</v>
      </c>
      <c r="H1858">
        <f>(1/(1-91/360*VLOOKUP($A1858,Tbills!$B$4:$C$974,2,1)/100))^((1)/91)-1</f>
        <v>3.1949139418507855E-6</v>
      </c>
      <c r="I1858">
        <f>I1857*(1-IF($A1858&lt;=I1853,I$1,I$1+IF(AND(WEEKDAY($A1858)&lt;&gt;1,WEEKDAY($A1858)&lt;&gt;7),J$1,0)))^($A1858-$A1857)*(1-0.5*(E1858/E1857-1))</f>
        <v>20.712352161090173</v>
      </c>
      <c r="K1858">
        <f>ROW()</f>
        <v>1858</v>
      </c>
      <c r="L1858">
        <f>B1858/C1858</f>
        <v>1.0504237288135592</v>
      </c>
      <c r="M1858">
        <f t="shared" si="28"/>
        <v>15.014609109342814</v>
      </c>
      <c r="P1858">
        <f>P1857*(1-P$1+H1857)^($A1858-$A1857)*(2-E1858/E1857)</f>
        <v>15.089645662157196</v>
      </c>
    </row>
    <row r="1859" spans="1:16" x14ac:dyDescent="0.25">
      <c r="A1859" s="1">
        <v>40758</v>
      </c>
      <c r="B1859" s="10">
        <v>23.38</v>
      </c>
      <c r="C1859" s="10">
        <v>23.12</v>
      </c>
      <c r="D1859">
        <v>9931</v>
      </c>
      <c r="E1859">
        <v>8870.2999999999993</v>
      </c>
      <c r="F1859">
        <v>113310.91</v>
      </c>
      <c r="G1859">
        <v>101223.14</v>
      </c>
      <c r="H1859">
        <f>(1/(1-91/360*VLOOKUP($A1859,Tbills!$B$4:$C$974,2,1)/100))^((1)/91)-1</f>
        <v>3.1949139418507855E-6</v>
      </c>
      <c r="I1859">
        <f>I1858*(1-IF($A1859&lt;=I1854,I$1,I$1+IF(AND(WEEKDAY($A1859)&lt;&gt;1,WEEKDAY($A1859)&lt;&gt;7),J$1,0)))^($A1859-$A1858)*(1-0.5*(E1859/E1858-1))</f>
        <v>20.817009306959083</v>
      </c>
      <c r="K1859">
        <f>ROW()</f>
        <v>1859</v>
      </c>
      <c r="L1859">
        <f>B1859/C1859</f>
        <v>1.0112456747404843</v>
      </c>
      <c r="M1859">
        <f t="shared" si="28"/>
        <v>15.166422451365838</v>
      </c>
      <c r="P1859">
        <f>P1858*(1-P$1+H1858)^($A1859-$A1858)*(2-E1859/E1858)</f>
        <v>15.242412566812465</v>
      </c>
    </row>
    <row r="1860" spans="1:16" x14ac:dyDescent="0.25">
      <c r="A1860" s="1">
        <v>40759</v>
      </c>
      <c r="B1860" s="10">
        <v>31.66</v>
      </c>
      <c r="C1860" s="10">
        <v>28.56</v>
      </c>
      <c r="D1860">
        <v>12051.58</v>
      </c>
      <c r="E1860">
        <v>10764.36</v>
      </c>
      <c r="F1860">
        <v>122942.04</v>
      </c>
      <c r="G1860">
        <v>109826.52</v>
      </c>
      <c r="H1860">
        <f>(1/(1-91/360*VLOOKUP($A1860,Tbills!$B$4:$C$974,2,1)/100))^((1)/91)-1</f>
        <v>3.1949139418507855E-6</v>
      </c>
      <c r="I1860">
        <f>I1859*(1-IF($A1860&lt;=I1855,I$1,I$1+IF(AND(WEEKDAY($A1860)&lt;&gt;1,WEEKDAY($A1860)&lt;&gt;7),J$1,0)))^($A1860-$A1859)*(1-0.5*(E1860/E1859-1))</f>
        <v>18.594015129619091</v>
      </c>
      <c r="K1860">
        <f>ROW()</f>
        <v>1860</v>
      </c>
      <c r="L1860">
        <f>B1860/C1860</f>
        <v>1.1085434173669468</v>
      </c>
      <c r="M1860">
        <f t="shared" si="28"/>
        <v>11.927406635232064</v>
      </c>
      <c r="P1860">
        <f>P1859*(1-P$1+H1859)^($A1860-$A1859)*(2-E1860/E1859)</f>
        <v>11.987321178212754</v>
      </c>
    </row>
    <row r="1861" spans="1:16" x14ac:dyDescent="0.25">
      <c r="A1861" s="1">
        <v>40760</v>
      </c>
      <c r="B1861" s="10">
        <v>32</v>
      </c>
      <c r="C1861" s="10">
        <v>29.59</v>
      </c>
      <c r="D1861">
        <v>12442.43</v>
      </c>
      <c r="E1861">
        <v>11113.43</v>
      </c>
      <c r="F1861">
        <v>124358.97</v>
      </c>
      <c r="G1861">
        <v>111091.94</v>
      </c>
      <c r="H1861">
        <f>(1/(1-91/360*VLOOKUP($A1861,Tbills!$B$4:$C$974,2,1)/100))^((1)/91)-1</f>
        <v>3.1949139418507855E-6</v>
      </c>
      <c r="I1861">
        <f>I1860*(1-IF($A1861&lt;=I1856,I$1,I$1+IF(AND(WEEKDAY($A1861)&lt;&gt;1,WEEKDAY($A1861)&lt;&gt;7),J$1,0)))^($A1861-$A1860)*(1-0.5*(E1861/E1860-1))</f>
        <v>18.292052781937162</v>
      </c>
      <c r="K1861">
        <f>ROW()</f>
        <v>1861</v>
      </c>
      <c r="L1861">
        <f>B1861/C1861</f>
        <v>1.081446434606286</v>
      </c>
      <c r="M1861">
        <f t="shared" si="28"/>
        <v>11.540083490352572</v>
      </c>
      <c r="P1861">
        <f>P1860*(1-P$1+H1860)^($A1861-$A1860)*(2-E1861/E1860)</f>
        <v>11.598200681815483</v>
      </c>
    </row>
    <row r="1862" spans="1:16" x14ac:dyDescent="0.25">
      <c r="A1862" s="1">
        <v>40763</v>
      </c>
      <c r="B1862" s="10">
        <v>48</v>
      </c>
      <c r="C1862" s="10">
        <v>38.1</v>
      </c>
      <c r="D1862">
        <v>14813.84</v>
      </c>
      <c r="E1862">
        <v>13231.44</v>
      </c>
      <c r="F1862">
        <v>133328.5</v>
      </c>
      <c r="G1862">
        <v>119103.5</v>
      </c>
      <c r="H1862">
        <f>(1/(1-91/360*VLOOKUP($A1862,Tbills!$B$4:$C$974,2,1)/100))^((1)/91)-1</f>
        <v>1.2500718804542288E-6</v>
      </c>
      <c r="I1862">
        <f>I1861*(1-IF($A1862&lt;=I1857,I$1,I$1+IF(AND(WEEKDAY($A1862)&lt;&gt;1,WEEKDAY($A1862)&lt;&gt;7),J$1,0)))^($A1862-$A1861)*(1-0.5*(E1862/E1861-1))</f>
        <v>16.547700628494194</v>
      </c>
      <c r="K1862">
        <f>ROW()</f>
        <v>1862</v>
      </c>
      <c r="L1862">
        <f>B1862/C1862</f>
        <v>1.2598425196850394</v>
      </c>
      <c r="M1862">
        <f t="shared" si="28"/>
        <v>9.3394563011743674</v>
      </c>
      <c r="P1862">
        <f>P1861*(1-P$1+H1861)^($A1862-$A1861)*(2-E1862/E1861)</f>
        <v>9.386850891099602</v>
      </c>
    </row>
    <row r="1863" spans="1:16" x14ac:dyDescent="0.25">
      <c r="A1863" s="1">
        <v>40764</v>
      </c>
      <c r="B1863" s="10">
        <v>35.06</v>
      </c>
      <c r="C1863" s="10">
        <v>31.07</v>
      </c>
      <c r="D1863">
        <v>12426.02</v>
      </c>
      <c r="E1863">
        <v>11098.67</v>
      </c>
      <c r="F1863">
        <v>123343.02</v>
      </c>
      <c r="G1863">
        <v>110183.24</v>
      </c>
      <c r="H1863">
        <f>(1/(1-91/360*VLOOKUP($A1863,Tbills!$B$4:$C$974,2,1)/100))^((1)/91)-1</f>
        <v>1.2500718804542288E-6</v>
      </c>
      <c r="I1863">
        <f>I1862*(1-IF($A1863&lt;=I1858,I$1,I$1+IF(AND(WEEKDAY($A1863)&lt;&gt;1,WEEKDAY($A1863)&lt;&gt;7),J$1,0)))^($A1863-$A1862)*(1-0.5*(E1863/E1862-1))</f>
        <v>17.880893520069854</v>
      </c>
      <c r="K1863">
        <f>ROW()</f>
        <v>1863</v>
      </c>
      <c r="L1863">
        <f>B1863/C1863</f>
        <v>1.1284196974573544</v>
      </c>
      <c r="M1863">
        <f t="shared" si="28"/>
        <v>10.844374054850785</v>
      </c>
      <c r="P1863">
        <f>P1862*(1-P$1+H1862)^($A1863-$A1862)*(2-E1863/E1862)</f>
        <v>10.899523740061023</v>
      </c>
    </row>
    <row r="1864" spans="1:16" x14ac:dyDescent="0.25">
      <c r="A1864" s="1">
        <v>40765</v>
      </c>
      <c r="B1864" s="10">
        <v>42.99</v>
      </c>
      <c r="C1864" s="10">
        <v>36.58</v>
      </c>
      <c r="D1864">
        <v>14236.95</v>
      </c>
      <c r="E1864">
        <v>12716.14</v>
      </c>
      <c r="F1864">
        <v>134182.22</v>
      </c>
      <c r="G1864">
        <v>119865.84</v>
      </c>
      <c r="H1864">
        <f>(1/(1-91/360*VLOOKUP($A1864,Tbills!$B$4:$C$974,2,1)/100))^((1)/91)-1</f>
        <v>1.2500718804542288E-6</v>
      </c>
      <c r="I1864">
        <f>I1863*(1-IF($A1864&lt;=I1859,I$1,I$1+IF(AND(WEEKDAY($A1864)&lt;&gt;1,WEEKDAY($A1864)&lt;&gt;7),J$1,0)))^($A1864-$A1863)*(1-0.5*(E1864/E1863-1))</f>
        <v>16.577521738955738</v>
      </c>
      <c r="K1864">
        <f>ROW()</f>
        <v>1864</v>
      </c>
      <c r="L1864">
        <f>B1864/C1864</f>
        <v>1.1752323674138874</v>
      </c>
      <c r="M1864">
        <f t="shared" si="28"/>
        <v>9.2635325241877506</v>
      </c>
      <c r="P1864">
        <f>P1863*(1-P$1+H1863)^($A1864-$A1863)*(2-E1864/E1863)</f>
        <v>9.3107436730832251</v>
      </c>
    </row>
    <row r="1865" spans="1:16" x14ac:dyDescent="0.25">
      <c r="A1865" s="1">
        <v>40766</v>
      </c>
      <c r="B1865" s="10">
        <v>39</v>
      </c>
      <c r="C1865" s="10">
        <v>33.82</v>
      </c>
      <c r="D1865">
        <v>13741.97</v>
      </c>
      <c r="E1865">
        <v>12274.02</v>
      </c>
      <c r="F1865">
        <v>130662.1</v>
      </c>
      <c r="G1865">
        <v>116721.14</v>
      </c>
      <c r="H1865">
        <f>(1/(1-91/360*VLOOKUP($A1865,Tbills!$B$4:$C$974,2,1)/100))^((1)/91)-1</f>
        <v>1.2500718804542288E-6</v>
      </c>
      <c r="I1865">
        <f>I1864*(1-IF($A1865&lt;=I1860,I$1,I$1+IF(AND(WEEKDAY($A1865)&lt;&gt;1,WEEKDAY($A1865)&lt;&gt;7),J$1,0)))^($A1865-$A1864)*(1-0.5*(E1865/E1864-1))</f>
        <v>16.865269824871977</v>
      </c>
      <c r="K1865">
        <f>ROW()</f>
        <v>1865</v>
      </c>
      <c r="L1865">
        <f>B1865/C1865</f>
        <v>1.1531638083973981</v>
      </c>
      <c r="M1865">
        <f t="shared" ref="M1865:M1928" si="29">M1864*(1-IF($A1865&lt;=N$3,M$1,M$1+IF(AND(WEEKDAY($A1865)&lt;&gt;1,WEEKDAY($A1865)&lt;&gt;7),N$1,0)))^($A1865-$A1864)*(2-$E1865/$E1864)</f>
        <v>9.5851643904122419</v>
      </c>
      <c r="P1865">
        <f>P1864*(1-P$1+H1864)^($A1865-$A1864)*(2-E1865/E1864)</f>
        <v>9.6341191497146266</v>
      </c>
    </row>
    <row r="1866" spans="1:16" x14ac:dyDescent="0.25">
      <c r="A1866" s="1">
        <v>40767</v>
      </c>
      <c r="B1866" s="10">
        <v>36.36</v>
      </c>
      <c r="C1866" s="10">
        <v>32.75</v>
      </c>
      <c r="D1866">
        <v>13812.43</v>
      </c>
      <c r="E1866">
        <v>12336.94</v>
      </c>
      <c r="F1866">
        <v>129630.42</v>
      </c>
      <c r="G1866">
        <v>115799.39</v>
      </c>
      <c r="H1866">
        <f>(1/(1-91/360*VLOOKUP($A1866,Tbills!$B$4:$C$974,2,1)/100))^((1)/91)-1</f>
        <v>1.2500718804542288E-6</v>
      </c>
      <c r="I1866">
        <f>I1865*(1-IF($A1866&lt;=I1861,I$1,I$1+IF(AND(WEEKDAY($A1866)&lt;&gt;1,WEEKDAY($A1866)&lt;&gt;7),J$1,0)))^($A1866-$A1865)*(1-0.5*(E1866/E1865-1))</f>
        <v>16.821603986659561</v>
      </c>
      <c r="K1866">
        <f>ROW()</f>
        <v>1866</v>
      </c>
      <c r="L1866">
        <f>B1866/C1866</f>
        <v>1.1102290076335877</v>
      </c>
      <c r="M1866">
        <f t="shared" si="29"/>
        <v>9.535584059512086</v>
      </c>
      <c r="P1866">
        <f>P1865*(1-P$1+H1865)^($A1866-$A1865)*(2-E1866/E1865)</f>
        <v>9.5843894848599422</v>
      </c>
    </row>
    <row r="1867" spans="1:16" x14ac:dyDescent="0.25">
      <c r="A1867" s="1">
        <v>40770</v>
      </c>
      <c r="B1867" s="10">
        <v>31.87</v>
      </c>
      <c r="C1867" s="10">
        <v>30.08</v>
      </c>
      <c r="D1867">
        <v>13171.79</v>
      </c>
      <c r="E1867">
        <v>11764.69</v>
      </c>
      <c r="F1867">
        <v>124880.01</v>
      </c>
      <c r="G1867">
        <v>111555.39</v>
      </c>
      <c r="H1867">
        <f>(1/(1-91/360*VLOOKUP($A1867,Tbills!$B$4:$C$974,2,1)/100))^((1)/91)-1</f>
        <v>9.7226570483499586E-7</v>
      </c>
      <c r="I1867">
        <f>I1866*(1-IF($A1867&lt;=I1862,I$1,I$1+IF(AND(WEEKDAY($A1867)&lt;&gt;1,WEEKDAY($A1867)&lt;&gt;7),J$1,0)))^($A1867-$A1866)*(1-0.5*(E1867/E1866-1))</f>
        <v>17.210395849467741</v>
      </c>
      <c r="K1867">
        <f>ROW()</f>
        <v>1867</v>
      </c>
      <c r="L1867">
        <f>B1867/C1867</f>
        <v>1.0595079787234043</v>
      </c>
      <c r="M1867">
        <f t="shared" si="29"/>
        <v>9.9764988220829061</v>
      </c>
      <c r="P1867">
        <f>P1866*(1-P$1+H1866)^($A1867-$A1866)*(2-E1867/E1866)</f>
        <v>10.027887044138927</v>
      </c>
    </row>
    <row r="1868" spans="1:16" x14ac:dyDescent="0.25">
      <c r="A1868" s="1">
        <v>40771</v>
      </c>
      <c r="B1868" s="10">
        <v>32.85</v>
      </c>
      <c r="C1868" s="10">
        <v>30.44</v>
      </c>
      <c r="D1868">
        <v>13302.45</v>
      </c>
      <c r="E1868">
        <v>11881.38</v>
      </c>
      <c r="F1868">
        <v>125866.25</v>
      </c>
      <c r="G1868">
        <v>112436.29</v>
      </c>
      <c r="H1868">
        <f>(1/(1-91/360*VLOOKUP($A1868,Tbills!$B$4:$C$974,2,1)/100))^((1)/91)-1</f>
        <v>9.7226570483499586E-7</v>
      </c>
      <c r="I1868">
        <f>I1867*(1-IF($A1868&lt;=I1863,I$1,I$1+IF(AND(WEEKDAY($A1868)&lt;&gt;1,WEEKDAY($A1868)&lt;&gt;7),J$1,0)))^($A1868-$A1867)*(1-0.5*(E1868/E1867-1))</f>
        <v>17.124598067528531</v>
      </c>
      <c r="K1868">
        <f>ROW()</f>
        <v>1868</v>
      </c>
      <c r="L1868">
        <f>B1868/C1868</f>
        <v>1.0791721419185283</v>
      </c>
      <c r="M1868">
        <f t="shared" si="29"/>
        <v>9.8770852383994523</v>
      </c>
      <c r="P1868">
        <f>P1867*(1-P$1+H1867)^($A1868-$A1867)*(2-E1868/E1867)</f>
        <v>9.9280662454240911</v>
      </c>
    </row>
    <row r="1869" spans="1:16" x14ac:dyDescent="0.25">
      <c r="A1869" s="1">
        <v>40772</v>
      </c>
      <c r="B1869" s="10">
        <v>31.58</v>
      </c>
      <c r="C1869" s="10">
        <v>30.03</v>
      </c>
      <c r="D1869">
        <v>13821.7</v>
      </c>
      <c r="E1869">
        <v>12345.15</v>
      </c>
      <c r="F1869">
        <v>126852.27</v>
      </c>
      <c r="G1869">
        <v>113316.99</v>
      </c>
      <c r="H1869">
        <f>(1/(1-91/360*VLOOKUP($A1869,Tbills!$B$4:$C$974,2,1)/100))^((1)/91)-1</f>
        <v>9.7226570483499586E-7</v>
      </c>
      <c r="I1869">
        <f>I1868*(1-IF($A1869&lt;=I1864,I$1,I$1+IF(AND(WEEKDAY($A1869)&lt;&gt;1,WEEKDAY($A1869)&lt;&gt;7),J$1,0)))^($A1869-$A1868)*(1-0.5*(E1869/E1868-1))</f>
        <v>16.78994588871117</v>
      </c>
      <c r="K1869">
        <f>ROW()</f>
        <v>1869</v>
      </c>
      <c r="L1869">
        <f>B1869/C1869</f>
        <v>1.0516150516150515</v>
      </c>
      <c r="M1869">
        <f t="shared" si="29"/>
        <v>9.4911074943604081</v>
      </c>
      <c r="P1869">
        <f>P1868*(1-P$1+H1868)^($A1869-$A1868)*(2-E1869/E1868)</f>
        <v>9.5401970209708562</v>
      </c>
    </row>
    <row r="1870" spans="1:16" x14ac:dyDescent="0.25">
      <c r="A1870" s="1">
        <v>40773</v>
      </c>
      <c r="B1870" s="10">
        <v>42.67</v>
      </c>
      <c r="C1870" s="10">
        <v>36.6</v>
      </c>
      <c r="D1870">
        <v>16479.14</v>
      </c>
      <c r="E1870">
        <v>14718.69</v>
      </c>
      <c r="F1870">
        <v>140470.1</v>
      </c>
      <c r="G1870">
        <v>125481.67</v>
      </c>
      <c r="H1870">
        <f>(1/(1-91/360*VLOOKUP($A1870,Tbills!$B$4:$C$974,2,1)/100))^((1)/91)-1</f>
        <v>9.7226570483499586E-7</v>
      </c>
      <c r="I1870">
        <f>I1869*(1-IF($A1870&lt;=I1865,I$1,I$1+IF(AND(WEEKDAY($A1870)&lt;&gt;1,WEEKDAY($A1870)&lt;&gt;7),J$1,0)))^($A1870-$A1869)*(1-0.5*(E1870/E1869-1))</f>
        <v>15.175491606771253</v>
      </c>
      <c r="K1870">
        <f>ROW()</f>
        <v>1870</v>
      </c>
      <c r="L1870">
        <f>B1870/C1870</f>
        <v>1.1658469945355192</v>
      </c>
      <c r="M1870">
        <f t="shared" si="29"/>
        <v>7.6659428549563433</v>
      </c>
      <c r="P1870">
        <f>P1869*(1-P$1+H1869)^($A1870-$A1869)*(2-E1870/E1869)</f>
        <v>7.7056737229268188</v>
      </c>
    </row>
    <row r="1871" spans="1:16" x14ac:dyDescent="0.25">
      <c r="A1871" s="1">
        <v>40774</v>
      </c>
      <c r="B1871" s="10">
        <v>43.05</v>
      </c>
      <c r="C1871" s="10">
        <v>37.9</v>
      </c>
      <c r="D1871">
        <v>17426.21</v>
      </c>
      <c r="E1871">
        <v>15564.57</v>
      </c>
      <c r="F1871">
        <v>144613.57</v>
      </c>
      <c r="G1871">
        <v>129182.91</v>
      </c>
      <c r="H1871">
        <f>(1/(1-91/360*VLOOKUP($A1871,Tbills!$B$4:$C$974,2,1)/100))^((1)/91)-1</f>
        <v>9.7226570483499586E-7</v>
      </c>
      <c r="I1871">
        <f>I1870*(1-IF($A1871&lt;=I1866,I$1,I$1+IF(AND(WEEKDAY($A1871)&lt;&gt;1,WEEKDAY($A1871)&lt;&gt;7),J$1,0)))^($A1871-$A1870)*(1-0.5*(E1871/E1870-1))</f>
        <v>14.73904183204572</v>
      </c>
      <c r="K1871">
        <f>ROW()</f>
        <v>1871</v>
      </c>
      <c r="L1871">
        <f>B1871/C1871</f>
        <v>1.1358839050131926</v>
      </c>
      <c r="M1871">
        <f t="shared" si="29"/>
        <v>7.2250462164288543</v>
      </c>
      <c r="P1871">
        <f>P1870*(1-P$1+H1870)^($A1871-$A1870)*(2-E1871/E1870)</f>
        <v>7.2625687206703651</v>
      </c>
    </row>
    <row r="1872" spans="1:16" x14ac:dyDescent="0.25">
      <c r="A1872" s="1">
        <v>40777</v>
      </c>
      <c r="B1872" s="10">
        <v>42.44</v>
      </c>
      <c r="C1872" s="10">
        <v>38.26</v>
      </c>
      <c r="D1872">
        <v>17972.68</v>
      </c>
      <c r="E1872">
        <v>16052.62</v>
      </c>
      <c r="F1872">
        <v>146213.18</v>
      </c>
      <c r="G1872">
        <v>130611.46</v>
      </c>
      <c r="H1872">
        <f>(1/(1-91/360*VLOOKUP($A1872,Tbills!$B$4:$C$974,2,1)/100))^((1)/91)-1</f>
        <v>4.1667465300321282E-7</v>
      </c>
      <c r="I1872">
        <f>I1871*(1-IF($A1872&lt;=I1867,I$1,I$1+IF(AND(WEEKDAY($A1872)&lt;&gt;1,WEEKDAY($A1872)&lt;&gt;7),J$1,0)))^($A1872-$A1871)*(1-0.5*(E1872/E1871-1))</f>
        <v>14.506826873593074</v>
      </c>
      <c r="K1872">
        <f>ROW()</f>
        <v>1872</v>
      </c>
      <c r="L1872">
        <f>B1872/C1872</f>
        <v>1.1092524830109776</v>
      </c>
      <c r="M1872">
        <f t="shared" si="29"/>
        <v>6.9975164323650842</v>
      </c>
      <c r="P1872">
        <f>P1871*(1-P$1+H1871)^($A1872-$A1871)*(2-E1872/E1871)</f>
        <v>7.0340801579336905</v>
      </c>
    </row>
    <row r="1873" spans="1:16" x14ac:dyDescent="0.25">
      <c r="A1873" s="1">
        <v>40778</v>
      </c>
      <c r="B1873" s="10">
        <v>36.270000000000003</v>
      </c>
      <c r="C1873" s="10">
        <v>34.79</v>
      </c>
      <c r="D1873">
        <v>16998.37</v>
      </c>
      <c r="E1873">
        <v>15182.39</v>
      </c>
      <c r="F1873">
        <v>145598.38</v>
      </c>
      <c r="G1873">
        <v>130062.21</v>
      </c>
      <c r="H1873">
        <f>(1/(1-91/360*VLOOKUP($A1873,Tbills!$B$4:$C$974,2,1)/100))^((1)/91)-1</f>
        <v>4.1667465300321282E-7</v>
      </c>
      <c r="I1873">
        <f>I1872*(1-IF($A1873&lt;=I1868,I$1,I$1+IF(AND(WEEKDAY($A1873)&lt;&gt;1,WEEKDAY($A1873)&lt;&gt;7),J$1,0)))^($A1873-$A1872)*(1-0.5*(E1873/E1872-1))</f>
        <v>14.899654500450918</v>
      </c>
      <c r="K1873">
        <f>ROW()</f>
        <v>1873</v>
      </c>
      <c r="L1873">
        <f>B1873/C1873</f>
        <v>1.0425409600459903</v>
      </c>
      <c r="M1873">
        <f t="shared" si="29"/>
        <v>7.3765158336911236</v>
      </c>
      <c r="P1873">
        <f>P1872*(1-P$1+H1872)^($A1873-$A1872)*(2-E1873/E1872)</f>
        <v>7.4151341197642875</v>
      </c>
    </row>
    <row r="1874" spans="1:16" x14ac:dyDescent="0.25">
      <c r="A1874" s="1">
        <v>40779</v>
      </c>
      <c r="B1874" s="10">
        <v>35.9</v>
      </c>
      <c r="C1874" s="10">
        <v>34.799999999999997</v>
      </c>
      <c r="D1874">
        <v>16668.04</v>
      </c>
      <c r="E1874">
        <v>14887.34</v>
      </c>
      <c r="F1874">
        <v>147551.5</v>
      </c>
      <c r="G1874">
        <v>131806.87</v>
      </c>
      <c r="H1874">
        <f>(1/(1-91/360*VLOOKUP($A1874,Tbills!$B$4:$C$974,2,1)/100))^((1)/91)-1</f>
        <v>4.1667465300321282E-7</v>
      </c>
      <c r="I1874">
        <f>I1873*(1-IF($A1874&lt;=I1869,I$1,I$1+IF(AND(WEEKDAY($A1874)&lt;&gt;1,WEEKDAY($A1874)&lt;&gt;7),J$1,0)))^($A1874-$A1873)*(1-0.5*(E1874/E1873-1))</f>
        <v>15.044040634715433</v>
      </c>
      <c r="K1874">
        <f>ROW()</f>
        <v>1874</v>
      </c>
      <c r="L1874">
        <f>B1874/C1874</f>
        <v>1.0316091954022988</v>
      </c>
      <c r="M1874">
        <f t="shared" si="29"/>
        <v>7.5195185828884377</v>
      </c>
      <c r="P1874">
        <f>P1873*(1-P$1+H1873)^($A1874-$A1873)*(2-E1874/E1873)</f>
        <v>7.5589611670840027</v>
      </c>
    </row>
    <row r="1875" spans="1:16" x14ac:dyDescent="0.25">
      <c r="A1875" s="1">
        <v>40780</v>
      </c>
      <c r="B1875" s="10">
        <v>39.76</v>
      </c>
      <c r="C1875" s="10">
        <v>36.61</v>
      </c>
      <c r="D1875">
        <v>17160.14</v>
      </c>
      <c r="E1875">
        <v>15326.86</v>
      </c>
      <c r="F1875">
        <v>150438.71</v>
      </c>
      <c r="G1875">
        <v>134385.94</v>
      </c>
      <c r="H1875">
        <f>(1/(1-91/360*VLOOKUP($A1875,Tbills!$B$4:$C$974,2,1)/100))^((1)/91)-1</f>
        <v>4.1667465300321282E-7</v>
      </c>
      <c r="I1875">
        <f>I1874*(1-IF($A1875&lt;=I1870,I$1,I$1+IF(AND(WEEKDAY($A1875)&lt;&gt;1,WEEKDAY($A1875)&lt;&gt;7),J$1,0)))^($A1875-$A1874)*(1-0.5*(E1875/E1874-1))</f>
        <v>14.821581715475103</v>
      </c>
      <c r="K1875">
        <f>ROW()</f>
        <v>1875</v>
      </c>
      <c r="L1875">
        <f>B1875/C1875</f>
        <v>1.0860420650095601</v>
      </c>
      <c r="M1875">
        <f t="shared" si="29"/>
        <v>7.2971794153087446</v>
      </c>
      <c r="P1875">
        <f>P1874*(1-P$1+H1874)^($A1875-$A1874)*(2-E1875/E1874)</f>
        <v>7.3355291503669102</v>
      </c>
    </row>
    <row r="1876" spans="1:16"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I1875*(1-IF($A1876&lt;=I1871,I$1,I$1+IF(AND(WEEKDAY($A1876)&lt;&gt;1,WEEKDAY($A1876)&lt;&gt;7),J$1,0)))^($A1876-$A1875)*(1-0.5*(E1876/E1875-1))</f>
        <v>14.985268192467075</v>
      </c>
      <c r="K1876">
        <f>ROW()</f>
        <v>1876</v>
      </c>
      <c r="L1876">
        <f>B1876/C1876</f>
        <v>1.0342923568730022</v>
      </c>
      <c r="M1876">
        <f t="shared" si="29"/>
        <v>7.4583931546431437</v>
      </c>
      <c r="P1876">
        <f>P1875*(1-P$1+H1875)^($A1876-$A1875)*(2-E1876/E1875)</f>
        <v>7.4976651576936018</v>
      </c>
    </row>
    <row r="1877" spans="1:16" x14ac:dyDescent="0.25">
      <c r="A1877" s="1">
        <v>40784</v>
      </c>
      <c r="B1877" s="10">
        <v>32.28</v>
      </c>
      <c r="C1877" s="10">
        <v>31.98</v>
      </c>
      <c r="D1877">
        <v>15763.26</v>
      </c>
      <c r="E1877">
        <v>14079.19</v>
      </c>
      <c r="F1877">
        <v>144264.32999999999</v>
      </c>
      <c r="G1877">
        <v>128870.19</v>
      </c>
      <c r="H1877">
        <f>(1/(1-91/360*VLOOKUP($A1877,Tbills!$B$4:$C$974,2,1)/100))^((1)/91)-1</f>
        <v>4.1667465300321282E-7</v>
      </c>
      <c r="I1877">
        <f>I1876*(1-IF($A1877&lt;=I1872,I$1,I$1+IF(AND(WEEKDAY($A1877)&lt;&gt;1,WEEKDAY($A1877)&lt;&gt;7),J$1,0)))^($A1877-$A1876)*(1-0.5*(E1877/E1876-1))</f>
        <v>15.438159448137929</v>
      </c>
      <c r="K1877">
        <f>ROW()</f>
        <v>1877</v>
      </c>
      <c r="L1877">
        <f>B1877/C1877</f>
        <v>1.0093808630393997</v>
      </c>
      <c r="M1877">
        <f t="shared" si="29"/>
        <v>7.909309480850732</v>
      </c>
      <c r="P1877">
        <f>P1876*(1-P$1+H1876)^($A1877-$A1876)*(2-E1877/E1876)</f>
        <v>7.9511944522893936</v>
      </c>
    </row>
    <row r="1878" spans="1:16" x14ac:dyDescent="0.25">
      <c r="A1878" s="1">
        <v>40785</v>
      </c>
      <c r="B1878" s="10">
        <v>32.89</v>
      </c>
      <c r="C1878" s="10">
        <v>32.47</v>
      </c>
      <c r="D1878">
        <v>16196.62</v>
      </c>
      <c r="E1878">
        <v>14466.25</v>
      </c>
      <c r="F1878">
        <v>148076.15</v>
      </c>
      <c r="G1878">
        <v>132275.20000000001</v>
      </c>
      <c r="H1878">
        <f>(1/(1-91/360*VLOOKUP($A1878,Tbills!$B$4:$C$974,2,1)/100))^((1)/91)-1</f>
        <v>4.1667465300321282E-7</v>
      </c>
      <c r="I1878">
        <f>I1877*(1-IF($A1878&lt;=I1873,I$1,I$1+IF(AND(WEEKDAY($A1878)&lt;&gt;1,WEEKDAY($A1878)&lt;&gt;7),J$1,0)))^($A1878-$A1877)*(1-0.5*(E1878/E1877-1))</f>
        <v>15.225553007995881</v>
      </c>
      <c r="K1878">
        <f>ROW()</f>
        <v>1878</v>
      </c>
      <c r="L1878">
        <f>B1878/C1878</f>
        <v>1.0129350169387128</v>
      </c>
      <c r="M1878">
        <f t="shared" si="29"/>
        <v>7.6915113533983739</v>
      </c>
      <c r="P1878">
        <f>P1877*(1-P$1+H1877)^($A1878-$A1877)*(2-E1878/E1877)</f>
        <v>7.7323203114016774</v>
      </c>
    </row>
    <row r="1879" spans="1:16" x14ac:dyDescent="0.25">
      <c r="A1879" s="1">
        <v>40786</v>
      </c>
      <c r="B1879" s="10">
        <v>31.62</v>
      </c>
      <c r="C1879" s="10">
        <v>31.67</v>
      </c>
      <c r="D1879">
        <v>15868.65</v>
      </c>
      <c r="E1879">
        <v>14173.31</v>
      </c>
      <c r="F1879">
        <v>144828.75</v>
      </c>
      <c r="G1879">
        <v>129374.27</v>
      </c>
      <c r="H1879">
        <f>(1/(1-91/360*VLOOKUP($A1879,Tbills!$B$4:$C$974,2,1)/100))^((1)/91)-1</f>
        <v>4.1667465300321282E-7</v>
      </c>
      <c r="I1879">
        <f>I1878*(1-IF($A1879&lt;=I1874,I$1,I$1+IF(AND(WEEKDAY($A1879)&lt;&gt;1,WEEKDAY($A1879)&lt;&gt;7),J$1,0)))^($A1879-$A1878)*(1-0.5*(E1879/E1878-1))</f>
        <v>15.379310616100071</v>
      </c>
      <c r="K1879">
        <f>ROW()</f>
        <v>1879</v>
      </c>
      <c r="L1879">
        <f>B1879/C1879</f>
        <v>0.99842121881907164</v>
      </c>
      <c r="M1879">
        <f t="shared" si="29"/>
        <v>7.8468981385534988</v>
      </c>
      <c r="P1879">
        <f>P1878*(1-P$1+H1878)^($A1879-$A1878)*(2-E1879/E1878)</f>
        <v>7.8886104684491976</v>
      </c>
    </row>
    <row r="1880" spans="1:16" x14ac:dyDescent="0.25">
      <c r="A1880" s="1">
        <v>40787</v>
      </c>
      <c r="B1880" s="10">
        <v>31.82</v>
      </c>
      <c r="C1880" s="10">
        <v>31.99</v>
      </c>
      <c r="D1880">
        <v>16124.72</v>
      </c>
      <c r="E1880">
        <v>14402.02</v>
      </c>
      <c r="F1880">
        <v>145971.69</v>
      </c>
      <c r="G1880">
        <v>130395.19</v>
      </c>
      <c r="H1880">
        <f>(1/(1-91/360*VLOOKUP($A1880,Tbills!$B$4:$C$974,2,1)/100))^((1)/91)-1</f>
        <v>4.1667465300321282E-7</v>
      </c>
      <c r="I1880">
        <f>I1879*(1-IF($A1880&lt;=I1875,I$1,I$1+IF(AND(WEEKDAY($A1880)&lt;&gt;1,WEEKDAY($A1880)&lt;&gt;7),J$1,0)))^($A1880-$A1879)*(1-0.5*(E1880/E1879-1))</f>
        <v>15.254828146430567</v>
      </c>
      <c r="K1880">
        <f>ROW()</f>
        <v>1880</v>
      </c>
      <c r="L1880">
        <f>B1880/C1880</f>
        <v>0.99468583932478905</v>
      </c>
      <c r="M1880">
        <f t="shared" si="29"/>
        <v>7.7199157728481769</v>
      </c>
      <c r="P1880">
        <f>P1879*(1-P$1+H1879)^($A1880-$A1879)*(2-E1880/E1879)</f>
        <v>7.7610307508099918</v>
      </c>
    </row>
    <row r="1881" spans="1:16" x14ac:dyDescent="0.25">
      <c r="A1881" s="1">
        <v>40788</v>
      </c>
      <c r="B1881" s="10">
        <v>33.92</v>
      </c>
      <c r="C1881" s="10">
        <v>33.79</v>
      </c>
      <c r="D1881">
        <v>17073.990000000002</v>
      </c>
      <c r="E1881">
        <v>15249.87</v>
      </c>
      <c r="F1881">
        <v>148255.74</v>
      </c>
      <c r="G1881">
        <v>132435.46</v>
      </c>
      <c r="H1881">
        <f>(1/(1-91/360*VLOOKUP($A1881,Tbills!$B$4:$C$974,2,1)/100))^((1)/91)-1</f>
        <v>4.1667465300321282E-7</v>
      </c>
      <c r="I1881">
        <f>I1880*(1-IF($A1881&lt;=I1876,I$1,I$1+IF(AND(WEEKDAY($A1881)&lt;&gt;1,WEEKDAY($A1881)&lt;&gt;7),J$1,0)))^($A1881-$A1880)*(1-0.5*(E1881/E1880-1))</f>
        <v>14.805415290917898</v>
      </c>
      <c r="K1881">
        <f>ROW()</f>
        <v>1881</v>
      </c>
      <c r="L1881">
        <f>B1881/C1881</f>
        <v>1.003847292098254</v>
      </c>
      <c r="M1881">
        <f t="shared" si="29"/>
        <v>7.2651042884533767</v>
      </c>
      <c r="P1881">
        <f>P1880*(1-P$1+H1880)^($A1881-$A1880)*(2-E1881/E1880)</f>
        <v>7.3038700997720563</v>
      </c>
    </row>
    <row r="1882" spans="1:16" x14ac:dyDescent="0.25">
      <c r="A1882" s="1">
        <v>40792</v>
      </c>
      <c r="B1882" s="10">
        <v>37</v>
      </c>
      <c r="C1882" s="10">
        <v>35.380000000000003</v>
      </c>
      <c r="D1882">
        <v>17591.93</v>
      </c>
      <c r="E1882">
        <v>15712.45</v>
      </c>
      <c r="F1882">
        <v>150939.26</v>
      </c>
      <c r="G1882">
        <v>134832.4</v>
      </c>
      <c r="H1882">
        <f>(1/(1-91/360*VLOOKUP($A1882,Tbills!$B$4:$C$974,2,1)/100))^((1)/91)-1</f>
        <v>8.3336527945121475E-7</v>
      </c>
      <c r="I1882">
        <f>I1881*(1-IF($A1882&lt;=I1877,I$1,I$1+IF(AND(WEEKDAY($A1882)&lt;&gt;1,WEEKDAY($A1882)&lt;&gt;7),J$1,0)))^($A1882-$A1881)*(1-0.5*(E1882/E1881-1))</f>
        <v>14.579348247504258</v>
      </c>
      <c r="K1882">
        <f>ROW()</f>
        <v>1882</v>
      </c>
      <c r="L1882">
        <f>B1882/C1882</f>
        <v>1.0457885811192764</v>
      </c>
      <c r="M1882">
        <f t="shared" si="29"/>
        <v>7.0434168167577278</v>
      </c>
      <c r="P1882">
        <f>P1881*(1-P$1+H1881)^($A1882-$A1881)*(2-E1882/E1881)</f>
        <v>7.0812831470219688</v>
      </c>
    </row>
    <row r="1883" spans="1:16" x14ac:dyDescent="0.25">
      <c r="A1883" s="1">
        <v>40793</v>
      </c>
      <c r="B1883" s="10">
        <v>33.380000000000003</v>
      </c>
      <c r="C1883" s="10">
        <v>32.96</v>
      </c>
      <c r="D1883">
        <v>16681.57</v>
      </c>
      <c r="E1883">
        <v>14899.34</v>
      </c>
      <c r="F1883">
        <v>147307.28</v>
      </c>
      <c r="G1883">
        <v>131587.88</v>
      </c>
      <c r="H1883">
        <f>(1/(1-91/360*VLOOKUP($A1883,Tbills!$B$4:$C$974,2,1)/100))^((1)/91)-1</f>
        <v>8.3336527945121475E-7</v>
      </c>
      <c r="I1883">
        <f>I1882*(1-IF($A1883&lt;=I1878,I$1,I$1+IF(AND(WEEKDAY($A1883)&lt;&gt;1,WEEKDAY($A1883)&lt;&gt;7),J$1,0)))^($A1883-$A1882)*(1-0.5*(E1883/E1882-1))</f>
        <v>14.956195293573616</v>
      </c>
      <c r="K1883">
        <f>ROW()</f>
        <v>1883</v>
      </c>
      <c r="L1883">
        <f>B1883/C1883</f>
        <v>1.012742718446602</v>
      </c>
      <c r="M1883">
        <f t="shared" si="29"/>
        <v>7.4075644477984799</v>
      </c>
      <c r="P1883">
        <f>P1882*(1-P$1+H1882)^($A1883-$A1882)*(2-E1883/E1882)</f>
        <v>7.4474661066914729</v>
      </c>
    </row>
    <row r="1884" spans="1:16"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I1883*(1-IF($A1884&lt;=I1879,I$1,I$1+IF(AND(WEEKDAY($A1884)&lt;&gt;1,WEEKDAY($A1884)&lt;&gt;7),J$1,0)))^($A1884-$A1883)*(1-0.5*(E1884/E1883-1))</f>
        <v>14.755544931939481</v>
      </c>
      <c r="K1884">
        <f>ROW()</f>
        <v>1884</v>
      </c>
      <c r="L1884">
        <f>B1884/C1884</f>
        <v>1.0180955206170275</v>
      </c>
      <c r="M1884">
        <f t="shared" si="29"/>
        <v>7.2088512801676501</v>
      </c>
      <c r="P1884">
        <f>P1883*(1-P$1+H1883)^($A1884-$A1883)*(2-E1884/E1883)</f>
        <v>7.247758090585223</v>
      </c>
    </row>
    <row r="1885" spans="1:16" x14ac:dyDescent="0.25">
      <c r="A1885" s="1">
        <v>40795</v>
      </c>
      <c r="B1885" s="10">
        <v>38.520000000000003</v>
      </c>
      <c r="C1885" s="10">
        <v>36.64</v>
      </c>
      <c r="D1885">
        <v>18643.73</v>
      </c>
      <c r="E1885">
        <v>16651.84</v>
      </c>
      <c r="F1885">
        <v>154814.96</v>
      </c>
      <c r="G1885">
        <v>138294.18</v>
      </c>
      <c r="H1885">
        <f>(1/(1-91/360*VLOOKUP($A1885,Tbills!$B$4:$C$974,2,1)/100))^((1)/91)-1</f>
        <v>8.3336527945121475E-7</v>
      </c>
      <c r="I1885">
        <f>I1884*(1-IF($A1885&lt;=I1880,I$1,I$1+IF(AND(WEEKDAY($A1885)&lt;&gt;1,WEEKDAY($A1885)&lt;&gt;7),J$1,0)))^($A1885-$A1884)*(1-0.5*(E1885/E1884-1))</f>
        <v>14.102444652536418</v>
      </c>
      <c r="K1885">
        <f>ROW()</f>
        <v>1885</v>
      </c>
      <c r="L1885">
        <f>B1885/C1885</f>
        <v>1.0513100436681224</v>
      </c>
      <c r="M1885">
        <f t="shared" si="29"/>
        <v>6.5707569646552431</v>
      </c>
      <c r="P1885">
        <f>P1884*(1-P$1+H1884)^($A1885-$A1884)*(2-E1885/E1884)</f>
        <v>6.6062887793125986</v>
      </c>
    </row>
    <row r="1886" spans="1:16"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I1885*(1-IF($A1886&lt;=I1881,I$1,I$1+IF(AND(WEEKDAY($A1886)&lt;&gt;1,WEEKDAY($A1886)&lt;&gt;7),J$1,0)))^($A1886-$A1885)*(1-0.5*(E1886/E1885-1))</f>
        <v>14.045825097294157</v>
      </c>
      <c r="K1886">
        <f>ROW()</f>
        <v>1886</v>
      </c>
      <c r="L1886">
        <f>B1886/C1886</f>
        <v>1.0412844036697249</v>
      </c>
      <c r="M1886">
        <f t="shared" si="29"/>
        <v>6.518106644024579</v>
      </c>
      <c r="P1886">
        <f>P1885*(1-P$1+H1885)^($A1886-$A1885)*(2-E1886/E1885)</f>
        <v>6.5535586653238793</v>
      </c>
    </row>
    <row r="1887" spans="1:16"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I1886*(1-IF($A1887&lt;=I1882,I$1,I$1+IF(AND(WEEKDAY($A1887)&lt;&gt;1,WEEKDAY($A1887)&lt;&gt;7),J$1,0)))^($A1887-$A1886)*(1-0.5*(E1887/E1886-1))</f>
        <v>14.052803214109453</v>
      </c>
      <c r="K1887">
        <f>ROW()</f>
        <v>1887</v>
      </c>
      <c r="L1887">
        <f>B1887/C1887</f>
        <v>1.02357182473655</v>
      </c>
      <c r="M1887">
        <f t="shared" si="29"/>
        <v>6.5246187504437767</v>
      </c>
      <c r="P1887">
        <f>P1886*(1-P$1+H1886)^($A1887-$A1886)*(2-E1887/E1886)</f>
        <v>6.560170921546824</v>
      </c>
    </row>
    <row r="1888" spans="1:16" x14ac:dyDescent="0.25">
      <c r="A1888" s="1">
        <v>40800</v>
      </c>
      <c r="B1888" s="10">
        <v>34.6</v>
      </c>
      <c r="C1888" s="10">
        <v>34.96</v>
      </c>
      <c r="D1888">
        <v>18104.080000000002</v>
      </c>
      <c r="E1888">
        <v>16169.79</v>
      </c>
      <c r="F1888">
        <v>154220.9</v>
      </c>
      <c r="G1888">
        <v>137763.1</v>
      </c>
      <c r="H1888">
        <f>(1/(1-91/360*VLOOKUP($A1888,Tbills!$B$4:$C$974,2,1)/100))^((1)/91)-1</f>
        <v>2.7778132727362959E-7</v>
      </c>
      <c r="I1888">
        <f>I1887*(1-IF($A1888&lt;=I1883,I$1,I$1+IF(AND(WEEKDAY($A1888)&lt;&gt;1,WEEKDAY($A1888)&lt;&gt;7),J$1,0)))^($A1888-$A1887)*(1-0.5*(E1888/E1887-1))</f>
        <v>14.302055950417014</v>
      </c>
      <c r="K1888">
        <f>ROW()</f>
        <v>1888</v>
      </c>
      <c r="L1888">
        <f>B1888/C1888</f>
        <v>0.98970251716247137</v>
      </c>
      <c r="M1888">
        <f t="shared" si="29"/>
        <v>6.7561023610475406</v>
      </c>
      <c r="P1888">
        <f>P1887*(1-P$1+H1887)^($A1888-$A1887)*(2-E1888/E1887)</f>
        <v>6.7929828970568531</v>
      </c>
    </row>
    <row r="1889" spans="1:16"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I1888*(1-IF($A1889&lt;=I1884,I$1,I$1+IF(AND(WEEKDAY($A1889)&lt;&gt;1,WEEKDAY($A1889)&lt;&gt;7),J$1,0)))^($A1889-$A1888)*(1-0.5*(E1889/E1888-1))</f>
        <v>14.658792628887477</v>
      </c>
      <c r="K1889">
        <f>ROW()</f>
        <v>1889</v>
      </c>
      <c r="L1889">
        <f>B1889/C1889</f>
        <v>0.95375894988066812</v>
      </c>
      <c r="M1889">
        <f t="shared" si="29"/>
        <v>7.0931678398353135</v>
      </c>
      <c r="P1889">
        <f>P1888*(1-P$1+H1888)^($A1889-$A1888)*(2-E1889/E1888)</f>
        <v>7.131958737420411</v>
      </c>
    </row>
    <row r="1890" spans="1:16" x14ac:dyDescent="0.25">
      <c r="A1890" s="1">
        <v>40802</v>
      </c>
      <c r="B1890" s="10">
        <v>30.98</v>
      </c>
      <c r="C1890" s="10">
        <v>32.950000000000003</v>
      </c>
      <c r="D1890">
        <v>16801.36</v>
      </c>
      <c r="E1890">
        <v>15006.25</v>
      </c>
      <c r="F1890">
        <v>150315.79</v>
      </c>
      <c r="G1890">
        <v>134274.66</v>
      </c>
      <c r="H1890">
        <f>(1/(1-91/360*VLOOKUP($A1890,Tbills!$B$4:$C$974,2,1)/100))^((1)/91)-1</f>
        <v>2.7778132727362959E-7</v>
      </c>
      <c r="I1890">
        <f>I1889*(1-IF($A1890&lt;=I1885,I$1,I$1+IF(AND(WEEKDAY($A1890)&lt;&gt;1,WEEKDAY($A1890)&lt;&gt;7),J$1,0)))^($A1890-$A1889)*(1-0.5*(E1890/E1889-1))</f>
        <v>14.828269807904853</v>
      </c>
      <c r="K1890">
        <f>ROW()</f>
        <v>1890</v>
      </c>
      <c r="L1890">
        <f>B1890/C1890</f>
        <v>0.94021244309559937</v>
      </c>
      <c r="M1890">
        <f t="shared" si="29"/>
        <v>7.2572182112305343</v>
      </c>
      <c r="P1890">
        <f>P1889*(1-P$1+H1889)^($A1890-$A1889)*(2-E1890/E1889)</f>
        <v>7.2969782630604811</v>
      </c>
    </row>
    <row r="1891" spans="1:16"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I1890*(1-IF($A1891&lt;=I1886,I$1,I$1+IF(AND(WEEKDAY($A1891)&lt;&gt;1,WEEKDAY($A1891)&lt;&gt;7),J$1,0)))^($A1891-$A1890)*(1-0.5*(E1891/E1890-1))</f>
        <v>14.528554126567293</v>
      </c>
      <c r="K1891">
        <f>ROW()</f>
        <v>1891</v>
      </c>
      <c r="L1891">
        <f>B1891/C1891</f>
        <v>0.96805678793256422</v>
      </c>
      <c r="M1891">
        <f t="shared" si="29"/>
        <v>6.9639832012151794</v>
      </c>
      <c r="P1891">
        <f>P1890*(1-P$1+H1890)^($A1891-$A1890)*(2-E1891/E1890)</f>
        <v>7.0023439874250579</v>
      </c>
    </row>
    <row r="1892" spans="1:16"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I1891*(1-IF($A1892&lt;=I1887,I$1,I$1+IF(AND(WEEKDAY($A1892)&lt;&gt;1,WEEKDAY($A1892)&lt;&gt;7),J$1,0)))^($A1892-$A1891)*(1-0.5*(E1892/E1891-1))</f>
        <v>14.561526264355807</v>
      </c>
      <c r="K1892">
        <f>ROW()</f>
        <v>1892</v>
      </c>
      <c r="L1892">
        <f>B1892/C1892</f>
        <v>0.97739440809042244</v>
      </c>
      <c r="M1892">
        <f t="shared" si="29"/>
        <v>6.9956298241960209</v>
      </c>
      <c r="P1892">
        <f>P1891*(1-P$1+H1891)^($A1892-$A1891)*(2-E1892/E1891)</f>
        <v>7.0342343424849796</v>
      </c>
    </row>
    <row r="1893" spans="1:16" x14ac:dyDescent="0.25">
      <c r="A1893" s="1">
        <v>40807</v>
      </c>
      <c r="B1893" s="10">
        <v>37.32</v>
      </c>
      <c r="C1893" s="10">
        <v>36.19</v>
      </c>
      <c r="D1893">
        <v>18876.18</v>
      </c>
      <c r="E1893">
        <v>16859.36</v>
      </c>
      <c r="F1893">
        <v>156420.72</v>
      </c>
      <c r="G1893">
        <v>139727.9</v>
      </c>
      <c r="H1893">
        <f>(1/(1-91/360*VLOOKUP($A1893,Tbills!$B$4:$C$974,2,1)/100))^((1)/91)-1</f>
        <v>2.7778132727362959E-7</v>
      </c>
      <c r="I1893">
        <f>I1892*(1-IF($A1893&lt;=I1888,I$1,I$1+IF(AND(WEEKDAY($A1893)&lt;&gt;1,WEEKDAY($A1893)&lt;&gt;7),J$1,0)))^($A1893-$A1892)*(1-0.5*(E1893/E1892-1))</f>
        <v>13.942465939075744</v>
      </c>
      <c r="K1893">
        <f>ROW()</f>
        <v>1893</v>
      </c>
      <c r="L1893">
        <f>B1893/C1893</f>
        <v>1.0312240950538825</v>
      </c>
      <c r="M1893">
        <f t="shared" si="29"/>
        <v>6.4008640320776218</v>
      </c>
      <c r="P1893">
        <f>P1892*(1-P$1+H1892)^($A1893-$A1892)*(2-E1893/E1892)</f>
        <v>6.4362499165421632</v>
      </c>
    </row>
    <row r="1894" spans="1:16" x14ac:dyDescent="0.25">
      <c r="A1894" s="1">
        <v>40808</v>
      </c>
      <c r="B1894" s="10">
        <v>41.35</v>
      </c>
      <c r="C1894" s="10">
        <v>39.15</v>
      </c>
      <c r="D1894">
        <v>20337.57</v>
      </c>
      <c r="E1894">
        <v>18164.599999999999</v>
      </c>
      <c r="F1894">
        <v>162701.91</v>
      </c>
      <c r="G1894">
        <v>145338.74</v>
      </c>
      <c r="H1894">
        <f>(1/(1-91/360*VLOOKUP($A1894,Tbills!$B$4:$C$974,2,1)/100))^((1)/91)-1</f>
        <v>2.7778132727362959E-7</v>
      </c>
      <c r="I1894">
        <f>I1893*(1-IF($A1894&lt;=I1889,I$1,I$1+IF(AND(WEEKDAY($A1894)&lt;&gt;1,WEEKDAY($A1894)&lt;&gt;7),J$1,0)))^($A1894-$A1893)*(1-0.5*(E1894/E1893-1))</f>
        <v>13.402409061363398</v>
      </c>
      <c r="K1894">
        <f>ROW()</f>
        <v>1894</v>
      </c>
      <c r="L1894">
        <f>B1894/C1894</f>
        <v>1.0561941251596425</v>
      </c>
      <c r="M1894">
        <f t="shared" si="29"/>
        <v>5.9050385202344753</v>
      </c>
      <c r="P1894">
        <f>P1893*(1-P$1+H1893)^($A1894-$A1893)*(2-E1894/E1893)</f>
        <v>5.9377419222599945</v>
      </c>
    </row>
    <row r="1895" spans="1:16"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I1894*(1-IF($A1895&lt;=I1890,I$1,I$1+IF(AND(WEEKDAY($A1895)&lt;&gt;1,WEEKDAY($A1895)&lt;&gt;7),J$1,0)))^($A1895-$A1894)*(1-0.5*(E1895/E1894-1))</f>
        <v>13.31275915361088</v>
      </c>
      <c r="K1895">
        <f>ROW()</f>
        <v>1895</v>
      </c>
      <c r="L1895">
        <f>B1895/C1895</f>
        <v>1.042983565107459</v>
      </c>
      <c r="M1895">
        <f t="shared" si="29"/>
        <v>5.8260738365350777</v>
      </c>
      <c r="P1895">
        <f>P1894*(1-P$1+H1894)^($A1895-$A1894)*(2-E1895/E1894)</f>
        <v>5.8583977206674591</v>
      </c>
    </row>
    <row r="1896" spans="1:16"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I1895*(1-IF($A1896&lt;=I1891,I$1,I$1+IF(AND(WEEKDAY($A1896)&lt;&gt;1,WEEKDAY($A1896)&lt;&gt;7),J$1,0)))^($A1896-$A1895)*(1-0.5*(E1896/E1895-1))</f>
        <v>13.57712717720691</v>
      </c>
      <c r="K1896">
        <f>ROW()</f>
        <v>1896</v>
      </c>
      <c r="L1896">
        <f>B1896/C1896</f>
        <v>1.026032079936892</v>
      </c>
      <c r="M1896">
        <f t="shared" si="29"/>
        <v>6.0575464969690156</v>
      </c>
      <c r="P1896">
        <f>P1895*(1-P$1+H1895)^($A1896-$A1895)*(2-E1896/E1895)</f>
        <v>6.0913349354584465</v>
      </c>
    </row>
    <row r="1897" spans="1:16"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I1896*(1-IF($A1897&lt;=I1892,I$1,I$1+IF(AND(WEEKDAY($A1897)&lt;&gt;1,WEEKDAY($A1897)&lt;&gt;7),J$1,0)))^($A1897-$A1896)*(1-0.5*(E1897/E1896-1))</f>
        <v>13.701734857142764</v>
      </c>
      <c r="K1897">
        <f>ROW()</f>
        <v>1897</v>
      </c>
      <c r="L1897">
        <f>B1897/C1897</f>
        <v>1.013437248051599</v>
      </c>
      <c r="M1897">
        <f t="shared" si="29"/>
        <v>6.1687668718180326</v>
      </c>
      <c r="P1897">
        <f>P1896*(1-P$1+H1896)^($A1897-$A1896)*(2-E1897/E1896)</f>
        <v>6.2032386190866813</v>
      </c>
    </row>
    <row r="1898" spans="1:16" x14ac:dyDescent="0.25">
      <c r="A1898" s="1">
        <v>40814</v>
      </c>
      <c r="B1898" s="10">
        <v>41.08</v>
      </c>
      <c r="C1898" s="10">
        <v>39.520000000000003</v>
      </c>
      <c r="D1898">
        <v>20746.12</v>
      </c>
      <c r="E1898">
        <v>18529.46</v>
      </c>
      <c r="F1898">
        <v>164009.82</v>
      </c>
      <c r="G1898">
        <v>146506.75</v>
      </c>
      <c r="H1898">
        <f>(1/(1-91/360*VLOOKUP($A1898,Tbills!$B$4:$C$974,2,1)/100))^((1)/91)-1</f>
        <v>5.5556975353532323E-7</v>
      </c>
      <c r="I1898">
        <f>I1897*(1-IF($A1898&lt;=I1893,I$1,I$1+IF(AND(WEEKDAY($A1898)&lt;&gt;1,WEEKDAY($A1898)&lt;&gt;7),J$1,0)))^($A1898-$A1897)*(1-0.5*(E1898/E1897-1))</f>
        <v>13.234556401412743</v>
      </c>
      <c r="K1898">
        <f>ROW()</f>
        <v>1898</v>
      </c>
      <c r="L1898">
        <f>B1898/C1898</f>
        <v>1.0394736842105261</v>
      </c>
      <c r="M1898">
        <f t="shared" si="29"/>
        <v>5.7481450647441017</v>
      </c>
      <c r="P1898">
        <f>P1897*(1-P$1+H1897)^($A1898-$A1897)*(2-E1898/E1897)</f>
        <v>5.7803249724094323</v>
      </c>
    </row>
    <row r="1899" spans="1:16" x14ac:dyDescent="0.25">
      <c r="A1899" s="1">
        <v>40815</v>
      </c>
      <c r="B1899" s="10">
        <v>38.840000000000003</v>
      </c>
      <c r="C1899" s="10">
        <v>38.18</v>
      </c>
      <c r="D1899">
        <v>20303.46</v>
      </c>
      <c r="E1899">
        <v>18134.09</v>
      </c>
      <c r="F1899">
        <v>162053.74</v>
      </c>
      <c r="G1899">
        <v>144759.34</v>
      </c>
      <c r="H1899">
        <f>(1/(1-91/360*VLOOKUP($A1899,Tbills!$B$4:$C$974,2,1)/100))^((1)/91)-1</f>
        <v>5.5556975353532323E-7</v>
      </c>
      <c r="I1899">
        <f>I1898*(1-IF($A1899&lt;=I1894,I$1,I$1+IF(AND(WEEKDAY($A1899)&lt;&gt;1,WEEKDAY($A1899)&lt;&gt;7),J$1,0)))^($A1899-$A1898)*(1-0.5*(E1899/E1898-1))</f>
        <v>13.375403598797421</v>
      </c>
      <c r="K1899">
        <f>ROW()</f>
        <v>1899</v>
      </c>
      <c r="L1899">
        <f>B1899/C1899</f>
        <v>1.0172865374541646</v>
      </c>
      <c r="M1899">
        <f t="shared" si="29"/>
        <v>5.8705219458957227</v>
      </c>
      <c r="P1899">
        <f>P1898*(1-P$1+H1898)^($A1899-$A1898)*(2-E1899/E1898)</f>
        <v>5.9034468478371931</v>
      </c>
    </row>
    <row r="1900" spans="1:16" x14ac:dyDescent="0.25">
      <c r="A1900" s="1">
        <v>40816</v>
      </c>
      <c r="B1900" s="10">
        <v>42.96</v>
      </c>
      <c r="C1900" s="10">
        <v>41.24</v>
      </c>
      <c r="D1900">
        <v>22019.599999999999</v>
      </c>
      <c r="E1900">
        <v>19666.86</v>
      </c>
      <c r="F1900">
        <v>168972.02</v>
      </c>
      <c r="G1900">
        <v>150939.22</v>
      </c>
      <c r="H1900">
        <f>(1/(1-91/360*VLOOKUP($A1900,Tbills!$B$4:$C$974,2,1)/100))^((1)/91)-1</f>
        <v>5.5556975353532323E-7</v>
      </c>
      <c r="I1900">
        <f>I1899*(1-IF($A1900&lt;=I1895,I$1,I$1+IF(AND(WEEKDAY($A1900)&lt;&gt;1,WEEKDAY($A1900)&lt;&gt;7),J$1,0)))^($A1900-$A1899)*(1-0.5*(E1900/E1899-1))</f>
        <v>12.809797337159111</v>
      </c>
      <c r="K1900">
        <f>ROW()</f>
        <v>1900</v>
      </c>
      <c r="L1900">
        <f>B1900/C1900</f>
        <v>1.0417070805043647</v>
      </c>
      <c r="M1900">
        <f t="shared" si="29"/>
        <v>5.374070285956325</v>
      </c>
      <c r="P1900">
        <f>P1899*(1-P$1+H1899)^($A1900-$A1899)*(2-E1900/E1899)</f>
        <v>5.4042656582002202</v>
      </c>
    </row>
    <row r="1901" spans="1:16" x14ac:dyDescent="0.25">
      <c r="A1901" s="1">
        <v>40819</v>
      </c>
      <c r="B1901" s="10">
        <v>45.45</v>
      </c>
      <c r="C1901" s="10">
        <v>43.38</v>
      </c>
      <c r="D1901">
        <v>23578.84</v>
      </c>
      <c r="E1901">
        <v>21059.46</v>
      </c>
      <c r="F1901">
        <v>174025.7</v>
      </c>
      <c r="G1901">
        <v>155453.32</v>
      </c>
      <c r="H1901">
        <f>(1/(1-91/360*VLOOKUP($A1901,Tbills!$B$4:$C$974,2,1)/100))^((1)/91)-1</f>
        <v>5.5556975353532323E-7</v>
      </c>
      <c r="I1901">
        <f>I1900*(1-IF($A1901&lt;=I1896,I$1,I$1+IF(AND(WEEKDAY($A1901)&lt;&gt;1,WEEKDAY($A1901)&lt;&gt;7),J$1,0)))^($A1901-$A1900)*(1-0.5*(E1901/E1900-1))</f>
        <v>12.35530505574706</v>
      </c>
      <c r="K1901">
        <f>ROW()</f>
        <v>1901</v>
      </c>
      <c r="L1901">
        <f>B1901/C1901</f>
        <v>1.0477178423236515</v>
      </c>
      <c r="M1901">
        <f t="shared" si="29"/>
        <v>4.9928375046621216</v>
      </c>
      <c r="O1901">
        <v>5</v>
      </c>
      <c r="P1901">
        <f>P1900*(1-P$1+H1900)^($A1901-$A1900)*(2-E1901/E1900)</f>
        <v>5.021043651970917</v>
      </c>
    </row>
    <row r="1902" spans="1:16" x14ac:dyDescent="0.25">
      <c r="A1902" s="1">
        <v>40820</v>
      </c>
      <c r="B1902" s="10">
        <v>40.82</v>
      </c>
      <c r="C1902" s="10">
        <v>40.450000000000003</v>
      </c>
      <c r="D1902">
        <v>21693.64</v>
      </c>
      <c r="E1902">
        <v>19375.68</v>
      </c>
      <c r="F1902">
        <v>168431.61</v>
      </c>
      <c r="G1902">
        <v>150456.15</v>
      </c>
      <c r="H1902">
        <f>(1/(1-91/360*VLOOKUP($A1902,Tbills!$B$4:$C$974,2,1)/100))^((1)/91)-1</f>
        <v>5.5556975353532323E-7</v>
      </c>
      <c r="I1902">
        <f>I1901*(1-IF($A1902&lt;=I1897,I$1,I$1+IF(AND(WEEKDAY($A1902)&lt;&gt;1,WEEKDAY($A1902)&lt;&gt;7),J$1,0)))^($A1902-$A1901)*(1-0.5*(E1902/E1901-1))</f>
        <v>12.848896288161038</v>
      </c>
      <c r="K1902">
        <f>ROW()</f>
        <v>1902</v>
      </c>
      <c r="L1902">
        <f>B1902/C1902</f>
        <v>1.0091470951792336</v>
      </c>
      <c r="M1902">
        <f t="shared" si="29"/>
        <v>5.3917817866944029</v>
      </c>
      <c r="O1902">
        <v>5.3996250000000003</v>
      </c>
      <c r="P1902">
        <f>P1901*(1-P$1+H1901)^($A1902-$A1901)*(2-E1902/E1901)</f>
        <v>5.4222967078505393</v>
      </c>
    </row>
    <row r="1903" spans="1:16" x14ac:dyDescent="0.25">
      <c r="A1903" s="1">
        <v>40821</v>
      </c>
      <c r="B1903" s="10">
        <v>37.81</v>
      </c>
      <c r="C1903" s="10">
        <v>38.31</v>
      </c>
      <c r="D1903">
        <v>20552.61</v>
      </c>
      <c r="E1903">
        <v>18356.55</v>
      </c>
      <c r="F1903">
        <v>167292.28</v>
      </c>
      <c r="G1903">
        <v>149438.32999999999</v>
      </c>
      <c r="H1903">
        <f>(1/(1-91/360*VLOOKUP($A1903,Tbills!$B$4:$C$974,2,1)/100))^((1)/91)-1</f>
        <v>5.5556975353532323E-7</v>
      </c>
      <c r="I1903">
        <f>I1902*(1-IF($A1903&lt;=I1898,I$1,I$1+IF(AND(WEEKDAY($A1903)&lt;&gt;1,WEEKDAY($A1903)&lt;&gt;7),J$1,0)))^($A1903-$A1902)*(1-0.5*(E1903/E1902-1))</f>
        <v>13.186468840312232</v>
      </c>
      <c r="K1903">
        <f>ROW()</f>
        <v>1903</v>
      </c>
      <c r="L1903">
        <f>B1903/C1903</f>
        <v>0.98694857739493602</v>
      </c>
      <c r="M1903">
        <f t="shared" si="29"/>
        <v>5.6751166138751916</v>
      </c>
      <c r="O1903">
        <v>5.6817500000000001</v>
      </c>
      <c r="P1903">
        <f>P1902*(1-P$1+H1902)^($A1903-$A1902)*(2-E1903/E1902)</f>
        <v>5.7072929758049336</v>
      </c>
    </row>
    <row r="1904" spans="1:16"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I1903*(1-IF($A1904&lt;=I1899,I$1,I$1+IF(AND(WEEKDAY($A1904)&lt;&gt;1,WEEKDAY($A1904)&lt;&gt;7),J$1,0)))^($A1904-$A1903)*(1-0.5*(E1904/E1903-1))</f>
        <v>13.272814123029489</v>
      </c>
      <c r="K1904">
        <f>ROW()</f>
        <v>1904</v>
      </c>
      <c r="L1904">
        <f>B1904/C1904</f>
        <v>0.97921166306695473</v>
      </c>
      <c r="M1904">
        <f t="shared" si="29"/>
        <v>5.7494677494130801</v>
      </c>
      <c r="O1904">
        <v>5.7554999999999996</v>
      </c>
      <c r="P1904">
        <f>P1903*(1-P$1+H1903)^($A1904-$A1903)*(2-E1904/E1903)</f>
        <v>5.7821243215220663</v>
      </c>
    </row>
    <row r="1905" spans="1:16"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I1904*(1-IF($A1905&lt;=I1900,I$1,I$1+IF(AND(WEEKDAY($A1905)&lt;&gt;1,WEEKDAY($A1905)&lt;&gt;7),J$1,0)))^($A1905-$A1904)*(1-0.5*(E1905/E1904-1))</f>
        <v>13.259804453433304</v>
      </c>
      <c r="K1905">
        <f>ROW()</f>
        <v>1905</v>
      </c>
      <c r="L1905">
        <f>B1905/C1905</f>
        <v>0.97024926293218983</v>
      </c>
      <c r="M1905">
        <f t="shared" si="29"/>
        <v>5.7382285192130693</v>
      </c>
      <c r="O1905">
        <v>5.7439999999999998</v>
      </c>
      <c r="P1905">
        <f>P1904*(1-P$1+H1904)^($A1905-$A1904)*(2-E1905/E1904)</f>
        <v>5.7708797987483242</v>
      </c>
    </row>
    <row r="1906" spans="1:16"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I1905*(1-IF($A1906&lt;=I1901,I$1,I$1+IF(AND(WEEKDAY($A1906)&lt;&gt;1,WEEKDAY($A1906)&lt;&gt;7),J$1,0)))^($A1906-$A1905)*(1-0.5*(E1906/E1905-1))</f>
        <v>13.73494420905253</v>
      </c>
      <c r="K1906">
        <f>ROW()</f>
        <v>1906</v>
      </c>
      <c r="L1906">
        <f>B1906/C1906</f>
        <v>0.94912331129634964</v>
      </c>
      <c r="M1906">
        <f t="shared" si="29"/>
        <v>6.1495343633199298</v>
      </c>
      <c r="O1906">
        <v>6.1556249999999997</v>
      </c>
      <c r="P1906">
        <f>P1905*(1-P$1+H1905)^($A1906-$A1905)*(2-E1906/E1905)</f>
        <v>6.1847142570364717</v>
      </c>
    </row>
    <row r="1907" spans="1:16"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I1906*(1-IF($A1907&lt;=I1902,I$1,I$1+IF(AND(WEEKDAY($A1907)&lt;&gt;1,WEEKDAY($A1907)&lt;&gt;7),J$1,0)))^($A1907-$A1906)*(1-0.5*(E1907/E1906-1))</f>
        <v>13.767948706427887</v>
      </c>
      <c r="K1907">
        <f>ROW()</f>
        <v>1907</v>
      </c>
      <c r="L1907">
        <f>B1907/C1907</f>
        <v>0.96476805637110974</v>
      </c>
      <c r="M1907">
        <f t="shared" si="29"/>
        <v>6.1791215940799669</v>
      </c>
      <c r="O1907">
        <v>6.1866250000000003</v>
      </c>
      <c r="P1907">
        <f>P1906*(1-P$1+H1906)^($A1907-$A1906)*(2-E1907/E1906)</f>
        <v>6.2145337950060799</v>
      </c>
    </row>
    <row r="1908" spans="1:16" x14ac:dyDescent="0.25">
      <c r="A1908" s="1">
        <v>40828</v>
      </c>
      <c r="B1908" s="10">
        <v>31.26</v>
      </c>
      <c r="C1908" s="10">
        <v>32.97</v>
      </c>
      <c r="D1908">
        <v>17602</v>
      </c>
      <c r="E1908">
        <v>15721.15</v>
      </c>
      <c r="F1908">
        <v>153693.98000000001</v>
      </c>
      <c r="G1908">
        <v>137290.75</v>
      </c>
      <c r="H1908">
        <f>(1/(1-91/360*VLOOKUP($A1908,Tbills!$B$4:$C$974,2,1)/100))^((1)/91)-1</f>
        <v>4.1667465300321282E-7</v>
      </c>
      <c r="I1908">
        <f>I1907*(1-IF($A1908&lt;=I1903,I$1,I$1+IF(AND(WEEKDAY($A1908)&lt;&gt;1,WEEKDAY($A1908)&lt;&gt;7),J$1,0)))^($A1908-$A1907)*(1-0.5*(E1908/E1907-1))</f>
        <v>14.195915596808383</v>
      </c>
      <c r="K1908">
        <f>ROW()</f>
        <v>1908</v>
      </c>
      <c r="L1908">
        <f>B1908/C1908</f>
        <v>0.94813466787989087</v>
      </c>
      <c r="M1908">
        <f t="shared" si="29"/>
        <v>6.5632947493051761</v>
      </c>
      <c r="O1908">
        <v>6.5726250000000004</v>
      </c>
      <c r="P1908">
        <f>P1907*(1-P$1+H1907)^($A1908-$A1907)*(2-E1908/E1907)</f>
        <v>6.60097467503034</v>
      </c>
    </row>
    <row r="1909" spans="1:16" x14ac:dyDescent="0.25">
      <c r="A1909" s="1">
        <v>40829</v>
      </c>
      <c r="B1909" s="10">
        <v>30.7</v>
      </c>
      <c r="C1909" s="10">
        <v>32.71</v>
      </c>
      <c r="D1909">
        <v>17473.93</v>
      </c>
      <c r="E1909">
        <v>15606.76</v>
      </c>
      <c r="F1909">
        <v>153547.23000000001</v>
      </c>
      <c r="G1909">
        <v>137159.60999999999</v>
      </c>
      <c r="H1909">
        <f>(1/(1-91/360*VLOOKUP($A1909,Tbills!$B$4:$C$974,2,1)/100))^((1)/91)-1</f>
        <v>4.1667465300321282E-7</v>
      </c>
      <c r="I1909">
        <f>I1908*(1-IF($A1909&lt;=I1904,I$1,I$1+IF(AND(WEEKDAY($A1909)&lt;&gt;1,WEEKDAY($A1909)&lt;&gt;7),J$1,0)))^($A1909-$A1908)*(1-0.5*(E1909/E1908-1))</f>
        <v>14.247190825815144</v>
      </c>
      <c r="K1909">
        <f>ROW()</f>
        <v>1909</v>
      </c>
      <c r="L1909">
        <f>B1909/C1909</f>
        <v>0.93855090186487311</v>
      </c>
      <c r="M1909">
        <f t="shared" si="29"/>
        <v>6.6107425859177535</v>
      </c>
      <c r="O1909">
        <v>6.6215000000000002</v>
      </c>
      <c r="P1909">
        <f>P1908*(1-P$1+H1908)^($A1909-$A1908)*(2-E1909/E1908)</f>
        <v>6.6487614380884281</v>
      </c>
    </row>
    <row r="1910" spans="1:16" x14ac:dyDescent="0.25">
      <c r="A1910" s="1">
        <v>40830</v>
      </c>
      <c r="B1910" s="10">
        <v>28.24</v>
      </c>
      <c r="C1910" s="10">
        <v>30.39</v>
      </c>
      <c r="D1910">
        <v>16400.46</v>
      </c>
      <c r="E1910">
        <v>14647.99</v>
      </c>
      <c r="F1910">
        <v>148082.98000000001</v>
      </c>
      <c r="G1910">
        <v>132278.49</v>
      </c>
      <c r="H1910">
        <f>(1/(1-91/360*VLOOKUP($A1910,Tbills!$B$4:$C$974,2,1)/100))^((1)/91)-1</f>
        <v>4.1667465300321282E-7</v>
      </c>
      <c r="I1910">
        <f>I1909*(1-IF($A1910&lt;=I1905,I$1,I$1+IF(AND(WEEKDAY($A1910)&lt;&gt;1,WEEKDAY($A1910)&lt;&gt;7),J$1,0)))^($A1910-$A1909)*(1-0.5*(E1910/E1909-1))</f>
        <v>14.684432415565354</v>
      </c>
      <c r="K1910">
        <f>ROW()</f>
        <v>1910</v>
      </c>
      <c r="L1910">
        <f>B1910/C1910</f>
        <v>0.9292530437643961</v>
      </c>
      <c r="M1910">
        <f t="shared" si="29"/>
        <v>7.0165334856414887</v>
      </c>
      <c r="O1910">
        <v>7.0258750000000001</v>
      </c>
      <c r="P1910">
        <f>P1909*(1-P$1+H1909)^($A1910-$A1909)*(2-E1910/E1909)</f>
        <v>7.05695668270734</v>
      </c>
    </row>
    <row r="1911" spans="1:16" x14ac:dyDescent="0.25">
      <c r="A1911" s="1">
        <v>40833</v>
      </c>
      <c r="B1911" s="10">
        <v>33.39</v>
      </c>
      <c r="C1911" s="10">
        <v>33.6</v>
      </c>
      <c r="D1911">
        <v>18456.82</v>
      </c>
      <c r="E1911">
        <v>16484.599999999999</v>
      </c>
      <c r="F1911">
        <v>155170.07</v>
      </c>
      <c r="G1911">
        <v>138609.03</v>
      </c>
      <c r="H1911">
        <f>(1/(1-91/360*VLOOKUP($A1911,Tbills!$B$4:$C$974,2,1)/100))^((1)/91)-1</f>
        <v>8.3336527945121475E-7</v>
      </c>
      <c r="I1911">
        <f>I1910*(1-IF($A1911&lt;=I1906,I$1,I$1+IF(AND(WEEKDAY($A1911)&lt;&gt;1,WEEKDAY($A1911)&lt;&gt;7),J$1,0)))^($A1911-$A1910)*(1-0.5*(E1911/E1910-1))</f>
        <v>13.76276810149888</v>
      </c>
      <c r="K1911">
        <f>ROW()</f>
        <v>1911</v>
      </c>
      <c r="L1911">
        <f>B1911/C1911</f>
        <v>0.99375000000000002</v>
      </c>
      <c r="M1911">
        <f t="shared" si="29"/>
        <v>6.1359215273438652</v>
      </c>
      <c r="O1911">
        <v>6.1455000000000002</v>
      </c>
      <c r="P1911">
        <f>P1910*(1-P$1+H1910)^($A1911-$A1910)*(2-E1911/E1910)</f>
        <v>6.1714566544264473</v>
      </c>
    </row>
    <row r="1912" spans="1:16" x14ac:dyDescent="0.25">
      <c r="A1912" s="1">
        <v>40834</v>
      </c>
      <c r="B1912" s="10">
        <v>31.56</v>
      </c>
      <c r="C1912" s="10">
        <v>31.98</v>
      </c>
      <c r="D1912">
        <v>17363.82</v>
      </c>
      <c r="E1912">
        <v>15508.38</v>
      </c>
      <c r="F1912">
        <v>151552.68</v>
      </c>
      <c r="G1912">
        <v>135377.60000000001</v>
      </c>
      <c r="H1912">
        <f>(1/(1-91/360*VLOOKUP($A1912,Tbills!$B$4:$C$974,2,1)/100))^((1)/91)-1</f>
        <v>8.3336527945121475E-7</v>
      </c>
      <c r="I1912">
        <f>I1911*(1-IF($A1912&lt;=I1907,I$1,I$1+IF(AND(WEEKDAY($A1912)&lt;&gt;1,WEEKDAY($A1912)&lt;&gt;7),J$1,0)))^($A1912-$A1911)*(1-0.5*(E1912/E1911-1))</f>
        <v>14.169915679237489</v>
      </c>
      <c r="K1912">
        <f>ROW()</f>
        <v>1912</v>
      </c>
      <c r="L1912">
        <f>B1912/C1912</f>
        <v>0.98686679174484049</v>
      </c>
      <c r="M1912">
        <f t="shared" si="29"/>
        <v>6.4989888334401211</v>
      </c>
      <c r="O1912">
        <v>6.5126249999999999</v>
      </c>
      <c r="P1912">
        <f>P1911*(1-P$1+H1911)^($A1912-$A1911)*(2-E1912/E1911)</f>
        <v>6.536694732512343</v>
      </c>
    </row>
    <row r="1913" spans="1:16"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I1912*(1-IF($A1913&lt;=I1908,I$1,I$1+IF(AND(WEEKDAY($A1913)&lt;&gt;1,WEEKDAY($A1913)&lt;&gt;7),J$1,0)))^($A1913-$A1912)*(1-0.5*(E1913/E1912-1))</f>
        <v>13.518204990778404</v>
      </c>
      <c r="K1913">
        <f>ROW()</f>
        <v>1913</v>
      </c>
      <c r="L1913">
        <f>B1913/C1913</f>
        <v>1.0014539110206455</v>
      </c>
      <c r="M1913">
        <f t="shared" si="29"/>
        <v>5.9012264616565746</v>
      </c>
      <c r="O1913">
        <v>5.9189999999999996</v>
      </c>
      <c r="P1913">
        <f>P1912*(1-P$1+H1912)^($A1913-$A1912)*(2-E1913/E1912)</f>
        <v>5.9355261216629556</v>
      </c>
    </row>
    <row r="1914" spans="1:16"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I1913*(1-IF($A1914&lt;=I1909,I$1,I$1+IF(AND(WEEKDAY($A1914)&lt;&gt;1,WEEKDAY($A1914)&lt;&gt;7),J$1,0)))^($A1914-$A1913)*(1-0.5*(E1914/E1913-1))</f>
        <v>13.470268873527349</v>
      </c>
      <c r="K1914">
        <f>ROW()</f>
        <v>1914</v>
      </c>
      <c r="L1914">
        <f>B1914/C1914</f>
        <v>1.0169590643274853</v>
      </c>
      <c r="M1914">
        <f t="shared" si="29"/>
        <v>5.859407661781578</v>
      </c>
      <c r="O1914">
        <v>5.8789999999999996</v>
      </c>
      <c r="P1914">
        <f>P1913*(1-P$1+H1913)^($A1914-$A1913)*(2-E1914/E1913)</f>
        <v>5.8935256855911202</v>
      </c>
    </row>
    <row r="1915" spans="1:16" x14ac:dyDescent="0.25">
      <c r="A1915" s="1">
        <v>40837</v>
      </c>
      <c r="B1915" s="10">
        <v>31.32</v>
      </c>
      <c r="C1915" s="10">
        <v>31.97</v>
      </c>
      <c r="D1915">
        <v>17736.919999999998</v>
      </c>
      <c r="E1915">
        <v>15841.57</v>
      </c>
      <c r="F1915">
        <v>150264.91</v>
      </c>
      <c r="G1915">
        <v>134226.94</v>
      </c>
      <c r="H1915">
        <f>(1/(1-91/360*VLOOKUP($A1915,Tbills!$B$4:$C$974,2,1)/100))^((1)/91)-1</f>
        <v>8.3336527945121475E-7</v>
      </c>
      <c r="I1915">
        <f>I1914*(1-IF($A1915&lt;=I1910,I$1,I$1+IF(AND(WEEKDAY($A1915)&lt;&gt;1,WEEKDAY($A1915)&lt;&gt;7),J$1,0)))^($A1915-$A1914)*(1-0.5*(E1915/E1914-1))</f>
        <v>13.948499548188927</v>
      </c>
      <c r="K1915">
        <f>ROW()</f>
        <v>1915</v>
      </c>
      <c r="L1915">
        <f>B1915/C1915</f>
        <v>0.9796684391617142</v>
      </c>
      <c r="M1915">
        <f t="shared" si="29"/>
        <v>6.2754805886037817</v>
      </c>
      <c r="O1915">
        <v>6.2988749999999998</v>
      </c>
      <c r="P1915">
        <f>P1914*(1-P$1+H1914)^($A1915-$A1914)*(2-E1915/E1914)</f>
        <v>6.3120871017719242</v>
      </c>
    </row>
    <row r="1916" spans="1:16"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I1915*(1-IF($A1916&lt;=I1911,I$1,I$1+IF(AND(WEEKDAY($A1916)&lt;&gt;1,WEEKDAY($A1916)&lt;&gt;7),J$1,0)))^($A1916-$A1915)*(1-0.5*(E1916/E1915-1))</f>
        <v>14.335456039665523</v>
      </c>
      <c r="K1916">
        <f>ROW()</f>
        <v>1916</v>
      </c>
      <c r="L1916">
        <f>B1916/C1916</f>
        <v>0.96028880866426003</v>
      </c>
      <c r="M1916">
        <f t="shared" si="29"/>
        <v>6.6237484992806586</v>
      </c>
      <c r="O1916">
        <v>6.6468749999999996</v>
      </c>
      <c r="P1916">
        <f>P1915*(1-P$1+H1915)^($A1916-$A1915)*(2-E1916/E1915)</f>
        <v>6.6625948760771685</v>
      </c>
    </row>
    <row r="1917" spans="1:16"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I1916*(1-IF($A1917&lt;=I1912,I$1,I$1+IF(AND(WEEKDAY($A1917)&lt;&gt;1,WEEKDAY($A1917)&lt;&gt;7),J$1,0)))^($A1917-$A1916)*(1-0.5*(E1917/E1916-1))</f>
        <v>13.753341348860403</v>
      </c>
      <c r="K1917">
        <f>ROW()</f>
        <v>1917</v>
      </c>
      <c r="L1917">
        <f>B1917/C1917</f>
        <v>0.99567367119901107</v>
      </c>
      <c r="M1917">
        <f t="shared" si="29"/>
        <v>6.0858595098955295</v>
      </c>
      <c r="O1917">
        <v>6.1055000000000001</v>
      </c>
      <c r="P1917">
        <f>P1916*(1-P$1+H1916)^($A1917-$A1916)*(2-E1917/E1916)</f>
        <v>6.1216134263713817</v>
      </c>
    </row>
    <row r="1918" spans="1:16" x14ac:dyDescent="0.25">
      <c r="A1918" s="1">
        <v>40842</v>
      </c>
      <c r="B1918" s="10">
        <v>29.86</v>
      </c>
      <c r="C1918" s="10">
        <v>30.94</v>
      </c>
      <c r="D1918">
        <v>17150.41</v>
      </c>
      <c r="E1918">
        <v>15317.67</v>
      </c>
      <c r="F1918">
        <v>146836.1</v>
      </c>
      <c r="G1918">
        <v>131163.60999999999</v>
      </c>
      <c r="H1918">
        <f>(1/(1-91/360*VLOOKUP($A1918,Tbills!$B$4:$C$974,2,1)/100))^((1)/91)-1</f>
        <v>5.5556975353532323E-7</v>
      </c>
      <c r="I1918">
        <f>I1917*(1-IF($A1918&lt;=I1913,I$1,I$1+IF(AND(WEEKDAY($A1918)&lt;&gt;1,WEEKDAY($A1918)&lt;&gt;7),J$1,0)))^($A1918-$A1917)*(1-0.5*(E1918/E1917-1))</f>
        <v>14.117174970327211</v>
      </c>
      <c r="K1918">
        <f>ROW()</f>
        <v>1918</v>
      </c>
      <c r="L1918">
        <f>B1918/C1918</f>
        <v>0.96509372979961205</v>
      </c>
      <c r="M1918">
        <f t="shared" si="29"/>
        <v>6.4078793045852356</v>
      </c>
      <c r="O1918">
        <v>6.4301250000000003</v>
      </c>
      <c r="P1918">
        <f>P1917*(1-P$1+H1917)^($A1918-$A1917)*(2-E1918/E1917)</f>
        <v>6.4455904508565709</v>
      </c>
    </row>
    <row r="1919" spans="1:16" x14ac:dyDescent="0.25">
      <c r="A1919" s="1">
        <v>40843</v>
      </c>
      <c r="B1919" s="10">
        <v>25.46</v>
      </c>
      <c r="C1919" s="10">
        <v>27.03</v>
      </c>
      <c r="D1919">
        <v>14854.96</v>
      </c>
      <c r="E1919">
        <v>13267.51</v>
      </c>
      <c r="F1919">
        <v>134149.35999999999</v>
      </c>
      <c r="G1919">
        <v>119830.91</v>
      </c>
      <c r="H1919">
        <f>(1/(1-91/360*VLOOKUP($A1919,Tbills!$B$4:$C$974,2,1)/100))^((1)/91)-1</f>
        <v>5.5556975353532323E-7</v>
      </c>
      <c r="I1919">
        <f>I1918*(1-IF($A1919&lt;=I1914,I$1,I$1+IF(AND(WEEKDAY($A1919)&lt;&gt;1,WEEKDAY($A1919)&lt;&gt;7),J$1,0)))^($A1919-$A1918)*(1-0.5*(E1919/E1918-1))</f>
        <v>15.061524133592503</v>
      </c>
      <c r="K1919">
        <f>ROW()</f>
        <v>1919</v>
      </c>
      <c r="L1919">
        <f>B1919/C1919</f>
        <v>0.94191638919718834</v>
      </c>
      <c r="M1919">
        <f t="shared" si="29"/>
        <v>7.265189484304905</v>
      </c>
      <c r="O1919">
        <v>7.2883750000000003</v>
      </c>
      <c r="P1919">
        <f>P1918*(1-P$1+H1918)^($A1919-$A1918)*(2-E1919/E1918)</f>
        <v>7.3080201446017803</v>
      </c>
    </row>
    <row r="1920" spans="1:16" x14ac:dyDescent="0.25">
      <c r="A1920" s="1">
        <v>40844</v>
      </c>
      <c r="B1920" s="10">
        <v>24.53</v>
      </c>
      <c r="C1920" s="10">
        <v>26.52</v>
      </c>
      <c r="D1920">
        <v>14823.62</v>
      </c>
      <c r="E1920">
        <v>13239.51</v>
      </c>
      <c r="F1920">
        <v>133497.37</v>
      </c>
      <c r="G1920">
        <v>119248.45</v>
      </c>
      <c r="H1920">
        <f>(1/(1-91/360*VLOOKUP($A1920,Tbills!$B$4:$C$974,2,1)/100))^((1)/91)-1</f>
        <v>5.5556975353532323E-7</v>
      </c>
      <c r="I1920">
        <f>I1919*(1-IF($A1920&lt;=I1915,I$1,I$1+IF(AND(WEEKDAY($A1920)&lt;&gt;1,WEEKDAY($A1920)&lt;&gt;7),J$1,0)))^($A1920-$A1919)*(1-0.5*(E1920/E1919-1))</f>
        <v>15.077024768071768</v>
      </c>
      <c r="K1920">
        <f>ROW()</f>
        <v>1920</v>
      </c>
      <c r="L1920">
        <f>B1920/C1920</f>
        <v>0.92496229260935148</v>
      </c>
      <c r="M1920">
        <f t="shared" si="29"/>
        <v>7.2801829825819988</v>
      </c>
      <c r="O1920">
        <v>7.2987500000000001</v>
      </c>
      <c r="P1920">
        <f>P1919*(1-P$1+H1919)^($A1920-$A1919)*(2-E1920/E1919)</f>
        <v>7.3231763279193522</v>
      </c>
    </row>
    <row r="1921" spans="1:16" x14ac:dyDescent="0.25">
      <c r="A1921" s="1">
        <v>40847</v>
      </c>
      <c r="B1921" s="10">
        <v>29.96</v>
      </c>
      <c r="C1921" s="10">
        <v>30.37</v>
      </c>
      <c r="D1921">
        <v>16695.86</v>
      </c>
      <c r="E1921">
        <v>14911.65</v>
      </c>
      <c r="F1921">
        <v>142004.14000000001</v>
      </c>
      <c r="G1921">
        <v>126847.05</v>
      </c>
      <c r="H1921">
        <f>(1/(1-91/360*VLOOKUP($A1921,Tbills!$B$4:$C$974,2,1)/100))^((1)/91)-1</f>
        <v>2.7778132727362959E-7</v>
      </c>
      <c r="I1921">
        <f>I1920*(1-IF($A1921&lt;=I1916,I$1,I$1+IF(AND(WEEKDAY($A1921)&lt;&gt;1,WEEKDAY($A1921)&lt;&gt;7),J$1,0)))^($A1921-$A1920)*(1-0.5*(E1921/E1920-1))</f>
        <v>14.123813536534174</v>
      </c>
      <c r="K1921">
        <f>ROW()</f>
        <v>1921</v>
      </c>
      <c r="L1921">
        <f>B1921/C1921</f>
        <v>0.98649983536384589</v>
      </c>
      <c r="M1921">
        <f t="shared" si="29"/>
        <v>6.3598127187005993</v>
      </c>
      <c r="O1921">
        <v>6.3752500000000003</v>
      </c>
      <c r="P1921">
        <f>P1920*(1-P$1+H1920)^($A1921-$A1920)*(2-E1921/E1920)</f>
        <v>6.3975654965886051</v>
      </c>
    </row>
    <row r="1922" spans="1:16"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I1921*(1-IF($A1922&lt;=I1917,I$1,I$1+IF(AND(WEEKDAY($A1922)&lt;&gt;1,WEEKDAY($A1922)&lt;&gt;7),J$1,0)))^($A1922-$A1921)*(1-0.5*(E1922/E1921-1))</f>
        <v>13.258359827130283</v>
      </c>
      <c r="K1922">
        <f>ROW()</f>
        <v>1922</v>
      </c>
      <c r="L1922">
        <f>B1922/C1922</f>
        <v>1.0220458553791887</v>
      </c>
      <c r="M1922">
        <f t="shared" si="29"/>
        <v>5.5804531858692945</v>
      </c>
      <c r="O1922">
        <v>5.593375</v>
      </c>
      <c r="P1922">
        <f>P1921*(1-P$1+H1921)^($A1922-$A1921)*(2-E1922/E1921)</f>
        <v>5.6136349624270112</v>
      </c>
    </row>
    <row r="1923" spans="1:16" x14ac:dyDescent="0.25">
      <c r="A1923" s="1">
        <v>40849</v>
      </c>
      <c r="B1923" s="10">
        <v>32.74</v>
      </c>
      <c r="C1923" s="10">
        <v>32.880000000000003</v>
      </c>
      <c r="D1923">
        <v>18137.54</v>
      </c>
      <c r="E1923">
        <v>16199.26</v>
      </c>
      <c r="F1923">
        <v>150029.13</v>
      </c>
      <c r="G1923">
        <v>134015.4</v>
      </c>
      <c r="H1923">
        <f>(1/(1-91/360*VLOOKUP($A1923,Tbills!$B$4:$C$974,2,1)/100))^((1)/91)-1</f>
        <v>2.7778132727362959E-7</v>
      </c>
      <c r="I1923">
        <f>I1922*(1-IF($A1923&lt;=I1918,I$1,I$1+IF(AND(WEEKDAY($A1923)&lt;&gt;1,WEEKDAY($A1923)&lt;&gt;7),J$1,0)))^($A1923-$A1922)*(1-0.5*(E1923/E1922-1))</f>
        <v>13.471525878139472</v>
      </c>
      <c r="K1923">
        <f>ROW()</f>
        <v>1923</v>
      </c>
      <c r="L1923">
        <f>B1923/C1923</f>
        <v>0.99574209245742096</v>
      </c>
      <c r="M1923">
        <f t="shared" si="29"/>
        <v>5.7599235587673503</v>
      </c>
      <c r="O1923">
        <v>5.774</v>
      </c>
      <c r="P1923">
        <f>P1922*(1-P$1+H1922)^($A1923-$A1922)*(2-E1923/E1922)</f>
        <v>5.7942296518218859</v>
      </c>
    </row>
    <row r="1924" spans="1:16" x14ac:dyDescent="0.25">
      <c r="A1924" s="1">
        <v>40850</v>
      </c>
      <c r="B1924" s="10">
        <v>30.5</v>
      </c>
      <c r="C1924" s="10">
        <v>31.62</v>
      </c>
      <c r="D1924">
        <v>17318.23</v>
      </c>
      <c r="E1924">
        <v>15467.5</v>
      </c>
      <c r="F1924">
        <v>146830.39000000001</v>
      </c>
      <c r="G1924">
        <v>131158.04999999999</v>
      </c>
      <c r="H1924">
        <f>(1/(1-91/360*VLOOKUP($A1924,Tbills!$B$4:$C$974,2,1)/100))^((1)/91)-1</f>
        <v>2.7778132727362959E-7</v>
      </c>
      <c r="I1924">
        <f>I1923*(1-IF($A1924&lt;=I1919,I$1,I$1+IF(AND(WEEKDAY($A1924)&lt;&gt;1,WEEKDAY($A1924)&lt;&gt;7),J$1,0)))^($A1924-$A1923)*(1-0.5*(E1924/E1923-1))</f>
        <v>13.775438135481284</v>
      </c>
      <c r="K1924">
        <f>ROW()</f>
        <v>1924</v>
      </c>
      <c r="L1924">
        <f>B1924/C1924</f>
        <v>0.96457938013915245</v>
      </c>
      <c r="M1924">
        <f t="shared" si="29"/>
        <v>6.0198329355936426</v>
      </c>
      <c r="O1924">
        <v>6.0353750000000002</v>
      </c>
      <c r="P1924">
        <f>P1923*(1-P$1+H1923)^($A1924-$A1923)*(2-E1924/E1923)</f>
        <v>6.055746801542127</v>
      </c>
    </row>
    <row r="1925" spans="1:16"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I1924*(1-IF($A1925&lt;=I1920,I$1,I$1+IF(AND(WEEKDAY($A1925)&lt;&gt;1,WEEKDAY($A1925)&lt;&gt;7),J$1,0)))^($A1925-$A1924)*(1-0.5*(E1925/E1924-1))</f>
        <v>13.650812214652191</v>
      </c>
      <c r="K1925">
        <f>ROW()</f>
        <v>1925</v>
      </c>
      <c r="L1925">
        <f>B1925/C1925</f>
        <v>0.96573807236631448</v>
      </c>
      <c r="M1925">
        <f t="shared" si="29"/>
        <v>5.9109457046091345</v>
      </c>
      <c r="O1925">
        <v>5.9257499999999999</v>
      </c>
      <c r="P1925">
        <f>P1924*(1-P$1+H1924)^($A1925-$A1924)*(2-E1925/E1924)</f>
        <v>5.9462686305405184</v>
      </c>
    </row>
    <row r="1926" spans="1:16" x14ac:dyDescent="0.25">
      <c r="A1926" s="1">
        <v>40854</v>
      </c>
      <c r="B1926" s="10">
        <v>29.85</v>
      </c>
      <c r="C1926" s="10">
        <v>31.38</v>
      </c>
      <c r="D1926">
        <v>17532.09</v>
      </c>
      <c r="E1926">
        <v>15658.49</v>
      </c>
      <c r="F1926">
        <v>148016.25</v>
      </c>
      <c r="G1926">
        <v>132217.19</v>
      </c>
      <c r="H1926">
        <f>(1/(1-91/360*VLOOKUP($A1926,Tbills!$B$4:$C$974,2,1)/100))^((1)/91)-1</f>
        <v>1.3888977634657351E-7</v>
      </c>
      <c r="I1926">
        <f>I1925*(1-IF($A1926&lt;=I1921,I$1,I$1+IF(AND(WEEKDAY($A1926)&lt;&gt;1,WEEKDAY($A1926)&lt;&gt;7),J$1,0)))^($A1926-$A1925)*(1-0.5*(E1926/E1925-1))</f>
        <v>13.687921961621207</v>
      </c>
      <c r="K1926">
        <f>ROW()</f>
        <v>1926</v>
      </c>
      <c r="L1926">
        <f>B1926/C1926</f>
        <v>0.95124282982791597</v>
      </c>
      <c r="M1926">
        <f t="shared" si="29"/>
        <v>5.9431786711594086</v>
      </c>
      <c r="O1926">
        <v>5.9589999999999996</v>
      </c>
      <c r="P1926">
        <f>P1925*(1-P$1+H1925)^($A1926-$A1925)*(2-E1926/E1925)</f>
        <v>5.9788711986013494</v>
      </c>
    </row>
    <row r="1927" spans="1:16"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I1926*(1-IF($A1927&lt;=I1922,I$1,I$1+IF(AND(WEEKDAY($A1927)&lt;&gt;1,WEEKDAY($A1927)&lt;&gt;7),J$1,0)))^($A1927-$A1926)*(1-0.5*(E1927/E1926-1))</f>
        <v>14.059770522133688</v>
      </c>
      <c r="K1927">
        <f>ROW()</f>
        <v>1927</v>
      </c>
      <c r="L1927">
        <f>B1927/C1927</f>
        <v>0.93089430894308944</v>
      </c>
      <c r="M1927">
        <f t="shared" si="29"/>
        <v>6.2661115255590953</v>
      </c>
      <c r="O1927">
        <v>6.2824999999999998</v>
      </c>
      <c r="P1927">
        <f>P1926*(1-P$1+H1926)^($A1927-$A1926)*(2-E1927/E1926)</f>
        <v>6.3038047932219961</v>
      </c>
    </row>
    <row r="1928" spans="1:16"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I1927*(1-IF($A1928&lt;=I1923,I$1,I$1+IF(AND(WEEKDAY($A1928)&lt;&gt;1,WEEKDAY($A1928)&lt;&gt;7),J$1,0)))^($A1928-$A1927)*(1-0.5*(E1928/E1927-1))</f>
        <v>12.649764803534287</v>
      </c>
      <c r="K1928">
        <f>ROW()</f>
        <v>1928</v>
      </c>
      <c r="L1928">
        <f>B1928/C1928</f>
        <v>1.0188785573400956</v>
      </c>
      <c r="M1928">
        <f t="shared" si="29"/>
        <v>5.009358409070007</v>
      </c>
      <c r="O1928">
        <v>5.0271249999999998</v>
      </c>
      <c r="P1928">
        <f>P1927*(1-P$1+H1927)^($A1928-$A1927)*(2-E1928/E1927)</f>
        <v>5.0395408100121131</v>
      </c>
    </row>
    <row r="1929" spans="1:16" x14ac:dyDescent="0.25">
      <c r="A1929" s="1">
        <v>40857</v>
      </c>
      <c r="B1929" s="10">
        <v>32.81</v>
      </c>
      <c r="C1929" s="10">
        <v>33.75</v>
      </c>
      <c r="D1929">
        <v>18640.48</v>
      </c>
      <c r="E1929">
        <v>16648.419999999998</v>
      </c>
      <c r="F1929">
        <v>155815.63</v>
      </c>
      <c r="G1929">
        <v>139184.01</v>
      </c>
      <c r="H1929">
        <f>(1/(1-91/360*VLOOKUP($A1929,Tbills!$B$4:$C$974,2,1)/100))^((1)/91)-1</f>
        <v>1.3888977634657351E-7</v>
      </c>
      <c r="I1929">
        <f>I1928*(1-IF($A1929&lt;=I1924,I$1,I$1+IF(AND(WEEKDAY($A1929)&lt;&gt;1,WEEKDAY($A1929)&lt;&gt;7),J$1,0)))^($A1929-$A1928)*(1-0.5*(E1929/E1928-1))</f>
        <v>13.050649598090281</v>
      </c>
      <c r="K1929">
        <f>ROW()</f>
        <v>1929</v>
      </c>
      <c r="L1929">
        <f>B1929/C1929</f>
        <v>0.97214814814814821</v>
      </c>
      <c r="M1929">
        <f t="shared" ref="M1929:M1992" si="30">M1928*(1-IF($A1929&lt;=N$3,M$1,M$1+IF(AND(WEEKDAY($A1929)&lt;&gt;1,WEEKDAY($A1929)&lt;&gt;7),N$1,0)))^($A1929-$A1928)*(2-$E1929/$E1928)</f>
        <v>5.3268833524669237</v>
      </c>
      <c r="O1929">
        <v>5.3445</v>
      </c>
      <c r="P1929">
        <f>P1928*(1-P$1+H1928)^($A1929-$A1928)*(2-E1929/E1928)</f>
        <v>5.3590310398314696</v>
      </c>
    </row>
    <row r="1930" spans="1:16" x14ac:dyDescent="0.25">
      <c r="A1930" s="1">
        <v>40858</v>
      </c>
      <c r="B1930" s="10">
        <v>30.04</v>
      </c>
      <c r="C1930" s="10">
        <v>31.6</v>
      </c>
      <c r="D1930">
        <v>17812.310000000001</v>
      </c>
      <c r="E1930">
        <v>15908.75</v>
      </c>
      <c r="F1930">
        <v>152122.74</v>
      </c>
      <c r="G1930">
        <v>135885.28</v>
      </c>
      <c r="H1930">
        <f>(1/(1-91/360*VLOOKUP($A1930,Tbills!$B$4:$C$974,2,1)/100))^((1)/91)-1</f>
        <v>1.3888977634657351E-7</v>
      </c>
      <c r="I1930">
        <f>I1929*(1-IF($A1930&lt;=I1925,I$1,I$1+IF(AND(WEEKDAY($A1930)&lt;&gt;1,WEEKDAY($A1930)&lt;&gt;7),J$1,0)))^($A1930-$A1929)*(1-0.5*(E1930/E1929-1))</f>
        <v>13.340214993956417</v>
      </c>
      <c r="K1930">
        <f>ROW()</f>
        <v>1930</v>
      </c>
      <c r="L1930">
        <f>B1930/C1930</f>
        <v>0.95063291139240502</v>
      </c>
      <c r="M1930">
        <f t="shared" si="30"/>
        <v>5.5632914800586963</v>
      </c>
      <c r="O1930">
        <v>5.5826250000000002</v>
      </c>
      <c r="P1930">
        <f>P1929*(1-P$1+H1929)^($A1930-$A1929)*(2-E1930/E1929)</f>
        <v>5.5969203365518974</v>
      </c>
    </row>
    <row r="1931" spans="1:16"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I1930*(1-IF($A1931&lt;=I1926,I$1,I$1+IF(AND(WEEKDAY($A1931)&lt;&gt;1,WEEKDAY($A1931)&lt;&gt;7),J$1,0)))^($A1931-$A1930)*(1-0.5*(E1931/E1930-1))</f>
        <v>13.214889646164069</v>
      </c>
      <c r="K1931">
        <f>ROW()</f>
        <v>1931</v>
      </c>
      <c r="L1931">
        <f>B1931/C1931</f>
        <v>0.95140586797066018</v>
      </c>
      <c r="M1931">
        <f t="shared" si="30"/>
        <v>5.4588600692620766</v>
      </c>
      <c r="O1931">
        <v>5.4798749999999998</v>
      </c>
      <c r="P1931">
        <f>P1930*(1-P$1+H1930)^($A1931-$A1930)*(2-E1931/E1930)</f>
        <v>5.4920179434226171</v>
      </c>
    </row>
    <row r="1932" spans="1:16"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I1931*(1-IF($A1932&lt;=I1927,I$1,I$1+IF(AND(WEEKDAY($A1932)&lt;&gt;1,WEEKDAY($A1932)&lt;&gt;7),J$1,0)))^($A1932-$A1931)*(1-0.5*(E1932/E1931-1))</f>
        <v>13.225264799688457</v>
      </c>
      <c r="K1932">
        <f>ROW()</f>
        <v>1932</v>
      </c>
      <c r="L1932">
        <f>B1932/C1932</f>
        <v>0.96002460024600234</v>
      </c>
      <c r="M1932">
        <f t="shared" si="30"/>
        <v>5.4674614196219631</v>
      </c>
      <c r="O1932">
        <v>5.4886249999999999</v>
      </c>
      <c r="P1932">
        <f>P1931*(1-P$1+H1931)^($A1932-$A1931)*(2-E1932/E1931)</f>
        <v>5.500725816256347</v>
      </c>
    </row>
    <row r="1933" spans="1:16" x14ac:dyDescent="0.25">
      <c r="A1933" s="1">
        <v>40863</v>
      </c>
      <c r="B1933" s="11">
        <v>33.51</v>
      </c>
      <c r="C1933" s="10">
        <v>34.39</v>
      </c>
      <c r="D1933">
        <v>19265.43</v>
      </c>
      <c r="E1933">
        <v>17206.560000000001</v>
      </c>
      <c r="F1933">
        <v>157591.41</v>
      </c>
      <c r="G1933">
        <v>140770.09</v>
      </c>
      <c r="H1933">
        <f>(1/(1-91/360*VLOOKUP($A1933,Tbills!$B$4:$C$974,2,1)/100))^((1)/91)-1</f>
        <v>2.7778132727362959E-7</v>
      </c>
      <c r="I1933">
        <f>I1932*(1-IF($A1933&lt;=I1928,I$1,I$1+IF(AND(WEEKDAY($A1933)&lt;&gt;1,WEEKDAY($A1933)&lt;&gt;7),J$1,0)))^($A1933-$A1932)*(1-0.5*(E1933/E1932-1))</f>
        <v>12.804911147368701</v>
      </c>
      <c r="K1933">
        <f>ROW()</f>
        <v>1933</v>
      </c>
      <c r="L1933">
        <f>B1933/C1933</f>
        <v>0.97441116603663847</v>
      </c>
      <c r="M1933">
        <f t="shared" si="30"/>
        <v>5.1199414087321138</v>
      </c>
      <c r="O1933">
        <v>5.14025</v>
      </c>
      <c r="P1933">
        <f>P1932*(1-P$1+H1932)^($A1933-$A1932)*(2-E1933/E1932)</f>
        <v>5.1511422979239523</v>
      </c>
    </row>
    <row r="1934" spans="1:16"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I1933*(1-IF($A1934&lt;=I1929,I$1,I$1+IF(AND(WEEKDAY($A1934)&lt;&gt;1,WEEKDAY($A1934)&lt;&gt;7),J$1,0)))^($A1934-$A1933)*(1-0.5*(E1934/E1933-1))</f>
        <v>12.58955041565509</v>
      </c>
      <c r="K1934">
        <f>ROW()</f>
        <v>1934</v>
      </c>
      <c r="L1934">
        <f>B1934/C1934</f>
        <v>0.97706681766704406</v>
      </c>
      <c r="M1934">
        <f t="shared" si="30"/>
        <v>4.9477524609898849</v>
      </c>
      <c r="O1934">
        <v>4.9666249999999996</v>
      </c>
      <c r="P1934">
        <f>P1933*(1-P$1+H1933)^($A1934-$A1933)*(2-E1934/E1933)</f>
        <v>4.9779531502521577</v>
      </c>
    </row>
    <row r="1935" spans="1:16" x14ac:dyDescent="0.25">
      <c r="A1935" s="1">
        <v>40865</v>
      </c>
      <c r="B1935" s="11">
        <v>32</v>
      </c>
      <c r="C1935" s="10">
        <v>34.200000000000003</v>
      </c>
      <c r="D1935">
        <v>19112.86</v>
      </c>
      <c r="E1935">
        <v>17070.28</v>
      </c>
      <c r="F1935">
        <v>161422.03</v>
      </c>
      <c r="G1935">
        <v>144191.75</v>
      </c>
      <c r="H1935">
        <f>(1/(1-91/360*VLOOKUP($A1935,Tbills!$B$4:$C$974,2,1)/100))^((1)/91)-1</f>
        <v>2.7778132727362959E-7</v>
      </c>
      <c r="I1935">
        <f>I1934*(1-IF($A1935&lt;=I1930,I$1,I$1+IF(AND(WEEKDAY($A1935)&lt;&gt;1,WEEKDAY($A1935)&lt;&gt;7),J$1,0)))^($A1935-$A1934)*(1-0.5*(E1935/E1934-1))</f>
        <v>12.84199879236378</v>
      </c>
      <c r="K1935">
        <f>ROW()</f>
        <v>1935</v>
      </c>
      <c r="L1935">
        <f>B1935/C1935</f>
        <v>0.93567251461988299</v>
      </c>
      <c r="M1935">
        <f t="shared" si="30"/>
        <v>5.1462022854762299</v>
      </c>
      <c r="O1935">
        <v>5.17</v>
      </c>
      <c r="P1935">
        <f>P1934*(1-P$1+H1934)^($A1935-$A1934)*(2-E1935/E1934)</f>
        <v>5.1776653857343771</v>
      </c>
    </row>
    <row r="1936" spans="1:16" x14ac:dyDescent="0.25">
      <c r="A1936" s="1">
        <v>40868</v>
      </c>
      <c r="B1936" s="10">
        <v>32.909999999999997</v>
      </c>
      <c r="C1936" s="10">
        <v>34.78</v>
      </c>
      <c r="D1936">
        <v>19465.46</v>
      </c>
      <c r="E1936">
        <v>17385.18</v>
      </c>
      <c r="F1936">
        <v>163350.41</v>
      </c>
      <c r="G1936">
        <v>145914.18</v>
      </c>
      <c r="H1936">
        <f>(1/(1-91/360*VLOOKUP($A1936,Tbills!$B$4:$C$974,2,1)/100))^((1)/91)-1</f>
        <v>4.1667465300321282E-7</v>
      </c>
      <c r="I1936">
        <f>I1935*(1-IF($A1936&lt;=I1931,I$1,I$1+IF(AND(WEEKDAY($A1936)&lt;&gt;1,WEEKDAY($A1936)&lt;&gt;7),J$1,0)))^($A1936-$A1935)*(1-0.5*(E1936/E1935-1))</f>
        <v>12.722555450228885</v>
      </c>
      <c r="K1936">
        <f>ROW()</f>
        <v>1936</v>
      </c>
      <c r="L1936">
        <f>B1936/C1936</f>
        <v>0.9462334675100631</v>
      </c>
      <c r="M1936">
        <f t="shared" si="30"/>
        <v>5.0505631609088057</v>
      </c>
      <c r="O1936">
        <v>5.0746250000000002</v>
      </c>
      <c r="P1936">
        <f>P1935*(1-P$1+H1935)^($A1936-$A1935)*(2-E1936/E1935)</f>
        <v>5.0815919595987982</v>
      </c>
    </row>
    <row r="1937" spans="1:16" x14ac:dyDescent="0.25">
      <c r="A1937" s="1">
        <v>40869</v>
      </c>
      <c r="B1937" s="10">
        <v>31.97</v>
      </c>
      <c r="C1937" s="10">
        <v>34.24</v>
      </c>
      <c r="D1937">
        <v>19098.84</v>
      </c>
      <c r="E1937">
        <v>17057.73</v>
      </c>
      <c r="F1937">
        <v>162085.25</v>
      </c>
      <c r="G1937">
        <v>144784</v>
      </c>
      <c r="H1937">
        <f>(1/(1-91/360*VLOOKUP($A1937,Tbills!$B$4:$C$974,2,1)/100))^((1)/91)-1</f>
        <v>4.1667465300321282E-7</v>
      </c>
      <c r="I1937">
        <f>I1936*(1-IF($A1937&lt;=I1932,I$1,I$1+IF(AND(WEEKDAY($A1937)&lt;&gt;1,WEEKDAY($A1937)&lt;&gt;7),J$1,0)))^($A1937-$A1936)*(1-0.5*(E1937/E1936-1))</f>
        <v>12.842035911998398</v>
      </c>
      <c r="K1937">
        <f>ROW()</f>
        <v>1937</v>
      </c>
      <c r="L1937">
        <f>B1937/C1937</f>
        <v>0.9337032710280373</v>
      </c>
      <c r="M1937">
        <f t="shared" si="30"/>
        <v>5.1454508948762543</v>
      </c>
      <c r="O1937">
        <v>5.1701249999999996</v>
      </c>
      <c r="P1937">
        <f>P1936*(1-P$1+H1936)^($A1937-$A1936)*(2-E1937/E1936)</f>
        <v>5.1771144514631438</v>
      </c>
    </row>
    <row r="1938" spans="1:16"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I1937*(1-IF($A1938&lt;=I1933,I$1,I$1+IF(AND(WEEKDAY($A1938)&lt;&gt;1,WEEKDAY($A1938)&lt;&gt;7),J$1,0)))^($A1938-$A1937)*(1-0.5*(E1938/E1937-1))</f>
        <v>12.589933930251197</v>
      </c>
      <c r="K1938">
        <f>ROW()</f>
        <v>1938</v>
      </c>
      <c r="L1938">
        <f>B1938/C1938</f>
        <v>0.94730972957903536</v>
      </c>
      <c r="M1938">
        <f t="shared" si="30"/>
        <v>4.9434625620339894</v>
      </c>
      <c r="O1938">
        <v>4.9666249999999996</v>
      </c>
      <c r="P1938">
        <f>P1937*(1-P$1+H1937)^($A1938-$A1937)*(2-E1938/E1937)</f>
        <v>4.9739329127759859</v>
      </c>
    </row>
    <row r="1939" spans="1:16"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I1938*(1-IF($A1939&lt;=I1934,I$1,I$1+IF(AND(WEEKDAY($A1939)&lt;&gt;1,WEEKDAY($A1939)&lt;&gt;7),J$1,0)))^($A1939-$A1938)*(1-0.5*(E1939/E1938-1))</f>
        <v>12.438689421573427</v>
      </c>
      <c r="K1939">
        <f>ROW()</f>
        <v>1939</v>
      </c>
      <c r="L1939">
        <f>B1939/C1939</f>
        <v>0.94567901234567886</v>
      </c>
      <c r="M1939">
        <f t="shared" si="30"/>
        <v>4.8247486875722227</v>
      </c>
      <c r="O1939">
        <v>4.8475000000000001</v>
      </c>
      <c r="P1939">
        <f>P1938*(1-P$1+H1938)^($A1939-$A1938)*(2-E1939/E1938)</f>
        <v>4.8545844639194726</v>
      </c>
    </row>
    <row r="1940" spans="1:16"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I1939*(1-IF($A1940&lt;=I1935,I$1,I$1+IF(AND(WEEKDAY($A1940)&lt;&gt;1,WEEKDAY($A1940)&lt;&gt;7),J$1,0)))^($A1940-$A1939)*(1-0.5*(E1940/E1939-1))</f>
        <v>12.852955003239742</v>
      </c>
      <c r="K1940">
        <f>ROW()</f>
        <v>1940</v>
      </c>
      <c r="L1940">
        <f>B1940/C1940</f>
        <v>0.94667059516794361</v>
      </c>
      <c r="M1940">
        <f t="shared" si="30"/>
        <v>5.1461808080018816</v>
      </c>
      <c r="O1940">
        <v>5.1697499999999996</v>
      </c>
      <c r="P1940">
        <f>P1939*(1-P$1+H1939)^($A1940-$A1939)*(2-E1940/E1939)</f>
        <v>5.1781597270126332</v>
      </c>
    </row>
    <row r="1941" spans="1:16"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I1940*(1-IF($A1941&lt;=I1936,I$1,I$1+IF(AND(WEEKDAY($A1941)&lt;&gt;1,WEEKDAY($A1941)&lt;&gt;7),J$1,0)))^($A1941-$A1940)*(1-0.5*(E1941/E1940-1))</f>
        <v>12.971015338334157</v>
      </c>
      <c r="K1941">
        <f>ROW()</f>
        <v>1941</v>
      </c>
      <c r="L1941">
        <f>B1941/C1941</f>
        <v>0.92261367058115029</v>
      </c>
      <c r="M1941">
        <f t="shared" si="30"/>
        <v>5.2407471588706755</v>
      </c>
      <c r="O1941">
        <v>5.2645</v>
      </c>
      <c r="P1941">
        <f>P1940*(1-P$1+H1940)^($A1941-$A1940)*(2-E1941/E1940)</f>
        <v>5.2733686864980482</v>
      </c>
    </row>
    <row r="1942" spans="1:16" x14ac:dyDescent="0.25">
      <c r="A1942" s="1">
        <v>40877</v>
      </c>
      <c r="B1942" s="10">
        <v>27.8</v>
      </c>
      <c r="C1942" s="10">
        <v>30.58</v>
      </c>
      <c r="D1942">
        <v>17025.88</v>
      </c>
      <c r="E1942">
        <v>15206.24</v>
      </c>
      <c r="F1942">
        <v>152731.73000000001</v>
      </c>
      <c r="G1942">
        <v>136428.32</v>
      </c>
      <c r="H1942">
        <f>(1/(1-91/360*VLOOKUP($A1942,Tbills!$B$4:$C$974,2,1)/100))^((1)/91)-1</f>
        <v>8.3336527945121475E-7</v>
      </c>
      <c r="I1942">
        <f>I1941*(1-IF($A1942&lt;=I1937,I$1,I$1+IF(AND(WEEKDAY($A1942)&lt;&gt;1,WEEKDAY($A1942)&lt;&gt;7),J$1,0)))^($A1942-$A1941)*(1-0.5*(E1942/E1941-1))</f>
        <v>13.524721966451649</v>
      </c>
      <c r="K1942">
        <f>ROW()</f>
        <v>1942</v>
      </c>
      <c r="L1942">
        <f>B1942/C1942</f>
        <v>0.90909090909090917</v>
      </c>
      <c r="M1942">
        <f t="shared" si="30"/>
        <v>5.6882006447168045</v>
      </c>
      <c r="O1942">
        <v>5.7125000000000004</v>
      </c>
      <c r="P1942">
        <f>P1941*(1-P$1+H1941)^($A1942-$A1941)*(2-E1942/E1941)</f>
        <v>5.7236670455358283</v>
      </c>
    </row>
    <row r="1943" spans="1:16"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I1942*(1-IF($A1943&lt;=I1938,I$1,I$1+IF(AND(WEEKDAY($A1943)&lt;&gt;1,WEEKDAY($A1943)&lt;&gt;7),J$1,0)))^($A1943-$A1942)*(1-0.5*(E1943/E1942-1))</f>
        <v>13.656565336613358</v>
      </c>
      <c r="K1943">
        <f>ROW()</f>
        <v>1943</v>
      </c>
      <c r="L1943">
        <f>B1943/C1943</f>
        <v>0.91275391275391271</v>
      </c>
      <c r="M1943">
        <f t="shared" si="30"/>
        <v>5.7991303724081265</v>
      </c>
      <c r="O1943">
        <v>5.8239999999999998</v>
      </c>
      <c r="P1943">
        <f>P1942*(1-P$1+H1942)^($A1943-$A1942)*(2-E1943/E1942)</f>
        <v>5.8353492498212667</v>
      </c>
    </row>
    <row r="1944" spans="1:16" x14ac:dyDescent="0.25">
      <c r="A1944" s="1">
        <v>40879</v>
      </c>
      <c r="B1944" s="10">
        <v>27.52</v>
      </c>
      <c r="C1944" s="10">
        <v>29.85</v>
      </c>
      <c r="D1944">
        <v>16595.7</v>
      </c>
      <c r="E1944">
        <v>14822.01</v>
      </c>
      <c r="F1944">
        <v>150721.14000000001</v>
      </c>
      <c r="G1944">
        <v>134632.12</v>
      </c>
      <c r="H1944">
        <f>(1/(1-91/360*VLOOKUP($A1944,Tbills!$B$4:$C$974,2,1)/100))^((1)/91)-1</f>
        <v>8.3336527945121475E-7</v>
      </c>
      <c r="I1944">
        <f>I1943*(1-IF($A1944&lt;=I1939,I$1,I$1+IF(AND(WEEKDAY($A1944)&lt;&gt;1,WEEKDAY($A1944)&lt;&gt;7),J$1,0)))^($A1944-$A1943)*(1-0.5*(E1944/E1943-1))</f>
        <v>13.696036385885723</v>
      </c>
      <c r="K1944">
        <f>ROW()</f>
        <v>1944</v>
      </c>
      <c r="L1944">
        <f>B1944/C1944</f>
        <v>0.92194304857621434</v>
      </c>
      <c r="M1944">
        <f t="shared" si="30"/>
        <v>5.8326834635492864</v>
      </c>
      <c r="O1944">
        <v>5.8621249999999998</v>
      </c>
      <c r="P1944">
        <f>P1943*(1-P$1+H1943)^($A1944-$A1943)*(2-E1944/E1943)</f>
        <v>5.8691730722761131</v>
      </c>
    </row>
    <row r="1945" spans="1:16" x14ac:dyDescent="0.25">
      <c r="A1945" s="1">
        <v>40882</v>
      </c>
      <c r="B1945" s="10">
        <v>27.84</v>
      </c>
      <c r="C1945" s="10">
        <v>29.9</v>
      </c>
      <c r="D1945">
        <v>16538.22</v>
      </c>
      <c r="E1945">
        <v>14770.63</v>
      </c>
      <c r="F1945">
        <v>148925.26999999999</v>
      </c>
      <c r="G1945">
        <v>133027.62</v>
      </c>
      <c r="H1945">
        <f>(1/(1-91/360*VLOOKUP($A1945,Tbills!$B$4:$C$974,2,1)/100))^((1)/91)-1</f>
        <v>1.3888977634657351E-7</v>
      </c>
      <c r="I1945">
        <f>I1944*(1-IF($A1945&lt;=I1940,I$1,I$1+IF(AND(WEEKDAY($A1945)&lt;&gt;1,WEEKDAY($A1945)&lt;&gt;7),J$1,0)))^($A1945-$A1944)*(1-0.5*(E1945/E1944-1))</f>
        <v>13.718703568816093</v>
      </c>
      <c r="K1945">
        <f>ROW()</f>
        <v>1945</v>
      </c>
      <c r="L1945">
        <f>B1945/C1945</f>
        <v>0.93110367892976598</v>
      </c>
      <c r="M1945">
        <f t="shared" si="30"/>
        <v>5.8520845002436603</v>
      </c>
      <c r="O1945">
        <v>5.8828750000000003</v>
      </c>
      <c r="P1945">
        <f>P1944*(1-P$1+H1944)^($A1945-$A1944)*(2-E1945/E1944)</f>
        <v>5.8888796166174551</v>
      </c>
    </row>
    <row r="1946" spans="1:16" x14ac:dyDescent="0.25">
      <c r="A1946" s="1">
        <v>40883</v>
      </c>
      <c r="B1946" s="10">
        <v>28.13</v>
      </c>
      <c r="C1946" s="10">
        <v>30.16</v>
      </c>
      <c r="D1946">
        <v>16694.78</v>
      </c>
      <c r="E1946">
        <v>14910.46</v>
      </c>
      <c r="F1946">
        <v>148881.07</v>
      </c>
      <c r="G1946">
        <v>132988.12</v>
      </c>
      <c r="H1946">
        <f>(1/(1-91/360*VLOOKUP($A1946,Tbills!$B$4:$C$974,2,1)/100))^((1)/91)-1</f>
        <v>1.3888977634657351E-7</v>
      </c>
      <c r="I1946">
        <f>I1945*(1-IF($A1946&lt;=I1941,I$1,I$1+IF(AND(WEEKDAY($A1946)&lt;&gt;1,WEEKDAY($A1946)&lt;&gt;7),J$1,0)))^($A1946-$A1945)*(1-0.5*(E1946/E1945-1))</f>
        <v>13.653412363980271</v>
      </c>
      <c r="K1946">
        <f>ROW()</f>
        <v>1946</v>
      </c>
      <c r="L1946">
        <f>B1946/C1946</f>
        <v>0.93269230769230771</v>
      </c>
      <c r="M1946">
        <f t="shared" si="30"/>
        <v>5.7964142418955262</v>
      </c>
      <c r="O1946">
        <v>5.828125</v>
      </c>
      <c r="P1946">
        <f>P1945*(1-P$1+H1945)^($A1946-$A1945)*(2-E1946/E1945)</f>
        <v>5.8329160745302069</v>
      </c>
    </row>
    <row r="1947" spans="1:16"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I1946*(1-IF($A1947&lt;=I1942,I$1,I$1+IF(AND(WEEKDAY($A1947)&lt;&gt;1,WEEKDAY($A1947)&lt;&gt;7),J$1,0)))^($A1947-$A1946)*(1-0.5*(E1947/E1946-1))</f>
        <v>13.515610395174924</v>
      </c>
      <c r="K1947">
        <f>ROW()</f>
        <v>1947</v>
      </c>
      <c r="L1947">
        <f>B1947/C1947</f>
        <v>0.9363161332462443</v>
      </c>
      <c r="M1947">
        <f t="shared" si="30"/>
        <v>5.6794436153396575</v>
      </c>
      <c r="O1947">
        <v>5.7104999999999997</v>
      </c>
      <c r="P1947">
        <f>P1946*(1-P$1+H1946)^($A1947-$A1946)*(2-E1947/E1946)</f>
        <v>5.7152644471161409</v>
      </c>
    </row>
    <row r="1948" spans="1:16"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I1947*(1-IF($A1948&lt;=I1943,I$1,I$1+IF(AND(WEEKDAY($A1948)&lt;&gt;1,WEEKDAY($A1948)&lt;&gt;7),J$1,0)))^($A1948-$A1947)*(1-0.5*(E1948/E1947-1))</f>
        <v>13.171434389120035</v>
      </c>
      <c r="K1948">
        <f>ROW()</f>
        <v>1948</v>
      </c>
      <c r="L1948">
        <f>B1948/C1948</f>
        <v>0.95325646618884374</v>
      </c>
      <c r="M1948">
        <f t="shared" si="30"/>
        <v>5.3902257801338758</v>
      </c>
      <c r="O1948">
        <v>5.4212499999999997</v>
      </c>
      <c r="P1948">
        <f>P1947*(1-P$1+H1947)^($A1948-$A1947)*(2-E1948/E1947)</f>
        <v>5.4242752543615671</v>
      </c>
    </row>
    <row r="1949" spans="1:16"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I1948*(1-IF($A1949&lt;=I1944,I$1,I$1+IF(AND(WEEKDAY($A1949)&lt;&gt;1,WEEKDAY($A1949)&lt;&gt;7),J$1,0)))^($A1949-$A1948)*(1-0.5*(E1949/E1948-1))</f>
        <v>13.732972658719193</v>
      </c>
      <c r="K1949">
        <f>ROW()</f>
        <v>1949</v>
      </c>
      <c r="L1949">
        <f>B1949/C1949</f>
        <v>0.89332881815103282</v>
      </c>
      <c r="M1949">
        <f t="shared" si="30"/>
        <v>5.8498492722703519</v>
      </c>
      <c r="O1949">
        <v>5.8842499999999998</v>
      </c>
      <c r="P1949">
        <f>P1948*(1-P$1+H1948)^($A1949-$A1948)*(2-E1949/E1948)</f>
        <v>5.8868594075402649</v>
      </c>
    </row>
    <row r="1950" spans="1:16" x14ac:dyDescent="0.25">
      <c r="A1950" s="1">
        <v>40889</v>
      </c>
      <c r="B1950" s="10">
        <v>25.67</v>
      </c>
      <c r="C1950" s="10">
        <v>30.17</v>
      </c>
      <c r="D1950">
        <v>16657.55</v>
      </c>
      <c r="E1950">
        <v>14877.2</v>
      </c>
      <c r="F1950">
        <v>153294.96</v>
      </c>
      <c r="G1950">
        <v>136930.71</v>
      </c>
      <c r="H1950">
        <f>(1/(1-91/360*VLOOKUP($A1950,Tbills!$B$4:$C$974,2,1)/100))^((1)/91)-1</f>
        <v>2.7778132727362959E-7</v>
      </c>
      <c r="I1950">
        <f>I1949*(1-IF($A1950&lt;=I1945,I$1,I$1+IF(AND(WEEKDAY($A1950)&lt;&gt;1,WEEKDAY($A1950)&lt;&gt;7),J$1,0)))^($A1950-$A1949)*(1-0.5*(E1950/E1949-1))</f>
        <v>13.611480216087365</v>
      </c>
      <c r="K1950">
        <f>ROW()</f>
        <v>1950</v>
      </c>
      <c r="L1950">
        <f>B1950/C1950</f>
        <v>0.85084521047398076</v>
      </c>
      <c r="M1950">
        <f t="shared" si="30"/>
        <v>5.7464472372412354</v>
      </c>
      <c r="O1950">
        <v>5.78125</v>
      </c>
      <c r="P1950">
        <f>P1949*(1-P$1+H1949)^($A1950-$A1949)*(2-E1950/E1949)</f>
        <v>5.7829719543631928</v>
      </c>
    </row>
    <row r="1951" spans="1:16" x14ac:dyDescent="0.25">
      <c r="A1951" s="1">
        <v>40890</v>
      </c>
      <c r="B1951" s="10">
        <v>25.41</v>
      </c>
      <c r="C1951" s="10">
        <v>30.17</v>
      </c>
      <c r="D1951">
        <v>16502.14</v>
      </c>
      <c r="E1951">
        <v>14738.4</v>
      </c>
      <c r="F1951">
        <v>154498.20000000001</v>
      </c>
      <c r="G1951">
        <v>138005.46</v>
      </c>
      <c r="H1951">
        <f>(1/(1-91/360*VLOOKUP($A1951,Tbills!$B$4:$C$974,2,1)/100))^((1)/91)-1</f>
        <v>2.7778132727362959E-7</v>
      </c>
      <c r="I1951">
        <f>I1950*(1-IF($A1951&lt;=I1946,I$1,I$1+IF(AND(WEEKDAY($A1951)&lt;&gt;1,WEEKDAY($A1951)&lt;&gt;7),J$1,0)))^($A1951-$A1950)*(1-0.5*(E1951/E1950-1))</f>
        <v>13.674619891163729</v>
      </c>
      <c r="K1951">
        <f>ROW()</f>
        <v>1951</v>
      </c>
      <c r="L1951">
        <f>B1951/C1951</f>
        <v>0.84222737819025517</v>
      </c>
      <c r="M1951">
        <f t="shared" si="30"/>
        <v>5.7997897985447446</v>
      </c>
      <c r="O1951">
        <v>5.836125</v>
      </c>
      <c r="P1951">
        <f>P1950*(1-P$1+H1950)^($A1951-$A1950)*(2-E1951/E1950)</f>
        <v>5.8367111556636893</v>
      </c>
    </row>
    <row r="1952" spans="1:16" x14ac:dyDescent="0.25">
      <c r="A1952" s="1">
        <v>40891</v>
      </c>
      <c r="B1952" s="10">
        <v>26.04</v>
      </c>
      <c r="C1952" s="10">
        <v>30.42</v>
      </c>
      <c r="D1952">
        <v>16591.27</v>
      </c>
      <c r="E1952">
        <v>14818</v>
      </c>
      <c r="F1952">
        <v>155150.65</v>
      </c>
      <c r="G1952">
        <v>138588.22</v>
      </c>
      <c r="H1952">
        <f>(1/(1-91/360*VLOOKUP($A1952,Tbills!$B$4:$C$974,2,1)/100))^((1)/91)-1</f>
        <v>2.7778132727362959E-7</v>
      </c>
      <c r="I1952">
        <f>I1951*(1-IF($A1952&lt;=I1947,I$1,I$1+IF(AND(WEEKDAY($A1952)&lt;&gt;1,WEEKDAY($A1952)&lt;&gt;7),J$1,0)))^($A1952-$A1951)*(1-0.5*(E1952/E1951-1))</f>
        <v>13.637337599977254</v>
      </c>
      <c r="K1952">
        <f>ROW()</f>
        <v>1952</v>
      </c>
      <c r="L1952">
        <f>B1952/C1952</f>
        <v>0.8560157790927021</v>
      </c>
      <c r="M1952">
        <f t="shared" si="30"/>
        <v>5.7681972913182955</v>
      </c>
      <c r="O1952">
        <v>5.804125</v>
      </c>
      <c r="P1952">
        <f>P1951*(1-P$1+H1951)^($A1952-$A1951)*(2-E1952/E1951)</f>
        <v>5.8049748098650049</v>
      </c>
    </row>
    <row r="1953" spans="1:16" x14ac:dyDescent="0.25">
      <c r="A1953" s="1">
        <v>40892</v>
      </c>
      <c r="B1953" s="10">
        <v>25.11</v>
      </c>
      <c r="C1953" s="10">
        <v>29.46</v>
      </c>
      <c r="D1953">
        <v>15960.69</v>
      </c>
      <c r="E1953">
        <v>14254.82</v>
      </c>
      <c r="F1953">
        <v>152324.34</v>
      </c>
      <c r="G1953">
        <v>136063.57999999999</v>
      </c>
      <c r="H1953">
        <f>(1/(1-91/360*VLOOKUP($A1953,Tbills!$B$4:$C$974,2,1)/100))^((1)/91)-1</f>
        <v>2.7778132727362959E-7</v>
      </c>
      <c r="I1953">
        <f>I1952*(1-IF($A1953&lt;=I1948,I$1,I$1+IF(AND(WEEKDAY($A1953)&lt;&gt;1,WEEKDAY($A1953)&lt;&gt;7),J$1,0)))^($A1953-$A1952)*(1-0.5*(E1953/E1952-1))</f>
        <v>13.896129500356196</v>
      </c>
      <c r="K1953">
        <f>ROW()</f>
        <v>1953</v>
      </c>
      <c r="L1953">
        <f>B1953/C1953</f>
        <v>0.8523421588594704</v>
      </c>
      <c r="M1953">
        <f t="shared" si="30"/>
        <v>5.9871472918485029</v>
      </c>
      <c r="O1953">
        <v>6.0251250000000001</v>
      </c>
      <c r="P1953">
        <f>P1952*(1-P$1+H1952)^($A1953-$A1952)*(2-E1953/E1952)</f>
        <v>6.025380269878899</v>
      </c>
    </row>
    <row r="1954" spans="1:16" x14ac:dyDescent="0.25">
      <c r="A1954" s="1">
        <v>40893</v>
      </c>
      <c r="B1954" s="10">
        <v>24.29</v>
      </c>
      <c r="C1954" s="10">
        <v>29.03</v>
      </c>
      <c r="D1954">
        <v>15918.81</v>
      </c>
      <c r="E1954">
        <v>14217.41</v>
      </c>
      <c r="F1954">
        <v>151967.82</v>
      </c>
      <c r="G1954">
        <v>135745.07999999999</v>
      </c>
      <c r="H1954">
        <f>(1/(1-91/360*VLOOKUP($A1954,Tbills!$B$4:$C$974,2,1)/100))^((1)/91)-1</f>
        <v>2.7778132727362959E-7</v>
      </c>
      <c r="I1954">
        <f>I1953*(1-IF($A1954&lt;=I1949,I$1,I$1+IF(AND(WEEKDAY($A1954)&lt;&gt;1,WEEKDAY($A1954)&lt;&gt;7),J$1,0)))^($A1954-$A1953)*(1-0.5*(E1954/E1953-1))</f>
        <v>13.914001676406057</v>
      </c>
      <c r="K1954">
        <f>ROW()</f>
        <v>1954</v>
      </c>
      <c r="L1954">
        <f>B1954/C1954</f>
        <v>0.8367206338270754</v>
      </c>
      <c r="M1954">
        <f t="shared" si="30"/>
        <v>6.0025802291112278</v>
      </c>
      <c r="O1954">
        <v>6.0413750000000004</v>
      </c>
      <c r="P1954">
        <f>P1953*(1-P$1+H1953)^($A1954-$A1953)*(2-E1954/E1953)</f>
        <v>6.0409713668240119</v>
      </c>
    </row>
    <row r="1955" spans="1:16" x14ac:dyDescent="0.25">
      <c r="A1955" s="1">
        <v>40896</v>
      </c>
      <c r="B1955" s="10">
        <v>24.92</v>
      </c>
      <c r="C1955" s="10">
        <v>28.74</v>
      </c>
      <c r="D1955">
        <v>15640.72</v>
      </c>
      <c r="E1955">
        <v>13969.03</v>
      </c>
      <c r="F1955">
        <v>150813.85</v>
      </c>
      <c r="G1955">
        <v>134714.18</v>
      </c>
      <c r="H1955">
        <f>(1/(1-91/360*VLOOKUP($A1955,Tbills!$B$4:$C$974,2,1)/100))^((1)/91)-1</f>
        <v>1.3888977634657351E-7</v>
      </c>
      <c r="I1955">
        <f>I1954*(1-IF($A1955&lt;=I1950,I$1,I$1+IF(AND(WEEKDAY($A1955)&lt;&gt;1,WEEKDAY($A1955)&lt;&gt;7),J$1,0)))^($A1955-$A1954)*(1-0.5*(E1955/E1954-1))</f>
        <v>14.034445487677878</v>
      </c>
      <c r="K1955">
        <f>ROW()</f>
        <v>1955</v>
      </c>
      <c r="L1955">
        <f>B1955/C1955</f>
        <v>0.86708420320111357</v>
      </c>
      <c r="M1955">
        <f t="shared" si="30"/>
        <v>6.1065927562087801</v>
      </c>
      <c r="O1955">
        <v>6.1457499999999996</v>
      </c>
      <c r="P1955">
        <f>P1954*(1-P$1+H1954)^($A1955-$A1954)*(2-E1955/E1954)</f>
        <v>6.1458310587389509</v>
      </c>
    </row>
    <row r="1956" spans="1:16" x14ac:dyDescent="0.25">
      <c r="A1956" s="1">
        <v>40897</v>
      </c>
      <c r="B1956" s="10">
        <v>23.22</v>
      </c>
      <c r="C1956" s="10">
        <v>26.87</v>
      </c>
      <c r="D1956">
        <v>14644.78</v>
      </c>
      <c r="E1956">
        <v>13079.54</v>
      </c>
      <c r="F1956">
        <v>145650.01</v>
      </c>
      <c r="G1956">
        <v>130101.57</v>
      </c>
      <c r="H1956">
        <f>(1/(1-91/360*VLOOKUP($A1956,Tbills!$B$4:$C$974,2,1)/100))^((1)/91)-1</f>
        <v>1.3888977634657351E-7</v>
      </c>
      <c r="I1956">
        <f>I1955*(1-IF($A1956&lt;=I1951,I$1,I$1+IF(AND(WEEKDAY($A1956)&lt;&gt;1,WEEKDAY($A1956)&lt;&gt;7),J$1,0)))^($A1956-$A1955)*(1-0.5*(E1956/E1955-1))</f>
        <v>14.480896271548795</v>
      </c>
      <c r="K1956">
        <f>ROW()</f>
        <v>1956</v>
      </c>
      <c r="L1956">
        <f>B1956/C1956</f>
        <v>0.86416077409750647</v>
      </c>
      <c r="M1956">
        <f t="shared" si="30"/>
        <v>6.4951327751115837</v>
      </c>
      <c r="O1956">
        <v>6.5369999999999999</v>
      </c>
      <c r="P1956">
        <f>P1955*(1-P$1+H1955)^($A1956-$A1955)*(2-E1956/E1955)</f>
        <v>6.5369312595554527</v>
      </c>
    </row>
    <row r="1957" spans="1:16" x14ac:dyDescent="0.25">
      <c r="A1957" s="1">
        <v>40898</v>
      </c>
      <c r="B1957" s="10">
        <v>21.43</v>
      </c>
      <c r="C1957" s="10">
        <v>25.56</v>
      </c>
      <c r="D1957">
        <v>13514.02</v>
      </c>
      <c r="E1957">
        <v>12069.63</v>
      </c>
      <c r="F1957">
        <v>138489.57999999999</v>
      </c>
      <c r="G1957">
        <v>123705.52</v>
      </c>
      <c r="H1957">
        <f>(1/(1-91/360*VLOOKUP($A1957,Tbills!$B$4:$C$974,2,1)/100))^((1)/91)-1</f>
        <v>1.3888977634657351E-7</v>
      </c>
      <c r="I1957">
        <f>I1956*(1-IF($A1957&lt;=I1952,I$1,I$1+IF(AND(WEEKDAY($A1957)&lt;&gt;1,WEEKDAY($A1957)&lt;&gt;7),J$1,0)))^($A1957-$A1956)*(1-0.5*(E1957/E1956-1))</f>
        <v>15.039561253657629</v>
      </c>
      <c r="K1957">
        <f>ROW()</f>
        <v>1957</v>
      </c>
      <c r="L1957">
        <f>B1957/C1957</f>
        <v>0.83841940532081383</v>
      </c>
      <c r="M1957">
        <f t="shared" si="30"/>
        <v>6.9963153318876667</v>
      </c>
      <c r="O1957">
        <v>7.0391250000000003</v>
      </c>
      <c r="P1957">
        <f>P1956*(1-P$1+H1956)^($A1957-$A1956)*(2-E1957/E1956)</f>
        <v>7.0414076047978993</v>
      </c>
    </row>
    <row r="1958" spans="1:16" x14ac:dyDescent="0.25">
      <c r="A1958" s="1">
        <v>40899</v>
      </c>
      <c r="B1958" s="10">
        <v>21.16</v>
      </c>
      <c r="C1958" s="10">
        <v>25.28</v>
      </c>
      <c r="D1958">
        <v>13829.35</v>
      </c>
      <c r="E1958">
        <v>12351.26</v>
      </c>
      <c r="F1958">
        <v>139049.04999999999</v>
      </c>
      <c r="G1958">
        <v>124205.25</v>
      </c>
      <c r="H1958">
        <f>(1/(1-91/360*VLOOKUP($A1958,Tbills!$B$4:$C$974,2,1)/100))^((1)/91)-1</f>
        <v>1.3888977634657351E-7</v>
      </c>
      <c r="I1958">
        <f>I1957*(1-IF($A1958&lt;=I1953,I$1,I$1+IF(AND(WEEKDAY($A1958)&lt;&gt;1,WEEKDAY($A1958)&lt;&gt;7),J$1,0)))^($A1958-$A1957)*(1-0.5*(E1958/E1957-1))</f>
        <v>14.863709529880129</v>
      </c>
      <c r="K1958">
        <f>ROW()</f>
        <v>1958</v>
      </c>
      <c r="L1958">
        <f>B1958/C1958</f>
        <v>0.83702531645569622</v>
      </c>
      <c r="M1958">
        <f t="shared" si="30"/>
        <v>6.8327466495929654</v>
      </c>
      <c r="O1958">
        <v>6.8786250000000004</v>
      </c>
      <c r="P1958">
        <f>P1957*(1-P$1+H1957)^($A1958-$A1957)*(2-E1958/E1957)</f>
        <v>6.8768515984870842</v>
      </c>
    </row>
    <row r="1959" spans="1:16" x14ac:dyDescent="0.25">
      <c r="A1959" s="1">
        <v>40900</v>
      </c>
      <c r="B1959" s="10">
        <v>20.73</v>
      </c>
      <c r="C1959" s="10">
        <v>25.22</v>
      </c>
      <c r="D1959">
        <v>14145.64</v>
      </c>
      <c r="E1959">
        <v>12633.74</v>
      </c>
      <c r="F1959">
        <v>139393.03</v>
      </c>
      <c r="G1959">
        <v>124512.49</v>
      </c>
      <c r="H1959">
        <f>(1/(1-91/360*VLOOKUP($A1959,Tbills!$B$4:$C$974,2,1)/100))^((1)/91)-1</f>
        <v>1.3888977634657351E-7</v>
      </c>
      <c r="I1959">
        <f>I1958*(1-IF($A1959&lt;=I1954,I$1,I$1+IF(AND(WEEKDAY($A1959)&lt;&gt;1,WEEKDAY($A1959)&lt;&gt;7),J$1,0)))^($A1959-$A1958)*(1-0.5*(E1959/E1958-1))</f>
        <v>14.693356549926571</v>
      </c>
      <c r="K1959">
        <f>ROW()</f>
        <v>1959</v>
      </c>
      <c r="L1959">
        <f>B1959/C1959</f>
        <v>0.8219666931007138</v>
      </c>
      <c r="M1959">
        <f t="shared" si="30"/>
        <v>6.6761670769715842</v>
      </c>
      <c r="O1959">
        <v>6.7202500000000001</v>
      </c>
      <c r="P1959">
        <f>P1958*(1-P$1+H1958)^($A1959-$A1958)*(2-E1959/E1958)</f>
        <v>6.7193266821491378</v>
      </c>
    </row>
    <row r="1960" spans="1:16" x14ac:dyDescent="0.25">
      <c r="A1960" s="1">
        <v>40904</v>
      </c>
      <c r="B1960" s="10">
        <v>21.91</v>
      </c>
      <c r="C1960" s="10">
        <v>25.54</v>
      </c>
      <c r="D1960">
        <v>14013.54</v>
      </c>
      <c r="E1960">
        <v>12515.75</v>
      </c>
      <c r="F1960">
        <v>138176.14000000001</v>
      </c>
      <c r="G1960">
        <v>123425.44</v>
      </c>
      <c r="H1960">
        <f>(1/(1-91/360*VLOOKUP($A1960,Tbills!$B$4:$C$974,2,1)/100))^((1)/91)-1</f>
        <v>6.9446662909200541E-7</v>
      </c>
      <c r="I1960">
        <f>I1959*(1-IF($A1960&lt;=I1955,I$1,I$1+IF(AND(WEEKDAY($A1960)&lt;&gt;1,WEEKDAY($A1960)&lt;&gt;7),J$1,0)))^($A1960-$A1959)*(1-0.5*(E1960/E1959-1))</f>
        <v>14.760432412326146</v>
      </c>
      <c r="K1960">
        <f>ROW()</f>
        <v>1960</v>
      </c>
      <c r="L1960">
        <f>B1960/C1960</f>
        <v>0.85787000783085354</v>
      </c>
      <c r="M1960">
        <f t="shared" si="30"/>
        <v>6.7372623446060347</v>
      </c>
      <c r="O1960">
        <v>6.7837500000000004</v>
      </c>
      <c r="P1960">
        <f>P1959*(1-P$1+H1959)^($A1960-$A1959)*(2-E1960/E1959)</f>
        <v>6.7810807834924791</v>
      </c>
    </row>
    <row r="1961" spans="1:16" x14ac:dyDescent="0.25">
      <c r="A1961" s="1">
        <v>40905</v>
      </c>
      <c r="B1961" s="10">
        <v>23.52</v>
      </c>
      <c r="C1961" s="10">
        <v>26.75</v>
      </c>
      <c r="D1961">
        <v>14652.06</v>
      </c>
      <c r="E1961">
        <v>13086.02</v>
      </c>
      <c r="F1961">
        <v>140850.89000000001</v>
      </c>
      <c r="G1961">
        <v>125814.57</v>
      </c>
      <c r="H1961">
        <f>(1/(1-91/360*VLOOKUP($A1961,Tbills!$B$4:$C$974,2,1)/100))^((1)/91)-1</f>
        <v>6.9446662909200541E-7</v>
      </c>
      <c r="I1961">
        <f>I1960*(1-IF($A1961&lt;=I1956,I$1,I$1+IF(AND(WEEKDAY($A1961)&lt;&gt;1,WEEKDAY($A1961)&lt;&gt;7),J$1,0)))^($A1961-$A1960)*(1-0.5*(E1961/E1960-1))</f>
        <v>14.423783422037033</v>
      </c>
      <c r="K1961">
        <f>ROW()</f>
        <v>1961</v>
      </c>
      <c r="L1961">
        <f>B1961/C1961</f>
        <v>0.87925233644859813</v>
      </c>
      <c r="M1961">
        <f t="shared" si="30"/>
        <v>6.4299849562734899</v>
      </c>
      <c r="O1961">
        <v>6.47525</v>
      </c>
      <c r="P1961">
        <f>P1960*(1-P$1+H1960)^($A1961-$A1960)*(2-E1961/E1960)</f>
        <v>6.4718714516102782</v>
      </c>
    </row>
    <row r="1962" spans="1:16" x14ac:dyDescent="0.25">
      <c r="A1962" s="1">
        <v>40906</v>
      </c>
      <c r="B1962" s="10">
        <v>22.65</v>
      </c>
      <c r="C1962" s="10">
        <v>26.25</v>
      </c>
      <c r="D1962">
        <v>14274.44</v>
      </c>
      <c r="E1962">
        <v>12748.75</v>
      </c>
      <c r="F1962">
        <v>138988.66</v>
      </c>
      <c r="G1962">
        <v>124151.05</v>
      </c>
      <c r="H1962">
        <f>(1/(1-91/360*VLOOKUP($A1962,Tbills!$B$4:$C$974,2,1)/100))^((1)/91)-1</f>
        <v>6.9446662909200541E-7</v>
      </c>
      <c r="I1962">
        <f>I1961*(1-IF($A1962&lt;=I1957,I$1,I$1+IF(AND(WEEKDAY($A1962)&lt;&gt;1,WEEKDAY($A1962)&lt;&gt;7),J$1,0)))^($A1962-$A1961)*(1-0.5*(E1962/E1961-1))</f>
        <v>14.609277463801092</v>
      </c>
      <c r="K1962">
        <f>ROW()</f>
        <v>1962</v>
      </c>
      <c r="L1962">
        <f>B1962/C1962</f>
        <v>0.86285714285714277</v>
      </c>
      <c r="M1962">
        <f t="shared" si="30"/>
        <v>6.5953997299077685</v>
      </c>
      <c r="O1962">
        <v>6.6425000000000001</v>
      </c>
      <c r="P1962">
        <f>P1961*(1-P$1+H1961)^($A1962-$A1961)*(2-E1962/E1961)</f>
        <v>6.6384320463996334</v>
      </c>
    </row>
    <row r="1963" spans="1:16" x14ac:dyDescent="0.25">
      <c r="A1963" s="1">
        <v>40907</v>
      </c>
      <c r="B1963" s="10">
        <v>23.4</v>
      </c>
      <c r="C1963" s="10">
        <v>26.86</v>
      </c>
      <c r="D1963">
        <v>14654.78</v>
      </c>
      <c r="E1963">
        <v>13088.43</v>
      </c>
      <c r="F1963">
        <v>140225.9</v>
      </c>
      <c r="G1963">
        <v>125256.13</v>
      </c>
      <c r="H1963">
        <f>(1/(1-91/360*VLOOKUP($A1963,Tbills!$B$4:$C$974,2,1)/100))^((1)/91)-1</f>
        <v>6.9446662909200541E-7</v>
      </c>
      <c r="I1963">
        <f>I1962*(1-IF($A1963&lt;=I1958,I$1,I$1+IF(AND(WEEKDAY($A1963)&lt;&gt;1,WEEKDAY($A1963)&lt;&gt;7),J$1,0)))^($A1963-$A1962)*(1-0.5*(E1963/E1962-1))</f>
        <v>14.414276172877731</v>
      </c>
      <c r="K1963">
        <f>ROW()</f>
        <v>1963</v>
      </c>
      <c r="L1963">
        <f>B1963/C1963</f>
        <v>0.87118391660461647</v>
      </c>
      <c r="M1963">
        <f t="shared" si="30"/>
        <v>6.4193717086806856</v>
      </c>
      <c r="O1963">
        <v>6.4646249999999998</v>
      </c>
      <c r="P1963">
        <f>P1962*(1-P$1+H1962)^($A1963-$A1962)*(2-E1963/E1962)</f>
        <v>6.4613219609739954</v>
      </c>
    </row>
    <row r="1964" spans="1:16" x14ac:dyDescent="0.25">
      <c r="A1964" s="1">
        <v>40911</v>
      </c>
      <c r="B1964" s="10">
        <v>22.97</v>
      </c>
      <c r="C1964" s="10">
        <v>26.05</v>
      </c>
      <c r="D1964">
        <v>13742.6</v>
      </c>
      <c r="E1964">
        <v>12273.71</v>
      </c>
      <c r="F1964">
        <v>136042.85</v>
      </c>
      <c r="G1964">
        <v>121519.3</v>
      </c>
      <c r="H1964">
        <f>(1/(1-91/360*VLOOKUP($A1964,Tbills!$B$4:$C$974,2,1)/100))^((1)/91)-1</f>
        <v>4.1667465300321282E-7</v>
      </c>
      <c r="I1964">
        <f>I1963*(1-IF($A1964&lt;=I1959,I$1,I$1+IF(AND(WEEKDAY($A1964)&lt;&gt;1,WEEKDAY($A1964)&lt;&gt;7),J$1,0)))^($A1964-$A1963)*(1-0.5*(E1964/E1963-1))</f>
        <v>14.861354063906312</v>
      </c>
      <c r="K1964">
        <f>ROW()</f>
        <v>1964</v>
      </c>
      <c r="L1964">
        <f>B1964/C1964</f>
        <v>0.88176583493282146</v>
      </c>
      <c r="M1964">
        <f t="shared" si="30"/>
        <v>6.8176902524832865</v>
      </c>
      <c r="O1964">
        <v>6.8707500000000001</v>
      </c>
      <c r="P1964">
        <f>P1963*(1-P$1+H1963)^($A1964-$A1963)*(2-E1964/E1963)</f>
        <v>6.8625257844884633</v>
      </c>
    </row>
    <row r="1965" spans="1:16" x14ac:dyDescent="0.25">
      <c r="A1965" s="1">
        <v>40912</v>
      </c>
      <c r="B1965" s="10">
        <v>22.22</v>
      </c>
      <c r="C1965" s="10">
        <v>25.31</v>
      </c>
      <c r="D1965">
        <v>13441.91</v>
      </c>
      <c r="E1965">
        <v>12005.15</v>
      </c>
      <c r="F1965">
        <v>134665.71</v>
      </c>
      <c r="G1965">
        <v>120289.13</v>
      </c>
      <c r="H1965">
        <f>(1/(1-91/360*VLOOKUP($A1965,Tbills!$B$4:$C$974,2,1)/100))^((1)/91)-1</f>
        <v>4.1667465300321282E-7</v>
      </c>
      <c r="I1965">
        <f>I1964*(1-IF($A1965&lt;=I1960,I$1,I$1+IF(AND(WEEKDAY($A1965)&lt;&gt;1,WEEKDAY($A1965)&lt;&gt;7),J$1,0)))^($A1965-$A1964)*(1-0.5*(E1965/E1964-1))</f>
        <v>15.023553039098935</v>
      </c>
      <c r="K1965">
        <f>ROW()</f>
        <v>1965</v>
      </c>
      <c r="L1965">
        <f>B1965/C1965</f>
        <v>0.8779138680363493</v>
      </c>
      <c r="M1965">
        <f t="shared" si="30"/>
        <v>6.9665430662388736</v>
      </c>
      <c r="O1965">
        <v>7.0196249999999996</v>
      </c>
      <c r="P1965">
        <f>P1964*(1-P$1+H1964)^($A1965-$A1964)*(2-E1965/E1964)</f>
        <v>7.0124276736910227</v>
      </c>
    </row>
    <row r="1966" spans="1:16" x14ac:dyDescent="0.25">
      <c r="A1966" s="1">
        <v>40913</v>
      </c>
      <c r="B1966" s="10">
        <v>21.48</v>
      </c>
      <c r="C1966" s="10">
        <v>24.7</v>
      </c>
      <c r="D1966">
        <v>13212.19</v>
      </c>
      <c r="E1966">
        <v>11799.98</v>
      </c>
      <c r="F1966">
        <v>133987.43</v>
      </c>
      <c r="G1966">
        <v>119683.21</v>
      </c>
      <c r="H1966">
        <f>(1/(1-91/360*VLOOKUP($A1966,Tbills!$B$4:$C$974,2,1)/100))^((1)/91)-1</f>
        <v>4.1667465300321282E-7</v>
      </c>
      <c r="I1966">
        <f>I1965*(1-IF($A1966&lt;=I1961,I$1,I$1+IF(AND(WEEKDAY($A1966)&lt;&gt;1,WEEKDAY($A1966)&lt;&gt;7),J$1,0)))^($A1966-$A1965)*(1-0.5*(E1966/E1965-1))</f>
        <v>15.151536177481098</v>
      </c>
      <c r="K1966">
        <f>ROW()</f>
        <v>1966</v>
      </c>
      <c r="L1966">
        <f>B1966/C1966</f>
        <v>0.86963562753036439</v>
      </c>
      <c r="M1966">
        <f t="shared" si="30"/>
        <v>7.0852724256391024</v>
      </c>
      <c r="O1966">
        <v>7.1376249999999999</v>
      </c>
      <c r="P1966">
        <f>P1965*(1-P$1+H1965)^($A1966-$A1965)*(2-E1966/E1965)</f>
        <v>7.1320103984891166</v>
      </c>
    </row>
    <row r="1967" spans="1:16" x14ac:dyDescent="0.25">
      <c r="A1967" s="1">
        <v>40914</v>
      </c>
      <c r="B1967" s="10">
        <v>20.63</v>
      </c>
      <c r="C1967" s="10">
        <v>24.09</v>
      </c>
      <c r="D1967">
        <v>12897.2</v>
      </c>
      <c r="E1967">
        <v>11518.66</v>
      </c>
      <c r="F1967">
        <v>132087.66</v>
      </c>
      <c r="G1967">
        <v>117986.21</v>
      </c>
      <c r="H1967">
        <f>(1/(1-91/360*VLOOKUP($A1967,Tbills!$B$4:$C$974,2,1)/100))^((1)/91)-1</f>
        <v>4.1667465300321282E-7</v>
      </c>
      <c r="I1967">
        <f>I1966*(1-IF($A1967&lt;=I1962,I$1,I$1+IF(AND(WEEKDAY($A1967)&lt;&gt;1,WEEKDAY($A1967)&lt;&gt;7),J$1,0)))^($A1967-$A1966)*(1-0.5*(E1967/E1966-1))</f>
        <v>15.331748875047193</v>
      </c>
      <c r="K1967">
        <f>ROW()</f>
        <v>1967</v>
      </c>
      <c r="L1967">
        <f>B1967/C1967</f>
        <v>0.8563719385637194</v>
      </c>
      <c r="M1967">
        <f t="shared" si="30"/>
        <v>7.2538525437398693</v>
      </c>
      <c r="O1967">
        <v>7.3066250000000004</v>
      </c>
      <c r="P1967">
        <f>P1966*(1-P$1+H1966)^($A1967-$A1966)*(2-E1967/E1966)</f>
        <v>7.3017756168666663</v>
      </c>
    </row>
    <row r="1968" spans="1:16" x14ac:dyDescent="0.25">
      <c r="A1968" s="1">
        <v>40917</v>
      </c>
      <c r="B1968" s="10">
        <v>21.07</v>
      </c>
      <c r="C1968" s="10">
        <v>24.12</v>
      </c>
      <c r="D1968">
        <v>12771.95</v>
      </c>
      <c r="E1968">
        <v>11406.79</v>
      </c>
      <c r="F1968">
        <v>131444.28</v>
      </c>
      <c r="G1968">
        <v>117411.37</v>
      </c>
      <c r="H1968">
        <f>(1/(1-91/360*VLOOKUP($A1968,Tbills!$B$4:$C$974,2,1)/100))^((1)/91)-1</f>
        <v>2.7778132727362959E-7</v>
      </c>
      <c r="I1968">
        <f>I1967*(1-IF($A1968&lt;=I1963,I$1,I$1+IF(AND(WEEKDAY($A1968)&lt;&gt;1,WEEKDAY($A1968)&lt;&gt;7),J$1,0)))^($A1968-$A1967)*(1-0.5*(E1968/E1967-1))</f>
        <v>15.404997444166559</v>
      </c>
      <c r="K1968">
        <f>ROW()</f>
        <v>1968</v>
      </c>
      <c r="L1968">
        <f>B1968/C1968</f>
        <v>0.87354892205638468</v>
      </c>
      <c r="M1968">
        <f t="shared" si="30"/>
        <v>7.3232790990998371</v>
      </c>
      <c r="O1968">
        <v>7.3756250000000003</v>
      </c>
      <c r="P1968">
        <f>P1967*(1-P$1+H1967)^($A1968-$A1967)*(2-E1968/E1967)</f>
        <v>7.3718821322643997</v>
      </c>
    </row>
    <row r="1969" spans="1:16" x14ac:dyDescent="0.25">
      <c r="A1969" s="1">
        <v>40918</v>
      </c>
      <c r="B1969" s="10">
        <v>20.69</v>
      </c>
      <c r="C1969" s="10">
        <v>23.68</v>
      </c>
      <c r="D1969">
        <v>12503.27</v>
      </c>
      <c r="E1969">
        <v>11166.83</v>
      </c>
      <c r="F1969">
        <v>130215.51</v>
      </c>
      <c r="G1969">
        <v>116313.75</v>
      </c>
      <c r="H1969">
        <f>(1/(1-91/360*VLOOKUP($A1969,Tbills!$B$4:$C$974,2,1)/100))^((1)/91)-1</f>
        <v>2.7778132727362959E-7</v>
      </c>
      <c r="I1969">
        <f>I1968*(1-IF($A1969&lt;=I1964,I$1,I$1+IF(AND(WEEKDAY($A1969)&lt;&gt;1,WEEKDAY($A1969)&lt;&gt;7),J$1,0)))^($A1969-$A1968)*(1-0.5*(E1969/E1968-1))</f>
        <v>15.566626606446327</v>
      </c>
      <c r="K1969">
        <f>ROW()</f>
        <v>1969</v>
      </c>
      <c r="L1969">
        <f>B1969/C1969</f>
        <v>0.87373310810810823</v>
      </c>
      <c r="M1969">
        <f t="shared" si="30"/>
        <v>7.4769876823069277</v>
      </c>
      <c r="O1969">
        <v>7.5303750000000003</v>
      </c>
      <c r="P1969">
        <f>P1968*(1-P$1+H1968)^($A1969-$A1968)*(2-E1969/E1968)</f>
        <v>7.526685113572599</v>
      </c>
    </row>
    <row r="1970" spans="1:16" x14ac:dyDescent="0.25">
      <c r="A1970" s="1">
        <v>40919</v>
      </c>
      <c r="B1970" s="10">
        <v>21.05</v>
      </c>
      <c r="C1970" s="10">
        <v>24.11</v>
      </c>
      <c r="D1970">
        <v>12783.68</v>
      </c>
      <c r="E1970">
        <v>11417.26</v>
      </c>
      <c r="F1970">
        <v>131499.43</v>
      </c>
      <c r="G1970">
        <v>117460.57</v>
      </c>
      <c r="H1970">
        <f>(1/(1-91/360*VLOOKUP($A1970,Tbills!$B$4:$C$974,2,1)/100))^((1)/91)-1</f>
        <v>2.7778132727362959E-7</v>
      </c>
      <c r="I1970">
        <f>I1969*(1-IF($A1970&lt;=I1965,I$1,I$1+IF(AND(WEEKDAY($A1970)&lt;&gt;1,WEEKDAY($A1970)&lt;&gt;7),J$1,0)))^($A1970-$A1969)*(1-0.5*(E1970/E1969-1))</f>
        <v>15.39167554533676</v>
      </c>
      <c r="K1970">
        <f>ROW()</f>
        <v>1970</v>
      </c>
      <c r="L1970">
        <f>B1970/C1970</f>
        <v>0.87308170883450853</v>
      </c>
      <c r="M1970">
        <f t="shared" si="30"/>
        <v>7.3089665350319626</v>
      </c>
      <c r="O1970">
        <v>7.3630000000000004</v>
      </c>
      <c r="P1970">
        <f>P1969*(1-P$1+H1969)^($A1970-$A1969)*(2-E1970/E1969)</f>
        <v>7.3576197760468576</v>
      </c>
    </row>
    <row r="1971" spans="1:16" x14ac:dyDescent="0.25">
      <c r="A1971" s="1">
        <v>40920</v>
      </c>
      <c r="B1971" s="10">
        <v>20.47</v>
      </c>
      <c r="C1971" s="10">
        <v>24.04</v>
      </c>
      <c r="D1971">
        <v>12537.09</v>
      </c>
      <c r="E1971">
        <v>11197.02</v>
      </c>
      <c r="F1971">
        <v>130872.47</v>
      </c>
      <c r="G1971">
        <v>116900.51</v>
      </c>
      <c r="H1971">
        <f>(1/(1-91/360*VLOOKUP($A1971,Tbills!$B$4:$C$974,2,1)/100))^((1)/91)-1</f>
        <v>2.7778132727362959E-7</v>
      </c>
      <c r="I1971">
        <f>I1970*(1-IF($A1971&lt;=I1966,I$1,I$1+IF(AND(WEEKDAY($A1971)&lt;&gt;1,WEEKDAY($A1971)&lt;&gt;7),J$1,0)))^($A1971-$A1970)*(1-0.5*(E1971/E1970-1))</f>
        <v>15.539724497717676</v>
      </c>
      <c r="K1971">
        <f>ROW()</f>
        <v>1971</v>
      </c>
      <c r="L1971">
        <f>B1971/C1971</f>
        <v>0.8514975041597338</v>
      </c>
      <c r="M1971">
        <f t="shared" si="30"/>
        <v>7.4496101903073271</v>
      </c>
      <c r="O1971">
        <v>7.5060000000000002</v>
      </c>
      <c r="P1971">
        <f>P1970*(1-P$1+H1970)^($A1971-$A1970)*(2-E1971/E1970)</f>
        <v>7.4992736437995937</v>
      </c>
    </row>
    <row r="1972" spans="1:16" x14ac:dyDescent="0.25">
      <c r="A1972" s="1">
        <v>40921</v>
      </c>
      <c r="B1972" s="10">
        <v>20.91</v>
      </c>
      <c r="C1972" s="10">
        <v>24.67</v>
      </c>
      <c r="D1972">
        <v>12723.28</v>
      </c>
      <c r="E1972">
        <v>11363.31</v>
      </c>
      <c r="F1972">
        <v>132793.57</v>
      </c>
      <c r="G1972">
        <v>118616.48</v>
      </c>
      <c r="H1972">
        <f>(1/(1-91/360*VLOOKUP($A1972,Tbills!$B$4:$C$974,2,1)/100))^((1)/91)-1</f>
        <v>2.7778132727362959E-7</v>
      </c>
      <c r="I1972">
        <f>I1971*(1-IF($A1972&lt;=I1967,I$1,I$1+IF(AND(WEEKDAY($A1972)&lt;&gt;1,WEEKDAY($A1972)&lt;&gt;7),J$1,0)))^($A1972-$A1971)*(1-0.5*(E1972/E1971-1))</f>
        <v>15.423930697626684</v>
      </c>
      <c r="K1972">
        <f>ROW()</f>
        <v>1972</v>
      </c>
      <c r="L1972">
        <f>B1972/C1972</f>
        <v>0.8475881637616538</v>
      </c>
      <c r="M1972">
        <f t="shared" si="30"/>
        <v>7.3386321809368269</v>
      </c>
      <c r="O1972">
        <v>7.3947500000000002</v>
      </c>
      <c r="P1972">
        <f>P1971*(1-P$1+H1971)^($A1972-$A1971)*(2-E1972/E1971)</f>
        <v>7.3876286852829836</v>
      </c>
    </row>
    <row r="1973" spans="1:16" x14ac:dyDescent="0.25">
      <c r="A1973" s="1">
        <v>40925</v>
      </c>
      <c r="B1973" s="10">
        <v>22.2</v>
      </c>
      <c r="C1973" s="10">
        <v>25</v>
      </c>
      <c r="D1973">
        <v>12645.36</v>
      </c>
      <c r="E1973">
        <v>11293.71</v>
      </c>
      <c r="F1973">
        <v>133738.98000000001</v>
      </c>
      <c r="G1973">
        <v>119460.83</v>
      </c>
      <c r="H1973">
        <f>(1/(1-91/360*VLOOKUP($A1973,Tbills!$B$4:$C$974,2,1)/100))^((1)/91)-1</f>
        <v>6.9446662909200541E-7</v>
      </c>
      <c r="I1973">
        <f>I1972*(1-IF($A1973&lt;=I1968,I$1,I$1+IF(AND(WEEKDAY($A1973)&lt;&gt;1,WEEKDAY($A1973)&lt;&gt;7),J$1,0)))^($A1973-$A1972)*(1-0.5*(E1973/E1972-1))</f>
        <v>15.469555665718422</v>
      </c>
      <c r="K1973">
        <f>ROW()</f>
        <v>1973</v>
      </c>
      <c r="L1973">
        <f>B1973/C1973</f>
        <v>0.88800000000000001</v>
      </c>
      <c r="M1973">
        <f t="shared" si="30"/>
        <v>7.3822056510725949</v>
      </c>
      <c r="O1973">
        <v>7.4391249999999998</v>
      </c>
      <c r="P1973">
        <f>P1972*(1-P$1+H1972)^($A1973-$A1972)*(2-E1973/E1972)</f>
        <v>7.4317863933363473</v>
      </c>
    </row>
    <row r="1974" spans="1:16" x14ac:dyDescent="0.25">
      <c r="A1974" s="1">
        <v>40926</v>
      </c>
      <c r="B1974" s="10">
        <v>20.89</v>
      </c>
      <c r="C1974" s="10">
        <v>24.18</v>
      </c>
      <c r="D1974">
        <v>12249.38</v>
      </c>
      <c r="E1974">
        <v>10940.04</v>
      </c>
      <c r="F1974">
        <v>131742.97</v>
      </c>
      <c r="G1974">
        <v>117677.83</v>
      </c>
      <c r="H1974">
        <f>(1/(1-91/360*VLOOKUP($A1974,Tbills!$B$4:$C$974,2,1)/100))^((1)/91)-1</f>
        <v>6.9446662909200541E-7</v>
      </c>
      <c r="I1974">
        <f>I1973*(1-IF($A1974&lt;=I1969,I$1,I$1+IF(AND(WEEKDAY($A1974)&lt;&gt;1,WEEKDAY($A1974)&lt;&gt;7),J$1,0)))^($A1974-$A1973)*(1-0.5*(E1974/E1973-1))</f>
        <v>15.711366413875332</v>
      </c>
      <c r="K1974">
        <f>ROW()</f>
        <v>1974</v>
      </c>
      <c r="L1974">
        <f>B1974/C1974</f>
        <v>0.86393713813068651</v>
      </c>
      <c r="M1974">
        <f t="shared" si="30"/>
        <v>7.6130297087502461</v>
      </c>
      <c r="O1974">
        <v>7.6701249999999996</v>
      </c>
      <c r="P1974">
        <f>P1973*(1-P$1+H1973)^($A1974-$A1973)*(2-E1974/E1973)</f>
        <v>7.6642395413296649</v>
      </c>
    </row>
    <row r="1975" spans="1:16" x14ac:dyDescent="0.25">
      <c r="A1975" s="1">
        <v>40927</v>
      </c>
      <c r="B1975" s="10">
        <v>19.87</v>
      </c>
      <c r="C1975" s="10">
        <v>23.65</v>
      </c>
      <c r="D1975">
        <v>11910.11</v>
      </c>
      <c r="E1975">
        <v>10637.03</v>
      </c>
      <c r="F1975">
        <v>130638.12</v>
      </c>
      <c r="G1975">
        <v>116690.86</v>
      </c>
      <c r="H1975">
        <f>(1/(1-91/360*VLOOKUP($A1975,Tbills!$B$4:$C$974,2,1)/100))^((1)/91)-1</f>
        <v>6.9446662909200541E-7</v>
      </c>
      <c r="I1975">
        <f>I1974*(1-IF($A1975&lt;=I1970,I$1,I$1+IF(AND(WEEKDAY($A1975)&lt;&gt;1,WEEKDAY($A1975)&lt;&gt;7),J$1,0)))^($A1975-$A1974)*(1-0.5*(E1975/E1974-1))</f>
        <v>15.928533348153369</v>
      </c>
      <c r="K1975">
        <f>ROW()</f>
        <v>1975</v>
      </c>
      <c r="L1975">
        <f>B1975/C1975</f>
        <v>0.84016913319238906</v>
      </c>
      <c r="M1975">
        <f t="shared" si="30"/>
        <v>7.8235259754352366</v>
      </c>
      <c r="O1975">
        <v>7.8807499999999999</v>
      </c>
      <c r="P1975">
        <f>P1974*(1-P$1+H1974)^($A1975-$A1974)*(2-E1975/E1974)</f>
        <v>7.8762327311867413</v>
      </c>
    </row>
    <row r="1976" spans="1:16" x14ac:dyDescent="0.25">
      <c r="A1976" s="1">
        <v>40928</v>
      </c>
      <c r="B1976" s="10">
        <v>18.28</v>
      </c>
      <c r="C1976" s="10">
        <v>22.82</v>
      </c>
      <c r="D1976">
        <v>11553.89</v>
      </c>
      <c r="E1976">
        <v>10318.879999999999</v>
      </c>
      <c r="F1976">
        <v>128661.5</v>
      </c>
      <c r="G1976">
        <v>114925.19</v>
      </c>
      <c r="H1976">
        <f>(1/(1-91/360*VLOOKUP($A1976,Tbills!$B$4:$C$974,2,1)/100))^((1)/91)-1</f>
        <v>6.9446662909200541E-7</v>
      </c>
      <c r="I1976">
        <f>I1975*(1-IF($A1976&lt;=I1971,I$1,I$1+IF(AND(WEEKDAY($A1976)&lt;&gt;1,WEEKDAY($A1976)&lt;&gt;7),J$1,0)))^($A1976-$A1975)*(1-0.5*(E1976/E1975-1))</f>
        <v>16.166321115215734</v>
      </c>
      <c r="K1976">
        <f>ROW()</f>
        <v>1976</v>
      </c>
      <c r="L1976">
        <f>B1976/C1976</f>
        <v>0.80105170902716916</v>
      </c>
      <c r="M1976">
        <f t="shared" si="30"/>
        <v>8.0571497316276339</v>
      </c>
      <c r="O1976">
        <v>8.1151250000000008</v>
      </c>
      <c r="P1976">
        <f>P1975*(1-P$1+H1975)^($A1976-$A1975)*(2-E1976/E1975)</f>
        <v>8.1115138183515061</v>
      </c>
    </row>
    <row r="1977" spans="1:16"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I1976*(1-IF($A1977&lt;=I1972,I$1,I$1+IF(AND(WEEKDAY($A1977)&lt;&gt;1,WEEKDAY($A1977)&lt;&gt;7),J$1,0)))^($A1977-$A1976)*(1-0.5*(E1977/E1976-1))</f>
        <v>16.357478389692858</v>
      </c>
      <c r="K1977">
        <f>ROW()</f>
        <v>1977</v>
      </c>
      <c r="L1977">
        <f>B1977/C1977</f>
        <v>0.83646953405017932</v>
      </c>
      <c r="M1977">
        <f t="shared" si="30"/>
        <v>8.2478125231601318</v>
      </c>
      <c r="O1977">
        <v>8.3073750000000004</v>
      </c>
      <c r="P1977">
        <f>P1976*(1-P$1+H1976)^($A1977-$A1976)*(2-E1977/E1976)</f>
        <v>8.3037192515844787</v>
      </c>
    </row>
    <row r="1978" spans="1:16" x14ac:dyDescent="0.25">
      <c r="A1978" s="1">
        <v>40932</v>
      </c>
      <c r="B1978" s="10">
        <v>18.91</v>
      </c>
      <c r="C1978" s="10">
        <v>22.03</v>
      </c>
      <c r="D1978">
        <v>11211.42</v>
      </c>
      <c r="E1978">
        <v>10012.98</v>
      </c>
      <c r="F1978">
        <v>125879.85</v>
      </c>
      <c r="G1978">
        <v>112440.15</v>
      </c>
      <c r="H1978">
        <f>(1/(1-91/360*VLOOKUP($A1978,Tbills!$B$4:$C$974,2,1)/100))^((1)/91)-1</f>
        <v>1.1111679050213041E-6</v>
      </c>
      <c r="I1978">
        <f>I1977*(1-IF($A1978&lt;=I1973,I$1,I$1+IF(AND(WEEKDAY($A1978)&lt;&gt;1,WEEKDAY($A1978)&lt;&gt;7),J$1,0)))^($A1978-$A1977)*(1-0.5*(E1978/E1977-1))</f>
        <v>16.405961975574652</v>
      </c>
      <c r="K1978">
        <f>ROW()</f>
        <v>1978</v>
      </c>
      <c r="L1978">
        <f>B1978/C1978</f>
        <v>0.85837494325919195</v>
      </c>
      <c r="M1978">
        <f t="shared" si="30"/>
        <v>8.2967497558936447</v>
      </c>
      <c r="O1978">
        <v>8.3565000000000005</v>
      </c>
      <c r="P1978">
        <f>P1977*(1-P$1+H1977)^($A1978-$A1977)*(2-E1978/E1977)</f>
        <v>8.3530775818912648</v>
      </c>
    </row>
    <row r="1979" spans="1:16" x14ac:dyDescent="0.25">
      <c r="A1979" s="1">
        <v>40933</v>
      </c>
      <c r="B1979" s="10">
        <v>18.309999999999999</v>
      </c>
      <c r="C1979" s="10">
        <v>21.36</v>
      </c>
      <c r="D1979">
        <v>10882.25</v>
      </c>
      <c r="E1979">
        <v>9718.99</v>
      </c>
      <c r="F1979">
        <v>124211.65</v>
      </c>
      <c r="G1979">
        <v>110949.94</v>
      </c>
      <c r="H1979">
        <f>(1/(1-91/360*VLOOKUP($A1979,Tbills!$B$4:$C$974,2,1)/100))^((1)/91)-1</f>
        <v>1.1111679050213041E-6</v>
      </c>
      <c r="I1979">
        <f>I1978*(1-IF($A1979&lt;=I1974,I$1,I$1+IF(AND(WEEKDAY($A1979)&lt;&gt;1,WEEKDAY($A1979)&lt;&gt;7),J$1,0)))^($A1979-$A1978)*(1-0.5*(E1979/E1978-1))</f>
        <v>16.646375521358081</v>
      </c>
      <c r="K1979">
        <f>ROW()</f>
        <v>1979</v>
      </c>
      <c r="L1979">
        <f>B1979/C1979</f>
        <v>0.85720973782771537</v>
      </c>
      <c r="M1979">
        <f t="shared" si="30"/>
        <v>8.5399519395152499</v>
      </c>
      <c r="O1979">
        <v>8.5995000000000008</v>
      </c>
      <c r="P1979">
        <f>P1978*(1-P$1+H1978)^($A1979-$A1978)*(2-E1979/E1978)</f>
        <v>8.5980229040184426</v>
      </c>
    </row>
    <row r="1980" spans="1:16" x14ac:dyDescent="0.25">
      <c r="A1980" s="1">
        <v>40934</v>
      </c>
      <c r="B1980" s="10">
        <v>18.57</v>
      </c>
      <c r="C1980" s="10">
        <v>21.68</v>
      </c>
      <c r="D1980">
        <v>10871.98</v>
      </c>
      <c r="E1980">
        <v>9709.81</v>
      </c>
      <c r="F1980">
        <v>125957.23</v>
      </c>
      <c r="G1980">
        <v>112509.02</v>
      </c>
      <c r="H1980">
        <f>(1/(1-91/360*VLOOKUP($A1980,Tbills!$B$4:$C$974,2,1)/100))^((1)/91)-1</f>
        <v>1.1111679050213041E-6</v>
      </c>
      <c r="I1980">
        <f>I1979*(1-IF($A1980&lt;=I1975,I$1,I$1+IF(AND(WEEKDAY($A1980)&lt;&gt;1,WEEKDAY($A1980)&lt;&gt;7),J$1,0)))^($A1980-$A1979)*(1-0.5*(E1980/E1979-1))</f>
        <v>16.653803660248162</v>
      </c>
      <c r="K1980">
        <f>ROW()</f>
        <v>1980</v>
      </c>
      <c r="L1980">
        <f>B1980/C1980</f>
        <v>0.85654981549815501</v>
      </c>
      <c r="M1980">
        <f t="shared" si="30"/>
        <v>8.5476201609711282</v>
      </c>
      <c r="O1980">
        <v>8.6056249999999999</v>
      </c>
      <c r="P1980">
        <f>P1979*(1-P$1+H1979)^($A1980-$A1979)*(2-E1980/E1979)</f>
        <v>8.6058353562844676</v>
      </c>
    </row>
    <row r="1981" spans="1:16" x14ac:dyDescent="0.25">
      <c r="A1981" s="1">
        <v>40935</v>
      </c>
      <c r="B1981" s="10">
        <v>18.53</v>
      </c>
      <c r="C1981" s="10">
        <v>21.4</v>
      </c>
      <c r="D1981">
        <v>10676.3</v>
      </c>
      <c r="E1981">
        <v>9535.0300000000007</v>
      </c>
      <c r="F1981">
        <v>124190.47</v>
      </c>
      <c r="G1981">
        <v>110930.77</v>
      </c>
      <c r="H1981">
        <f>(1/(1-91/360*VLOOKUP($A1981,Tbills!$B$4:$C$974,2,1)/100))^((1)/91)-1</f>
        <v>1.1111679050213041E-6</v>
      </c>
      <c r="I1981">
        <f>I1980*(1-IF($A1981&lt;=I1976,I$1,I$1+IF(AND(WEEKDAY($A1981)&lt;&gt;1,WEEKDAY($A1981)&lt;&gt;7),J$1,0)))^($A1981-$A1980)*(1-0.5*(E1981/E1980-1))</f>
        <v>16.803253469764378</v>
      </c>
      <c r="K1981">
        <f>ROW()</f>
        <v>1981</v>
      </c>
      <c r="L1981">
        <f>B1981/C1981</f>
        <v>0.86588785046728978</v>
      </c>
      <c r="M1981">
        <f t="shared" si="30"/>
        <v>8.7010750600942792</v>
      </c>
      <c r="O1981">
        <v>8.7587499999999991</v>
      </c>
      <c r="P1981">
        <f>P1980*(1-P$1+H1980)^($A1981-$A1980)*(2-E1981/E1980)</f>
        <v>8.7604291310148383</v>
      </c>
    </row>
    <row r="1982" spans="1:16" x14ac:dyDescent="0.25">
      <c r="A1982" s="1">
        <v>40938</v>
      </c>
      <c r="B1982" s="10">
        <v>19.399999999999999</v>
      </c>
      <c r="C1982" s="10">
        <v>21.92</v>
      </c>
      <c r="D1982">
        <v>10915.62</v>
      </c>
      <c r="E1982">
        <v>9748.74</v>
      </c>
      <c r="F1982">
        <v>125804.98</v>
      </c>
      <c r="G1982">
        <v>112372.53</v>
      </c>
      <c r="H1982">
        <f>(1/(1-91/360*VLOOKUP($A1982,Tbills!$B$4:$C$974,2,1)/100))^((1)/91)-1</f>
        <v>1.3889776309117252E-6</v>
      </c>
      <c r="I1982">
        <f>I1981*(1-IF($A1982&lt;=I1977,I$1,I$1+IF(AND(WEEKDAY($A1982)&lt;&gt;1,WEEKDAY($A1982)&lt;&gt;7),J$1,0)))^($A1982-$A1981)*(1-0.5*(E1982/E1981-1))</f>
        <v>16.6136493026229</v>
      </c>
      <c r="K1982">
        <f>ROW()</f>
        <v>1982</v>
      </c>
      <c r="L1982">
        <f>B1982/C1982</f>
        <v>0.88503649635036485</v>
      </c>
      <c r="M1982">
        <f t="shared" si="30"/>
        <v>8.5048681500694219</v>
      </c>
      <c r="O1982">
        <v>8.5606249999999999</v>
      </c>
      <c r="P1982">
        <f>P1981*(1-P$1+H1981)^($A1982-$A1981)*(2-E1982/E1981)</f>
        <v>8.5631586922857874</v>
      </c>
    </row>
    <row r="1983" spans="1:16"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I1982*(1-IF($A1983&lt;=I1978,I$1,I$1+IF(AND(WEEKDAY($A1983)&lt;&gt;1,WEEKDAY($A1983)&lt;&gt;7),J$1,0)))^($A1983-$A1982)*(1-0.5*(E1983/E1982-1))</f>
        <v>16.536061958210656</v>
      </c>
      <c r="K1983">
        <f>ROW()</f>
        <v>1983</v>
      </c>
      <c r="L1983">
        <f>B1983/C1983</f>
        <v>0.88003621548211863</v>
      </c>
      <c r="M1983">
        <f t="shared" si="30"/>
        <v>8.4254792664132747</v>
      </c>
      <c r="O1983">
        <v>8.4811250000000005</v>
      </c>
      <c r="P1983">
        <f>P1982*(1-P$1+H1982)^($A1983-$A1982)*(2-E1983/E1982)</f>
        <v>8.4833188275962694</v>
      </c>
    </row>
    <row r="1984" spans="1:16" x14ac:dyDescent="0.25">
      <c r="A1984" s="1">
        <v>40940</v>
      </c>
      <c r="B1984" s="10">
        <v>18.55</v>
      </c>
      <c r="C1984" s="10">
        <v>21.54</v>
      </c>
      <c r="D1984">
        <v>10575.34</v>
      </c>
      <c r="E1984">
        <v>9444.82</v>
      </c>
      <c r="F1984">
        <v>124658.55</v>
      </c>
      <c r="G1984">
        <v>111348.2</v>
      </c>
      <c r="H1984">
        <f>(1/(1-91/360*VLOOKUP($A1984,Tbills!$B$4:$C$974,2,1)/100))^((1)/91)-1</f>
        <v>1.3889776309117252E-6</v>
      </c>
      <c r="I1984">
        <f>I1983*(1-IF($A1984&lt;=I1979,I$1,I$1+IF(AND(WEEKDAY($A1984)&lt;&gt;1,WEEKDAY($A1984)&lt;&gt;7),J$1,0)))^($A1984-$A1983)*(1-0.5*(E1984/E1983-1))</f>
        <v>16.867099111681281</v>
      </c>
      <c r="K1984">
        <f>ROW()</f>
        <v>1984</v>
      </c>
      <c r="L1984">
        <f>B1984/C1984</f>
        <v>0.86118848653667601</v>
      </c>
      <c r="M1984">
        <f t="shared" si="30"/>
        <v>8.7628595934894964</v>
      </c>
      <c r="O1984">
        <v>8.8208749999999991</v>
      </c>
      <c r="P1984">
        <f>P1983*(1-P$1+H1983)^($A1984-$A1983)*(2-E1984/E1983)</f>
        <v>8.8231120801383298</v>
      </c>
    </row>
    <row r="1985" spans="1:16" x14ac:dyDescent="0.25">
      <c r="A1985" s="1">
        <v>40941</v>
      </c>
      <c r="B1985" s="10">
        <v>17.98</v>
      </c>
      <c r="C1985" s="10">
        <v>21.01</v>
      </c>
      <c r="D1985">
        <v>10223.85</v>
      </c>
      <c r="E1985">
        <v>9130.89</v>
      </c>
      <c r="F1985">
        <v>122961.16</v>
      </c>
      <c r="G1985">
        <v>109831.89</v>
      </c>
      <c r="H1985">
        <f>(1/(1-91/360*VLOOKUP($A1985,Tbills!$B$4:$C$974,2,1)/100))^((1)/91)-1</f>
        <v>1.3889776309117252E-6</v>
      </c>
      <c r="I1985">
        <f>I1984*(1-IF($A1985&lt;=I1980,I$1,I$1+IF(AND(WEEKDAY($A1985)&lt;&gt;1,WEEKDAY($A1985)&lt;&gt;7),J$1,0)))^($A1985-$A1984)*(1-0.5*(E1985/E1984-1))</f>
        <v>17.146969873032127</v>
      </c>
      <c r="K1985">
        <f>ROW()</f>
        <v>1985</v>
      </c>
      <c r="L1985">
        <f>B1985/C1985</f>
        <v>0.85578296049500235</v>
      </c>
      <c r="M1985">
        <f t="shared" si="30"/>
        <v>9.0537006727742213</v>
      </c>
      <c r="O1985">
        <v>9.1120000000000001</v>
      </c>
      <c r="P1985">
        <f>P1984*(1-P$1+H1984)^($A1985-$A1984)*(2-E1985/E1984)</f>
        <v>9.1160530313844408</v>
      </c>
    </row>
    <row r="1986" spans="1:16" x14ac:dyDescent="0.25">
      <c r="A1986" s="1">
        <v>40942</v>
      </c>
      <c r="B1986" s="10">
        <v>17.100000000000001</v>
      </c>
      <c r="C1986" s="10">
        <v>20.05</v>
      </c>
      <c r="D1986">
        <v>9744.39</v>
      </c>
      <c r="E1986">
        <v>8702.67</v>
      </c>
      <c r="F1986">
        <v>120554.65</v>
      </c>
      <c r="G1986">
        <v>107682.18</v>
      </c>
      <c r="H1986">
        <f>(1/(1-91/360*VLOOKUP($A1986,Tbills!$B$4:$C$974,2,1)/100))^((1)/91)-1</f>
        <v>1.3889776309117252E-6</v>
      </c>
      <c r="I1986">
        <f>I1985*(1-IF($A1986&lt;=I1981,I$1,I$1+IF(AND(WEEKDAY($A1986)&lt;&gt;1,WEEKDAY($A1986)&lt;&gt;7),J$1,0)))^($A1986-$A1985)*(1-0.5*(E1986/E1985-1))</f>
        <v>17.548591963556795</v>
      </c>
      <c r="K1986">
        <f>ROW()</f>
        <v>1986</v>
      </c>
      <c r="L1986">
        <f>B1986/C1986</f>
        <v>0.85286783042394021</v>
      </c>
      <c r="M1986">
        <f t="shared" si="30"/>
        <v>9.4778591966582955</v>
      </c>
      <c r="O1986">
        <v>9.5368750000000002</v>
      </c>
      <c r="P1986">
        <f>P1985*(1-P$1+H1985)^($A1986-$A1985)*(2-E1986/E1985)</f>
        <v>9.5432374822015014</v>
      </c>
    </row>
    <row r="1987" spans="1:16"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I1986*(1-IF($A1987&lt;=I1982,I$1,I$1+IF(AND(WEEKDAY($A1987)&lt;&gt;1,WEEKDAY($A1987)&lt;&gt;7),J$1,0)))^($A1987-$A1986)*(1-0.5*(E1987/E1986-1))</f>
        <v>17.625393843530183</v>
      </c>
      <c r="K1987">
        <f>ROW()</f>
        <v>1987</v>
      </c>
      <c r="L1987">
        <f>B1987/C1987</f>
        <v>0.87101520353114281</v>
      </c>
      <c r="M1987">
        <f t="shared" si="30"/>
        <v>9.5609700212477797</v>
      </c>
      <c r="O1987">
        <v>9.6252499999999994</v>
      </c>
      <c r="P1987">
        <f>P1986*(1-P$1+H1986)^($A1987-$A1986)*(2-E1987/E1986)</f>
        <v>9.6272386771968055</v>
      </c>
    </row>
    <row r="1988" spans="1:16"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I1987*(1-IF($A1988&lt;=I1983,I$1,I$1+IF(AND(WEEKDAY($A1988)&lt;&gt;1,WEEKDAY($A1988)&lt;&gt;7),J$1,0)))^($A1988-$A1987)*(1-0.5*(E1988/E1987-1))</f>
        <v>17.521363347215964</v>
      </c>
      <c r="K1988">
        <f>ROW()</f>
        <v>1988</v>
      </c>
      <c r="L1988">
        <f>B1988/C1988</f>
        <v>0.87735849056603776</v>
      </c>
      <c r="M1988">
        <f t="shared" si="30"/>
        <v>9.4481611467308326</v>
      </c>
      <c r="O1988">
        <v>9.5137499999999999</v>
      </c>
      <c r="P1988">
        <f>P1987*(1-P$1+H1987)^($A1988-$A1987)*(2-E1988/E1987)</f>
        <v>9.5137602814099704</v>
      </c>
    </row>
    <row r="1989" spans="1:16"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I1988*(1-IF($A1989&lt;=I1984,I$1,I$1+IF(AND(WEEKDAY($A1989)&lt;&gt;1,WEEKDAY($A1989)&lt;&gt;7),J$1,0)))^($A1989-$A1988)*(1-0.5*(E1989/E1988-1))</f>
        <v>17.234758258838902</v>
      </c>
      <c r="K1989">
        <f>ROW()</f>
        <v>1989</v>
      </c>
      <c r="L1989">
        <f>B1989/C1989</f>
        <v>0.87814313346228245</v>
      </c>
      <c r="M1989">
        <f t="shared" si="30"/>
        <v>9.1391233275527153</v>
      </c>
      <c r="O1989">
        <v>9.202</v>
      </c>
      <c r="P1989">
        <f>P1988*(1-P$1+H1988)^($A1989-$A1988)*(2-E1989/E1988)</f>
        <v>9.2026854958146398</v>
      </c>
    </row>
    <row r="1990" spans="1:16" x14ac:dyDescent="0.25">
      <c r="A1990" s="1">
        <v>40948</v>
      </c>
      <c r="B1990" s="10">
        <v>18.63</v>
      </c>
      <c r="C1990" s="10">
        <v>21.34</v>
      </c>
      <c r="D1990">
        <v>10540.08</v>
      </c>
      <c r="E1990">
        <v>9413.2199999999993</v>
      </c>
      <c r="F1990">
        <v>122805.49</v>
      </c>
      <c r="G1990">
        <v>109691.5</v>
      </c>
      <c r="H1990">
        <f>(1/(1-91/360*VLOOKUP($A1990,Tbills!$B$4:$C$974,2,1)/100))^((1)/91)-1</f>
        <v>2.222449413613603E-6</v>
      </c>
      <c r="I1990">
        <f>I1989*(1-IF($A1990&lt;=I1985,I$1,I$1+IF(AND(WEEKDAY($A1990)&lt;&gt;1,WEEKDAY($A1990)&lt;&gt;7),J$1,0)))^($A1990-$A1989)*(1-0.5*(E1990/E1989-1))</f>
        <v>16.850208990191554</v>
      </c>
      <c r="K1990">
        <f>ROW()</f>
        <v>1990</v>
      </c>
      <c r="L1990">
        <f>B1990/C1990</f>
        <v>0.87300843486410495</v>
      </c>
      <c r="M1990">
        <f t="shared" si="30"/>
        <v>8.7313497492001702</v>
      </c>
      <c r="O1990">
        <v>8.7916249999999998</v>
      </c>
      <c r="P1990">
        <f>P1989*(1-P$1+H1989)^($A1990-$A1989)*(2-E1990/E1989)</f>
        <v>8.7921797239682107</v>
      </c>
    </row>
    <row r="1991" spans="1:16" x14ac:dyDescent="0.25">
      <c r="A1991" s="1">
        <v>40949</v>
      </c>
      <c r="B1991" s="10">
        <v>20.77</v>
      </c>
      <c r="C1991" s="10">
        <v>23.28</v>
      </c>
      <c r="D1991">
        <v>11329.73</v>
      </c>
      <c r="E1991">
        <v>10118.42</v>
      </c>
      <c r="F1991">
        <v>125257.66</v>
      </c>
      <c r="G1991">
        <v>111881.57</v>
      </c>
      <c r="H1991">
        <f>(1/(1-91/360*VLOOKUP($A1991,Tbills!$B$4:$C$974,2,1)/100))^((1)/91)-1</f>
        <v>2.222449413613603E-6</v>
      </c>
      <c r="I1991">
        <f>I1990*(1-IF($A1991&lt;=I1986,I$1,I$1+IF(AND(WEEKDAY($A1991)&lt;&gt;1,WEEKDAY($A1991)&lt;&gt;7),J$1,0)))^($A1991-$A1990)*(1-0.5*(E1991/E1990-1))</f>
        <v>16.218612429224329</v>
      </c>
      <c r="K1991">
        <f>ROW()</f>
        <v>1991</v>
      </c>
      <c r="L1991">
        <f>B1991/C1991</f>
        <v>0.89218213058419238</v>
      </c>
      <c r="M1991">
        <f t="shared" si="30"/>
        <v>8.0768564838398049</v>
      </c>
      <c r="O1991">
        <v>8.1326250000000009</v>
      </c>
      <c r="P1991">
        <f>P1990*(1-P$1+H1990)^($A1991-$A1990)*(2-E1991/E1990)</f>
        <v>8.1332227732166054</v>
      </c>
    </row>
    <row r="1992" spans="1:16" x14ac:dyDescent="0.25">
      <c r="A1992" s="1">
        <v>40952</v>
      </c>
      <c r="B1992" s="10">
        <v>19.04</v>
      </c>
      <c r="C1992" s="10">
        <v>22.12</v>
      </c>
      <c r="D1992">
        <v>10488.68</v>
      </c>
      <c r="E1992">
        <v>9367.2199999999993</v>
      </c>
      <c r="F1992">
        <v>123600.43</v>
      </c>
      <c r="G1992">
        <v>110400.57</v>
      </c>
      <c r="H1992">
        <f>(1/(1-91/360*VLOOKUP($A1992,Tbills!$B$4:$C$974,2,1)/100))^((1)/91)-1</f>
        <v>2.639209272237153E-6</v>
      </c>
      <c r="I1992">
        <f>I1991*(1-IF($A1992&lt;=I1987,I$1,I$1+IF(AND(WEEKDAY($A1992)&lt;&gt;1,WEEKDAY($A1992)&lt;&gt;7),J$1,0)))^($A1992-$A1991)*(1-0.5*(E1992/E1991-1))</f>
        <v>16.819340774837656</v>
      </c>
      <c r="K1992">
        <f>ROW()</f>
        <v>1992</v>
      </c>
      <c r="L1992">
        <f>B1992/C1992</f>
        <v>0.860759493670886</v>
      </c>
      <c r="M1992">
        <f t="shared" si="30"/>
        <v>8.6752768186528346</v>
      </c>
      <c r="O1992">
        <v>8.7382500000000007</v>
      </c>
      <c r="P1992">
        <f>P1991*(1-P$1+H1991)^($A1992-$A1991)*(2-E1992/E1991)</f>
        <v>8.7361288957625778</v>
      </c>
    </row>
    <row r="1993" spans="1:16" x14ac:dyDescent="0.25">
      <c r="A1993" s="1">
        <v>40953</v>
      </c>
      <c r="B1993" s="10">
        <v>19.54</v>
      </c>
      <c r="C1993" s="10">
        <v>22.82</v>
      </c>
      <c r="D1993">
        <v>10753.73</v>
      </c>
      <c r="E1993">
        <v>9603.9</v>
      </c>
      <c r="F1993">
        <v>125850.65</v>
      </c>
      <c r="G1993">
        <v>112410.19</v>
      </c>
      <c r="H1993">
        <f>(1/(1-91/360*VLOOKUP($A1993,Tbills!$B$4:$C$974,2,1)/100))^((1)/91)-1</f>
        <v>2.639209272237153E-6</v>
      </c>
      <c r="I1993">
        <f>I1992*(1-IF($A1993&lt;=I1988,I$1,I$1+IF(AND(WEEKDAY($A1993)&lt;&gt;1,WEEKDAY($A1993)&lt;&gt;7),J$1,0)))^($A1993-$A1992)*(1-0.5*(E1993/E1992-1))</f>
        <v>16.606422789470489</v>
      </c>
      <c r="K1993">
        <f>ROW()</f>
        <v>1993</v>
      </c>
      <c r="L1993">
        <f>B1993/C1993</f>
        <v>0.85626643295354943</v>
      </c>
      <c r="M1993">
        <f t="shared" ref="M1993:M2056" si="31">M1992*(1-IF($A1993&lt;=N$3,M$1,M$1+IF(AND(WEEKDAY($A1993)&lt;&gt;1,WEEKDAY($A1993)&lt;&gt;7),N$1,0)))^($A1993-$A1992)*(2-$E1993/$E1992)</f>
        <v>8.4556861878631455</v>
      </c>
      <c r="O1993">
        <v>8.5172500000000007</v>
      </c>
      <c r="P1993">
        <f>P1992*(1-P$1+H1992)^($A1993-$A1992)*(2-E1993/E1992)</f>
        <v>8.5151020913769901</v>
      </c>
    </row>
    <row r="1994" spans="1:16" x14ac:dyDescent="0.25">
      <c r="A1994" s="1">
        <v>40954</v>
      </c>
      <c r="B1994" s="10">
        <v>21.14</v>
      </c>
      <c r="C1994" s="10">
        <v>24.12</v>
      </c>
      <c r="D1994">
        <v>11615.97</v>
      </c>
      <c r="E1994">
        <v>10373.92</v>
      </c>
      <c r="F1994">
        <v>129885.65</v>
      </c>
      <c r="G1994">
        <v>116013.97</v>
      </c>
      <c r="H1994">
        <f>(1/(1-91/360*VLOOKUP($A1994,Tbills!$B$4:$C$974,2,1)/100))^((1)/91)-1</f>
        <v>2.639209272237153E-6</v>
      </c>
      <c r="I1994">
        <f>I1993*(1-IF($A1994&lt;=I1989,I$1,I$1+IF(AND(WEEKDAY($A1994)&lt;&gt;1,WEEKDAY($A1994)&lt;&gt;7),J$1,0)))^($A1994-$A1993)*(1-0.5*(E1994/E1993-1))</f>
        <v>15.940274303448493</v>
      </c>
      <c r="K1994">
        <f>ROW()</f>
        <v>1994</v>
      </c>
      <c r="L1994">
        <f>B1994/C1994</f>
        <v>0.87645107794361521</v>
      </c>
      <c r="M1994">
        <f t="shared" si="31"/>
        <v>7.777365245928789</v>
      </c>
      <c r="O1994">
        <v>7.8318750000000001</v>
      </c>
      <c r="P1994">
        <f>P1993*(1-P$1+H1993)^($A1994-$A1993)*(2-E1994/E1993)</f>
        <v>7.8321105412344112</v>
      </c>
    </row>
    <row r="1995" spans="1:16" x14ac:dyDescent="0.25">
      <c r="A1995" s="1">
        <v>40955</v>
      </c>
      <c r="B1995" s="10">
        <v>19.22</v>
      </c>
      <c r="C1995" s="10">
        <v>23.17</v>
      </c>
      <c r="D1995">
        <v>10933</v>
      </c>
      <c r="E1995">
        <v>9763.9500000000007</v>
      </c>
      <c r="F1995">
        <v>128128.77</v>
      </c>
      <c r="G1995">
        <v>114444.42</v>
      </c>
      <c r="H1995">
        <f>(1/(1-91/360*VLOOKUP($A1995,Tbills!$B$4:$C$974,2,1)/100))^((1)/91)-1</f>
        <v>2.639209272237153E-6</v>
      </c>
      <c r="I1995">
        <f>I1994*(1-IF($A1995&lt;=I1990,I$1,I$1+IF(AND(WEEKDAY($A1995)&lt;&gt;1,WEEKDAY($A1995)&lt;&gt;7),J$1,0)))^($A1995-$A1994)*(1-0.5*(E1995/E1994-1))</f>
        <v>16.408478613217465</v>
      </c>
      <c r="K1995">
        <f>ROW()</f>
        <v>1995</v>
      </c>
      <c r="L1995">
        <f>B1995/C1995</f>
        <v>0.82952093223996537</v>
      </c>
      <c r="M1995">
        <f t="shared" si="31"/>
        <v>8.2342784230780381</v>
      </c>
      <c r="O1995">
        <v>8.2936250000000005</v>
      </c>
      <c r="P1995">
        <f>P1994*(1-P$1+H1994)^($A1995-$A1994)*(2-E1995/E1994)</f>
        <v>8.2923413593001527</v>
      </c>
    </row>
    <row r="1996" spans="1:16" x14ac:dyDescent="0.25">
      <c r="A1996" s="1">
        <v>40956</v>
      </c>
      <c r="B1996" s="10">
        <v>17.78</v>
      </c>
      <c r="C1996" s="10">
        <v>22.39</v>
      </c>
      <c r="D1996">
        <v>10851.66</v>
      </c>
      <c r="E1996">
        <v>9691.2800000000007</v>
      </c>
      <c r="F1996">
        <v>129400.46</v>
      </c>
      <c r="G1996">
        <v>115579.99</v>
      </c>
      <c r="H1996">
        <f>(1/(1-91/360*VLOOKUP($A1996,Tbills!$B$4:$C$974,2,1)/100))^((1)/91)-1</f>
        <v>2.639209272237153E-6</v>
      </c>
      <c r="I1996">
        <f>I1995*(1-IF($A1996&lt;=I1991,I$1,I$1+IF(AND(WEEKDAY($A1996)&lt;&gt;1,WEEKDAY($A1996)&lt;&gt;7),J$1,0)))^($A1996-$A1995)*(1-0.5*(E1996/E1995-1))</f>
        <v>16.469111519242336</v>
      </c>
      <c r="K1996">
        <f>ROW()</f>
        <v>1996</v>
      </c>
      <c r="L1996">
        <f>B1996/C1996</f>
        <v>0.79410451094238499</v>
      </c>
      <c r="M1996">
        <f t="shared" si="31"/>
        <v>8.2951771913226953</v>
      </c>
      <c r="O1996">
        <v>8.3547499999999992</v>
      </c>
      <c r="P1996">
        <f>P1995*(1-P$1+H1995)^($A1996-$A1995)*(2-E1996/E1995)</f>
        <v>8.3537717027565215</v>
      </c>
    </row>
    <row r="1997" spans="1:16"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I1996*(1-IF($A1997&lt;=I1992,I$1,I$1+IF(AND(WEEKDAY($A1997)&lt;&gt;1,WEEKDAY($A1997)&lt;&gt;7),J$1,0)))^($A1997-$A1996)*(1-0.5*(E1997/E1996-1))</f>
        <v>16.467396993748601</v>
      </c>
      <c r="K1997">
        <f>ROW()</f>
        <v>1997</v>
      </c>
      <c r="L1997">
        <f>B1997/C1997</f>
        <v>0.81387024608501124</v>
      </c>
      <c r="M1997">
        <f t="shared" si="31"/>
        <v>8.2936318964118456</v>
      </c>
      <c r="O1997">
        <v>8.3541249999999998</v>
      </c>
      <c r="P1997">
        <f>P1996*(1-P$1+H1996)^($A1997-$A1996)*(2-E1997/E1996)</f>
        <v>8.3526240508218272</v>
      </c>
    </row>
    <row r="1998" spans="1:16" x14ac:dyDescent="0.25">
      <c r="A1998" s="1">
        <v>40961</v>
      </c>
      <c r="B1998" s="10">
        <v>18.190000000000001</v>
      </c>
      <c r="C1998" s="10">
        <v>22.09</v>
      </c>
      <c r="D1998">
        <v>10509.48</v>
      </c>
      <c r="E1998">
        <v>9385.57</v>
      </c>
      <c r="F1998">
        <v>128012.98</v>
      </c>
      <c r="G1998">
        <v>114339.23</v>
      </c>
      <c r="H1998">
        <f>(1/(1-91/360*VLOOKUP($A1998,Tbills!$B$4:$C$974,2,1)/100))^((1)/91)-1</f>
        <v>2.3613675910194587E-6</v>
      </c>
      <c r="I1998">
        <f>I1997*(1-IF($A1998&lt;=I1993,I$1,I$1+IF(AND(WEEKDAY($A1998)&lt;&gt;1,WEEKDAY($A1998)&lt;&gt;7),J$1,0)))^($A1998-$A1997)*(1-0.5*(E1998/E1997-1))</f>
        <v>16.726692436345182</v>
      </c>
      <c r="K1998">
        <f>ROW()</f>
        <v>1998</v>
      </c>
      <c r="L1998">
        <f>B1998/C1998</f>
        <v>0.82344952467179722</v>
      </c>
      <c r="M1998">
        <f t="shared" si="31"/>
        <v>8.554854829016465</v>
      </c>
      <c r="O1998">
        <v>8.6223749999999999</v>
      </c>
      <c r="P1998">
        <f>P1997*(1-P$1+H1997)^($A1998-$A1997)*(2-E1998/E1997)</f>
        <v>8.6158080139876443</v>
      </c>
    </row>
    <row r="1999" spans="1:16" x14ac:dyDescent="0.25">
      <c r="A1999" s="1">
        <v>40962</v>
      </c>
      <c r="B1999" s="10">
        <v>16.829999999999998</v>
      </c>
      <c r="C1999" s="10">
        <v>20.78</v>
      </c>
      <c r="D1999">
        <v>9815.66</v>
      </c>
      <c r="E1999">
        <v>8765.92</v>
      </c>
      <c r="F1999">
        <v>126813.89</v>
      </c>
      <c r="G1999">
        <v>113267.95</v>
      </c>
      <c r="H1999">
        <f>(1/(1-91/360*VLOOKUP($A1999,Tbills!$B$4:$C$974,2,1)/100))^((1)/91)-1</f>
        <v>2.3613675910194587E-6</v>
      </c>
      <c r="I1999">
        <f>I1998*(1-IF($A1999&lt;=I1994,I$1,I$1+IF(AND(WEEKDAY($A1999)&lt;&gt;1,WEEKDAY($A1999)&lt;&gt;7),J$1,0)))^($A1999-$A1998)*(1-0.5*(E1999/E1998-1))</f>
        <v>17.278403901059587</v>
      </c>
      <c r="K1999">
        <f>ROW()</f>
        <v>1999</v>
      </c>
      <c r="L1999">
        <f>B1999/C1999</f>
        <v>0.80991337824831555</v>
      </c>
      <c r="M1999">
        <f t="shared" si="31"/>
        <v>9.1192349638384904</v>
      </c>
      <c r="O1999">
        <v>9.1907499999999995</v>
      </c>
      <c r="P1999">
        <f>P1998*(1-P$1+H1998)^($A1999-$A1998)*(2-E1999/E1998)</f>
        <v>9.184319107166683</v>
      </c>
    </row>
    <row r="2000" spans="1:16"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I1999*(1-IF($A2000&lt;=I1995,I$1,I$1+IF(AND(WEEKDAY($A2000)&lt;&gt;1,WEEKDAY($A2000)&lt;&gt;7),J$1,0)))^($A2000-$A1999)*(1-0.5*(E2000/E1999-1))</f>
        <v>16.887609987128311</v>
      </c>
      <c r="K2000">
        <f>ROW()</f>
        <v>2000</v>
      </c>
      <c r="L2000">
        <f>B2000/C2000</f>
        <v>0.81728045325779031</v>
      </c>
      <c r="M2000">
        <f t="shared" si="31"/>
        <v>8.7067852130874357</v>
      </c>
      <c r="O2000">
        <v>8.7757500000000004</v>
      </c>
      <c r="P2000">
        <f>P1999*(1-P$1+H1999)^($A2000-$A1999)*(2-E2000/E1999)</f>
        <v>8.7690304922813347</v>
      </c>
    </row>
    <row r="2001" spans="1:16" x14ac:dyDescent="0.25">
      <c r="A2001" s="1">
        <v>40966</v>
      </c>
      <c r="B2001" s="10">
        <v>18.18</v>
      </c>
      <c r="C2001" s="10">
        <v>21.87</v>
      </c>
      <c r="D2001">
        <v>10408.18</v>
      </c>
      <c r="E2001">
        <v>9294.98</v>
      </c>
      <c r="F2001">
        <v>130965.16</v>
      </c>
      <c r="G2001">
        <v>116974.71</v>
      </c>
      <c r="H2001">
        <f>(1/(1-91/360*VLOOKUP($A2001,Tbills!$B$4:$C$974,2,1)/100))^((1)/91)-1</f>
        <v>3.1949139418507855E-6</v>
      </c>
      <c r="I2001">
        <f>I2000*(1-IF($A2001&lt;=I1996,I$1,I$1+IF(AND(WEEKDAY($A2001)&lt;&gt;1,WEEKDAY($A2001)&lt;&gt;7),J$1,0)))^($A2001-$A2000)*(1-0.5*(E2001/E2000-1))</f>
        <v>16.763745065511724</v>
      </c>
      <c r="K2001">
        <f>ROW()</f>
        <v>2001</v>
      </c>
      <c r="L2001">
        <f>B2001/C2001</f>
        <v>0.83127572016460904</v>
      </c>
      <c r="M2001">
        <f t="shared" si="31"/>
        <v>8.579213485153808</v>
      </c>
      <c r="O2001">
        <v>8.6491249999999997</v>
      </c>
      <c r="P2001">
        <f>P2000*(1-P$1+H2000)^($A2001-$A2000)*(2-E2001/E2000)</f>
        <v>8.6408565394788042</v>
      </c>
    </row>
    <row r="2002" spans="1:16" x14ac:dyDescent="0.25">
      <c r="A2002" s="1">
        <v>40967</v>
      </c>
      <c r="B2002" s="10">
        <v>17.95</v>
      </c>
      <c r="C2002" s="10">
        <v>21.6</v>
      </c>
      <c r="D2002">
        <v>10115.89</v>
      </c>
      <c r="E2002">
        <v>9033.92</v>
      </c>
      <c r="F2002">
        <v>128890.02</v>
      </c>
      <c r="G2002">
        <v>115120.87</v>
      </c>
      <c r="H2002">
        <f>(1/(1-91/360*VLOOKUP($A2002,Tbills!$B$4:$C$974,2,1)/100))^((1)/91)-1</f>
        <v>3.1949139418507855E-6</v>
      </c>
      <c r="I2002">
        <f>I2001*(1-IF($A2002&lt;=I1997,I$1,I$1+IF(AND(WEEKDAY($A2002)&lt;&gt;1,WEEKDAY($A2002)&lt;&gt;7),J$1,0)))^($A2002-$A2001)*(1-0.5*(E2002/E2001-1))</f>
        <v>16.998716968241041</v>
      </c>
      <c r="K2002">
        <f>ROW()</f>
        <v>2002</v>
      </c>
      <c r="L2002">
        <f>B2002/C2002</f>
        <v>0.83101851851851838</v>
      </c>
      <c r="M2002">
        <f t="shared" si="31"/>
        <v>8.8197595725927691</v>
      </c>
      <c r="O2002">
        <v>8.8930000000000007</v>
      </c>
      <c r="P2002">
        <f>P2001*(1-P$1+H2001)^($A2002-$A2001)*(2-E2002/E2001)</f>
        <v>8.8832445567985072</v>
      </c>
    </row>
    <row r="2003" spans="1:16" x14ac:dyDescent="0.25">
      <c r="A2003" s="1">
        <v>40968</v>
      </c>
      <c r="B2003" s="10">
        <v>18.43</v>
      </c>
      <c r="C2003" s="10">
        <v>21.8</v>
      </c>
      <c r="D2003">
        <v>10150.33</v>
      </c>
      <c r="E2003">
        <v>9064.65</v>
      </c>
      <c r="F2003">
        <v>128228.23</v>
      </c>
      <c r="G2003">
        <v>114529.41</v>
      </c>
      <c r="H2003">
        <f>(1/(1-91/360*VLOOKUP($A2003,Tbills!$B$4:$C$974,2,1)/100))^((1)/91)-1</f>
        <v>3.1949139418507855E-6</v>
      </c>
      <c r="I2003">
        <f>I2002*(1-IF($A2003&lt;=I1998,I$1,I$1+IF(AND(WEEKDAY($A2003)&lt;&gt;1,WEEKDAY($A2003)&lt;&gt;7),J$1,0)))^($A2003-$A2002)*(1-0.5*(E2003/E2002-1))</f>
        <v>16.969363665711853</v>
      </c>
      <c r="K2003">
        <f>ROW()</f>
        <v>2003</v>
      </c>
      <c r="L2003">
        <f>B2003/C2003</f>
        <v>0.84541284403669725</v>
      </c>
      <c r="M2003">
        <f t="shared" si="31"/>
        <v>8.7893486798720435</v>
      </c>
      <c r="O2003">
        <v>8.8626249999999995</v>
      </c>
      <c r="P2003">
        <f>P2002*(1-P$1+H2002)^($A2003-$A2002)*(2-E2003/E2002)</f>
        <v>8.8527279419489755</v>
      </c>
    </row>
    <row r="2004" spans="1:16" x14ac:dyDescent="0.25">
      <c r="A2004" s="1">
        <v>40969</v>
      </c>
      <c r="B2004" s="10">
        <v>17.260000000000002</v>
      </c>
      <c r="C2004" s="10">
        <v>21.03</v>
      </c>
      <c r="D2004">
        <v>9764.5</v>
      </c>
      <c r="E2004">
        <v>8720.06</v>
      </c>
      <c r="F2004">
        <v>125129.49</v>
      </c>
      <c r="G2004">
        <v>111761.34</v>
      </c>
      <c r="H2004">
        <f>(1/(1-91/360*VLOOKUP($A2004,Tbills!$B$4:$C$974,2,1)/100))^((1)/91)-1</f>
        <v>3.1949139418507855E-6</v>
      </c>
      <c r="I2004">
        <f>I2003*(1-IF($A2004&lt;=I1999,I$1,I$1+IF(AND(WEEKDAY($A2004)&lt;&gt;1,WEEKDAY($A2004)&lt;&gt;7),J$1,0)))^($A2004-$A2003)*(1-0.5*(E2004/E2003-1))</f>
        <v>17.291456283336096</v>
      </c>
      <c r="K2004">
        <f>ROW()</f>
        <v>2004</v>
      </c>
      <c r="L2004">
        <f>B2004/C2004</f>
        <v>0.82073228720874947</v>
      </c>
      <c r="M2004">
        <f t="shared" si="31"/>
        <v>9.1230482523821195</v>
      </c>
      <c r="O2004">
        <v>9.1993749999999999</v>
      </c>
      <c r="P2004">
        <f>P2003*(1-P$1+H2003)^($A2004-$A2003)*(2-E2004/E2003)</f>
        <v>9.1889512694229012</v>
      </c>
    </row>
    <row r="2005" spans="1:16" x14ac:dyDescent="0.25">
      <c r="A2005" s="1">
        <v>40970</v>
      </c>
      <c r="B2005" s="10">
        <v>17.29</v>
      </c>
      <c r="C2005" s="10">
        <v>21.26</v>
      </c>
      <c r="D2005">
        <v>9933.58</v>
      </c>
      <c r="E2005">
        <v>8871.0300000000007</v>
      </c>
      <c r="F2005">
        <v>128269.77</v>
      </c>
      <c r="G2005">
        <v>114565.78</v>
      </c>
      <c r="H2005">
        <f>(1/(1-91/360*VLOOKUP($A2005,Tbills!$B$4:$C$974,2,1)/100))^((1)/91)-1</f>
        <v>3.1949139418507855E-6</v>
      </c>
      <c r="I2005">
        <f>I2004*(1-IF($A2005&lt;=I2000,I$1,I$1+IF(AND(WEEKDAY($A2005)&lt;&gt;1,WEEKDAY($A2005)&lt;&gt;7),J$1,0)))^($A2005-$A2004)*(1-0.5*(E2005/E2004-1))</f>
        <v>17.141327031659607</v>
      </c>
      <c r="K2005">
        <f>ROW()</f>
        <v>2005</v>
      </c>
      <c r="L2005">
        <f>B2005/C2005</f>
        <v>0.81326434619002808</v>
      </c>
      <c r="M2005">
        <f t="shared" si="31"/>
        <v>8.9646837825328909</v>
      </c>
      <c r="O2005">
        <v>9.0401249999999997</v>
      </c>
      <c r="P2005">
        <f>P2004*(1-P$1+H2004)^($A2005-$A2004)*(2-E2005/E2004)</f>
        <v>9.0295582447066352</v>
      </c>
    </row>
    <row r="2006" spans="1:16" x14ac:dyDescent="0.25">
      <c r="A2006" s="1">
        <v>40973</v>
      </c>
      <c r="B2006" s="10">
        <v>18.05</v>
      </c>
      <c r="C2006" s="10">
        <v>21.99</v>
      </c>
      <c r="D2006">
        <v>9866.1</v>
      </c>
      <c r="E2006">
        <v>8810.68</v>
      </c>
      <c r="F2006">
        <v>129265.34</v>
      </c>
      <c r="G2006">
        <v>115453.89</v>
      </c>
      <c r="H2006">
        <f>(1/(1-91/360*VLOOKUP($A2006,Tbills!$B$4:$C$974,2,1)/100))^((1)/91)-1</f>
        <v>2.222449413613603E-6</v>
      </c>
      <c r="I2006">
        <f>I2005*(1-IF($A2006&lt;=I2001,I$1,I$1+IF(AND(WEEKDAY($A2006)&lt;&gt;1,WEEKDAY($A2006)&lt;&gt;7),J$1,0)))^($A2006-$A2005)*(1-0.5*(E2006/E2005-1))</f>
        <v>17.198290675365545</v>
      </c>
      <c r="K2006">
        <f>ROW()</f>
        <v>2006</v>
      </c>
      <c r="L2006">
        <f>B2006/C2006</f>
        <v>0.82082764893133253</v>
      </c>
      <c r="M2006">
        <f t="shared" si="31"/>
        <v>9.0244098508528765</v>
      </c>
      <c r="O2006">
        <v>9.0992499999999996</v>
      </c>
      <c r="P2006">
        <f>P2005*(1-P$1+H2005)^($A2006-$A2005)*(2-E2006/E2005)</f>
        <v>9.0900651591766017</v>
      </c>
    </row>
    <row r="2007" spans="1:16" x14ac:dyDescent="0.25">
      <c r="A2007" s="1">
        <v>40974</v>
      </c>
      <c r="B2007" s="10">
        <v>20.84</v>
      </c>
      <c r="C2007" s="10">
        <v>23.9</v>
      </c>
      <c r="D2007">
        <v>10748.12</v>
      </c>
      <c r="E2007">
        <v>9598.33</v>
      </c>
      <c r="F2007">
        <v>131038.52</v>
      </c>
      <c r="G2007">
        <v>117037.36</v>
      </c>
      <c r="H2007">
        <f>(1/(1-91/360*VLOOKUP($A2007,Tbills!$B$4:$C$974,2,1)/100))^((1)/91)-1</f>
        <v>2.222449413613603E-6</v>
      </c>
      <c r="I2007">
        <f>I2006*(1-IF($A2007&lt;=I2002,I$1,I$1+IF(AND(WEEKDAY($A2007)&lt;&gt;1,WEEKDAY($A2007)&lt;&gt;7),J$1,0)))^($A2007-$A2006)*(1-0.5*(E2007/E2006-1))</f>
        <v>16.429123660490315</v>
      </c>
      <c r="K2007">
        <f>ROW()</f>
        <v>2007</v>
      </c>
      <c r="L2007">
        <f>B2007/C2007</f>
        <v>0.8719665271966528</v>
      </c>
      <c r="M2007">
        <f t="shared" si="31"/>
        <v>8.2172702635891159</v>
      </c>
      <c r="O2007">
        <v>8.2858750000000008</v>
      </c>
      <c r="P2007">
        <f>P2006*(1-P$1+H2006)^($A2007-$A2006)*(2-E2007/E2006)</f>
        <v>8.2771511564353872</v>
      </c>
    </row>
    <row r="2008" spans="1:16"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I2007*(1-IF($A2008&lt;=I2003,I$1,I$1+IF(AND(WEEKDAY($A2008)&lt;&gt;1,WEEKDAY($A2008)&lt;&gt;7),J$1,0)))^($A2008-$A2007)*(1-0.5*(E2008/E2007-1))</f>
        <v>16.959110054338876</v>
      </c>
      <c r="K2008">
        <f>ROW()</f>
        <v>2008</v>
      </c>
      <c r="L2008">
        <f>B2008/C2008</f>
        <v>0.83934859154929586</v>
      </c>
      <c r="M2008">
        <f t="shared" si="31"/>
        <v>8.7474655232506109</v>
      </c>
      <c r="O2008">
        <v>8.8209999999999997</v>
      </c>
      <c r="P2008">
        <f>P2007*(1-P$1+H2007)^($A2008-$A2007)*(2-E2008/E2007)</f>
        <v>8.8113141334278406</v>
      </c>
    </row>
    <row r="2009" spans="1:16" x14ac:dyDescent="0.25">
      <c r="A2009" s="1">
        <v>40976</v>
      </c>
      <c r="B2009" s="10">
        <v>18.02</v>
      </c>
      <c r="C2009" s="10">
        <v>21.84</v>
      </c>
      <c r="D2009">
        <v>9702.77</v>
      </c>
      <c r="E2009">
        <v>8664.77</v>
      </c>
      <c r="F2009">
        <v>126297.32</v>
      </c>
      <c r="G2009">
        <v>112802.24000000001</v>
      </c>
      <c r="H2009">
        <f>(1/(1-91/360*VLOOKUP($A2009,Tbills!$B$4:$C$974,2,1)/100))^((1)/91)-1</f>
        <v>2.222449413613603E-6</v>
      </c>
      <c r="I2009">
        <f>I2008*(1-IF($A2009&lt;=I2004,I$1,I$1+IF(AND(WEEKDAY($A2009)&lt;&gt;1,WEEKDAY($A2009)&lt;&gt;7),J$1,0)))^($A2009-$A2008)*(1-0.5*(E2009/E2008-1))</f>
        <v>17.255002195002536</v>
      </c>
      <c r="K2009">
        <f>ROW()</f>
        <v>2009</v>
      </c>
      <c r="L2009">
        <f>B2009/C2009</f>
        <v>0.82509157509157505</v>
      </c>
      <c r="M2009">
        <f t="shared" si="31"/>
        <v>9.0527479893598404</v>
      </c>
      <c r="O2009">
        <v>9.1268750000000001</v>
      </c>
      <c r="P2009">
        <f>P2008*(1-P$1+H2008)^($A2009-$A2008)*(2-E2009/E2008)</f>
        <v>9.1189325981774978</v>
      </c>
    </row>
    <row r="2010" spans="1:16" x14ac:dyDescent="0.25">
      <c r="A2010" s="1">
        <v>40977</v>
      </c>
      <c r="B2010" s="10">
        <v>17.11</v>
      </c>
      <c r="C2010" s="10">
        <v>21.22</v>
      </c>
      <c r="D2010">
        <v>9460.9599999999991</v>
      </c>
      <c r="E2010">
        <v>8448.81</v>
      </c>
      <c r="F2010">
        <v>124420.14</v>
      </c>
      <c r="G2010">
        <v>111125.39</v>
      </c>
      <c r="H2010">
        <f>(1/(1-91/360*VLOOKUP($A2010,Tbills!$B$4:$C$974,2,1)/100))^((1)/91)-1</f>
        <v>2.222449413613603E-6</v>
      </c>
      <c r="I2010">
        <f>I2009*(1-IF($A2010&lt;=I2005,I$1,I$1+IF(AND(WEEKDAY($A2010)&lt;&gt;1,WEEKDAY($A2010)&lt;&gt;7),J$1,0)))^($A2010-$A2009)*(1-0.5*(E2010/E2009-1))</f>
        <v>17.469578608508634</v>
      </c>
      <c r="K2010">
        <f>ROW()</f>
        <v>2010</v>
      </c>
      <c r="L2010">
        <f>B2010/C2010</f>
        <v>0.80631479736098022</v>
      </c>
      <c r="M2010">
        <f t="shared" si="31"/>
        <v>9.2779457765634845</v>
      </c>
      <c r="O2010">
        <v>9.3547499999999992</v>
      </c>
      <c r="P2010">
        <f>P2009*(1-P$1+H2009)^($A2010-$A2009)*(2-E2010/E2009)</f>
        <v>9.3458871983096241</v>
      </c>
    </row>
    <row r="2011" spans="1:16" x14ac:dyDescent="0.25">
      <c r="A2011" s="1">
        <v>40980</v>
      </c>
      <c r="B2011" s="10">
        <v>15.64</v>
      </c>
      <c r="C2011" s="10">
        <v>20.81</v>
      </c>
      <c r="D2011">
        <v>8986.25</v>
      </c>
      <c r="E2011">
        <v>8024.83</v>
      </c>
      <c r="F2011">
        <v>122194.6</v>
      </c>
      <c r="G2011">
        <v>109136.92</v>
      </c>
      <c r="H2011">
        <f>(1/(1-91/360*VLOOKUP($A2011,Tbills!$B$4:$C$974,2,1)/100))^((1)/91)-1</f>
        <v>2.639209272237153E-6</v>
      </c>
      <c r="I2011">
        <f>I2010*(1-IF($A2011&lt;=I2006,I$1,I$1+IF(AND(WEEKDAY($A2011)&lt;&gt;1,WEEKDAY($A2011)&lt;&gt;7),J$1,0)))^($A2011-$A2010)*(1-0.5*(E2011/E2010-1))</f>
        <v>17.906511430998385</v>
      </c>
      <c r="K2011">
        <f>ROW()</f>
        <v>2011</v>
      </c>
      <c r="L2011">
        <f>B2011/C2011</f>
        <v>0.75156174915905827</v>
      </c>
      <c r="M2011">
        <f t="shared" si="31"/>
        <v>9.742172284534254</v>
      </c>
      <c r="O2011">
        <v>9.8215000000000003</v>
      </c>
      <c r="P2011">
        <f>P2010*(1-P$1+H2010)^($A2011-$A2010)*(2-E2011/E2010)</f>
        <v>9.8138609451629346</v>
      </c>
    </row>
    <row r="2012" spans="1:16"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I2011*(1-IF($A2012&lt;=I2007,I$1,I$1+IF(AND(WEEKDAY($A2012)&lt;&gt;1,WEEKDAY($A2012)&lt;&gt;7),J$1,0)))^($A2012-$A2011)*(1-0.5*(E2012/E2011-1))</f>
        <v>18.229644030515885</v>
      </c>
      <c r="K2012">
        <f>ROW()</f>
        <v>2012</v>
      </c>
      <c r="L2012">
        <f>B2012/C2012</f>
        <v>0.75153061224489792</v>
      </c>
      <c r="M2012">
        <f t="shared" si="31"/>
        <v>10.093823875386168</v>
      </c>
      <c r="O2012">
        <v>10.177125</v>
      </c>
      <c r="P2012">
        <f>P2011*(1-P$1+H2011)^($A2012-$A2011)*(2-E2012/E2011)</f>
        <v>10.168224540088758</v>
      </c>
    </row>
    <row r="2013" spans="1:16" x14ac:dyDescent="0.25">
      <c r="A2013" s="1">
        <v>40982</v>
      </c>
      <c r="B2013" s="10">
        <v>15.31</v>
      </c>
      <c r="C2013" s="10">
        <v>20.75</v>
      </c>
      <c r="D2013">
        <v>9107.09</v>
      </c>
      <c r="E2013">
        <v>8132.71</v>
      </c>
      <c r="F2013">
        <v>121758.81</v>
      </c>
      <c r="G2013">
        <v>108747.12</v>
      </c>
      <c r="H2013">
        <f>(1/(1-91/360*VLOOKUP($A2013,Tbills!$B$4:$C$974,2,1)/100))^((1)/91)-1</f>
        <v>2.639209272237153E-6</v>
      </c>
      <c r="I2013">
        <f>I2012*(1-IF($A2013&lt;=I2008,I$1,I$1+IF(AND(WEEKDAY($A2013)&lt;&gt;1,WEEKDAY($A2013)&lt;&gt;7),J$1,0)))^($A2013-$A2012)*(1-0.5*(E2013/E2012-1))</f>
        <v>17.760252962627131</v>
      </c>
      <c r="K2013">
        <f>ROW()</f>
        <v>2013</v>
      </c>
      <c r="L2013">
        <f>B2013/C2013</f>
        <v>0.73783132530120488</v>
      </c>
      <c r="M2013">
        <f t="shared" si="31"/>
        <v>9.5740825823055893</v>
      </c>
      <c r="O2013">
        <v>9.6519999999999992</v>
      </c>
      <c r="P2013">
        <f>P2012*(1-P$1+H2012)^($A2013-$A2012)*(2-E2013/E2012)</f>
        <v>9.644770223565498</v>
      </c>
    </row>
    <row r="2014" spans="1:16" x14ac:dyDescent="0.25">
      <c r="A2014" s="1">
        <v>40983</v>
      </c>
      <c r="B2014" s="10">
        <v>15.43</v>
      </c>
      <c r="C2014" s="10">
        <v>20.54</v>
      </c>
      <c r="D2014">
        <v>8929.66</v>
      </c>
      <c r="E2014">
        <v>7974.24</v>
      </c>
      <c r="F2014">
        <v>120497.9</v>
      </c>
      <c r="G2014">
        <v>107620.67</v>
      </c>
      <c r="H2014">
        <f>(1/(1-91/360*VLOOKUP($A2014,Tbills!$B$4:$C$974,2,1)/100))^((1)/91)-1</f>
        <v>2.639209272237153E-6</v>
      </c>
      <c r="I2014">
        <f>I2013*(1-IF($A2014&lt;=I2009,I$1,I$1+IF(AND(WEEKDAY($A2014)&lt;&gt;1,WEEKDAY($A2014)&lt;&gt;7),J$1,0)))^($A2014-$A2013)*(1-0.5*(E2014/E2013-1))</f>
        <v>17.932819996982651</v>
      </c>
      <c r="K2014">
        <f>ROW()</f>
        <v>2014</v>
      </c>
      <c r="L2014">
        <f>B2014/C2014</f>
        <v>0.7512171372930867</v>
      </c>
      <c r="M2014">
        <f t="shared" si="31"/>
        <v>9.7601838567326364</v>
      </c>
      <c r="O2014">
        <v>9.8457500000000007</v>
      </c>
      <c r="P2014">
        <f>P2013*(1-P$1+H2013)^($A2014-$A2013)*(2-E2014/E2013)</f>
        <v>9.8323657630223078</v>
      </c>
    </row>
    <row r="2015" spans="1:16" x14ac:dyDescent="0.25">
      <c r="A2015" s="1">
        <v>40984</v>
      </c>
      <c r="B2015" s="10">
        <v>14.43</v>
      </c>
      <c r="C2015" s="10">
        <v>20.37</v>
      </c>
      <c r="D2015">
        <v>8826.83</v>
      </c>
      <c r="E2015">
        <v>7882.39</v>
      </c>
      <c r="F2015">
        <v>120262.06</v>
      </c>
      <c r="G2015">
        <v>107409.75</v>
      </c>
      <c r="H2015">
        <f>(1/(1-91/360*VLOOKUP($A2015,Tbills!$B$4:$C$974,2,1)/100))^((1)/91)-1</f>
        <v>2.639209272237153E-6</v>
      </c>
      <c r="I2015">
        <f>I2014*(1-IF($A2015&lt;=I2010,I$1,I$1+IF(AND(WEEKDAY($A2015)&lt;&gt;1,WEEKDAY($A2015)&lt;&gt;7),J$1,0)))^($A2015-$A2014)*(1-0.5*(E2015/E2014-1))</f>
        <v>18.035628714730734</v>
      </c>
      <c r="K2015">
        <f>ROW()</f>
        <v>2015</v>
      </c>
      <c r="L2015">
        <f>B2015/C2015</f>
        <v>0.70839469808541966</v>
      </c>
      <c r="M2015">
        <f t="shared" si="31"/>
        <v>9.8721451436446586</v>
      </c>
      <c r="O2015">
        <v>9.9556249999999995</v>
      </c>
      <c r="P2015">
        <f>P2014*(1-P$1+H2014)^($A2015-$A2014)*(2-E2015/E2014)</f>
        <v>9.945276682494363</v>
      </c>
    </row>
    <row r="2016" spans="1:16"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I2015*(1-IF($A2016&lt;=I2011,I$1,I$1+IF(AND(WEEKDAY($A2016)&lt;&gt;1,WEEKDAY($A2016)&lt;&gt;7),J$1,0)))^($A2016-$A2015)*(1-0.5*(E2016/E2015-1))</f>
        <v>18.680967662851888</v>
      </c>
      <c r="K2016">
        <f>ROW()</f>
        <v>2016</v>
      </c>
      <c r="L2016">
        <f>B2016/C2016</f>
        <v>0.75426278836509519</v>
      </c>
      <c r="M2016">
        <f t="shared" si="31"/>
        <v>10.578740951738723</v>
      </c>
      <c r="O2016">
        <v>10.66825</v>
      </c>
      <c r="P2016">
        <f>P2015*(1-P$1+H2015)^($A2016-$A2015)*(2-E2016/E2015)</f>
        <v>10.657497834705353</v>
      </c>
    </row>
    <row r="2017" spans="1:16" x14ac:dyDescent="0.25">
      <c r="A2017" s="1">
        <v>40988</v>
      </c>
      <c r="B2017" s="10">
        <v>15.58</v>
      </c>
      <c r="C2017" s="10">
        <v>19.96</v>
      </c>
      <c r="D2017">
        <v>7838.88</v>
      </c>
      <c r="E2017">
        <v>7000.07</v>
      </c>
      <c r="F2017">
        <v>117122.41</v>
      </c>
      <c r="G2017">
        <v>104604.51</v>
      </c>
      <c r="H2017">
        <f>(1/(1-91/360*VLOOKUP($A2017,Tbills!$B$4:$C$974,2,1)/100))^((1)/91)-1</f>
        <v>2.639209272237153E-6</v>
      </c>
      <c r="I2017">
        <f>I2016*(1-IF($A2017&lt;=I2012,I$1,I$1+IF(AND(WEEKDAY($A2017)&lt;&gt;1,WEEKDAY($A2017)&lt;&gt;7),J$1,0)))^($A2017-$A2016)*(1-0.5*(E2017/E2016-1))</f>
        <v>19.085083135306288</v>
      </c>
      <c r="K2017">
        <f>ROW()</f>
        <v>2017</v>
      </c>
      <c r="L2017">
        <f>B2017/C2017</f>
        <v>0.78056112224448893</v>
      </c>
      <c r="M2017">
        <f t="shared" si="31"/>
        <v>11.036478093780424</v>
      </c>
      <c r="O2017">
        <v>11.126125</v>
      </c>
      <c r="P2017">
        <f>P2016*(1-P$1+H2016)^($A2017-$A2016)*(2-E2017/E2016)</f>
        <v>11.11877871788573</v>
      </c>
    </row>
    <row r="2018" spans="1:16" x14ac:dyDescent="0.25">
      <c r="A2018" s="1">
        <v>40989</v>
      </c>
      <c r="B2018" s="10">
        <v>15.13</v>
      </c>
      <c r="C2018" s="10">
        <v>19.25</v>
      </c>
      <c r="D2018">
        <v>7428.49</v>
      </c>
      <c r="E2018">
        <v>6633.57</v>
      </c>
      <c r="F2018">
        <v>113436.79</v>
      </c>
      <c r="G2018">
        <v>101312.52</v>
      </c>
      <c r="H2018">
        <f>(1/(1-91/360*VLOOKUP($A2018,Tbills!$B$4:$C$974,2,1)/100))^((1)/91)-1</f>
        <v>2.639209272237153E-6</v>
      </c>
      <c r="I2018">
        <f>I2017*(1-IF($A2018&lt;=I2013,I$1,I$1+IF(AND(WEEKDAY($A2018)&lt;&gt;1,WEEKDAY($A2018)&lt;&gt;7),J$1,0)))^($A2018-$A2017)*(1-0.5*(E2018/E2017-1))</f>
        <v>19.584188612507752</v>
      </c>
      <c r="K2018">
        <f>ROW()</f>
        <v>2018</v>
      </c>
      <c r="L2018">
        <f>B2018/C2018</f>
        <v>0.78597402597402599</v>
      </c>
      <c r="M2018">
        <f t="shared" si="31"/>
        <v>11.613769835147515</v>
      </c>
      <c r="O2018">
        <v>11.708375</v>
      </c>
      <c r="P2018">
        <f>P2017*(1-P$1+H2017)^($A2018-$A2017)*(2-E2018/E2017)</f>
        <v>11.700518489608395</v>
      </c>
    </row>
    <row r="2019" spans="1:16" x14ac:dyDescent="0.25">
      <c r="A2019" s="1">
        <v>40990</v>
      </c>
      <c r="B2019" s="10">
        <v>15.68</v>
      </c>
      <c r="C2019" s="10">
        <v>19.55</v>
      </c>
      <c r="D2019">
        <v>7533.41</v>
      </c>
      <c r="E2019">
        <v>6727.24</v>
      </c>
      <c r="F2019">
        <v>116006.3</v>
      </c>
      <c r="G2019">
        <v>103607.13</v>
      </c>
      <c r="H2019">
        <f>(1/(1-91/360*VLOOKUP($A2019,Tbills!$B$4:$C$974,2,1)/100))^((1)/91)-1</f>
        <v>2.639209272237153E-6</v>
      </c>
      <c r="I2019">
        <f>I2018*(1-IF($A2019&lt;=I2014,I$1,I$1+IF(AND(WEEKDAY($A2019)&lt;&gt;1,WEEKDAY($A2019)&lt;&gt;7),J$1,0)))^($A2019-$A2018)*(1-0.5*(E2019/E2018-1))</f>
        <v>19.445412222091267</v>
      </c>
      <c r="K2019">
        <f>ROW()</f>
        <v>2019</v>
      </c>
      <c r="L2019">
        <f>B2019/C2019</f>
        <v>0.8020460358056265</v>
      </c>
      <c r="M2019">
        <f t="shared" si="31"/>
        <v>11.44924313949539</v>
      </c>
      <c r="O2019">
        <v>11.546250000000001</v>
      </c>
      <c r="P2019">
        <f>P2018*(1-P$1+H2018)^($A2019-$A2018)*(2-E2019/E2018)</f>
        <v>11.534903923998147</v>
      </c>
    </row>
    <row r="2020" spans="1:16" x14ac:dyDescent="0.25">
      <c r="A2020" s="1">
        <v>40991</v>
      </c>
      <c r="B2020" s="10">
        <v>14.82</v>
      </c>
      <c r="C2020" s="10">
        <v>18.64</v>
      </c>
      <c r="D2020">
        <v>6987.22</v>
      </c>
      <c r="E2020">
        <v>6239.48</v>
      </c>
      <c r="F2020">
        <v>113161.69</v>
      </c>
      <c r="G2020">
        <v>101066.29</v>
      </c>
      <c r="H2020">
        <f>(1/(1-91/360*VLOOKUP($A2020,Tbills!$B$4:$C$974,2,1)/100))^((1)/91)-1</f>
        <v>2.639209272237153E-6</v>
      </c>
      <c r="I2020">
        <f>I2019*(1-IF($A2020&lt;=I2015,I$1,I$1+IF(AND(WEEKDAY($A2020)&lt;&gt;1,WEEKDAY($A2020)&lt;&gt;7),J$1,0)))^($A2020-$A2019)*(1-0.5*(E2020/E2019-1))</f>
        <v>20.149834682862554</v>
      </c>
      <c r="K2020">
        <f>ROW()</f>
        <v>2020</v>
      </c>
      <c r="L2020">
        <f>B2020/C2020</f>
        <v>0.79506437768240346</v>
      </c>
      <c r="M2020">
        <f t="shared" si="31"/>
        <v>12.278801088596143</v>
      </c>
      <c r="O2020">
        <v>12.381</v>
      </c>
      <c r="P2020">
        <f>P2019*(1-P$1+H2019)^($A2020-$A2019)*(2-E2020/E2019)</f>
        <v>12.370819726642297</v>
      </c>
    </row>
    <row r="2021" spans="1:16" x14ac:dyDescent="0.25">
      <c r="A2021" s="1">
        <v>40994</v>
      </c>
      <c r="B2021" s="10">
        <v>14.26</v>
      </c>
      <c r="C2021" s="10">
        <v>17.43</v>
      </c>
      <c r="D2021">
        <v>6396.95</v>
      </c>
      <c r="E2021">
        <v>5712.33</v>
      </c>
      <c r="F2021">
        <v>106811.51</v>
      </c>
      <c r="G2021">
        <v>95394.06</v>
      </c>
      <c r="H2021">
        <f>(1/(1-91/360*VLOOKUP($A2021,Tbills!$B$4:$C$974,2,1)/100))^((1)/91)-1</f>
        <v>2.3613675910194587E-6</v>
      </c>
      <c r="I2021">
        <f>I2020*(1-IF($A2021&lt;=I2016,I$1,I$1+IF(AND(WEEKDAY($A2021)&lt;&gt;1,WEEKDAY($A2021)&lt;&gt;7),J$1,0)))^($A2021-$A2020)*(1-0.5*(E2021/E2020-1))</f>
        <v>20.999386473253008</v>
      </c>
      <c r="K2021">
        <f>ROW()</f>
        <v>2021</v>
      </c>
      <c r="L2021">
        <f>B2021/C2021</f>
        <v>0.81812966150315547</v>
      </c>
      <c r="M2021">
        <f t="shared" si="31"/>
        <v>13.314329889607519</v>
      </c>
      <c r="O2021">
        <v>13.42</v>
      </c>
      <c r="P2021">
        <f>P2020*(1-P$1+H2020)^($A2021-$A2020)*(2-E2021/E2020)</f>
        <v>13.414601012534687</v>
      </c>
    </row>
    <row r="2022" spans="1:16" x14ac:dyDescent="0.25">
      <c r="A2022" s="1">
        <v>40995</v>
      </c>
      <c r="B2022" s="10">
        <v>15.57</v>
      </c>
      <c r="C2022" s="10">
        <v>18.57</v>
      </c>
      <c r="D2022">
        <v>7125.78</v>
      </c>
      <c r="E2022">
        <v>6363.15</v>
      </c>
      <c r="F2022">
        <v>109769.26</v>
      </c>
      <c r="G2022">
        <v>98035.42</v>
      </c>
      <c r="H2022">
        <f>(1/(1-91/360*VLOOKUP($A2022,Tbills!$B$4:$C$974,2,1)/100))^((1)/91)-1</f>
        <v>2.3613675910194587E-6</v>
      </c>
      <c r="I2022">
        <f>I2021*(1-IF($A2022&lt;=I2017,I$1,I$1+IF(AND(WEEKDAY($A2022)&lt;&gt;1,WEEKDAY($A2022)&lt;&gt;7),J$1,0)))^($A2022-$A2021)*(1-0.5*(E2022/E2021-1))</f>
        <v>19.802614818974622</v>
      </c>
      <c r="K2022">
        <f>ROW()</f>
        <v>2022</v>
      </c>
      <c r="L2022">
        <f>B2022/C2022</f>
        <v>0.83844911147011314</v>
      </c>
      <c r="M2022">
        <f t="shared" si="31"/>
        <v>11.796845619673046</v>
      </c>
      <c r="O2022">
        <v>11.890499999999999</v>
      </c>
      <c r="P2022">
        <f>P2021*(1-P$1+H2021)^($A2022-$A2021)*(2-E2022/E2021)</f>
        <v>11.885830510921322</v>
      </c>
    </row>
    <row r="2023" spans="1:16" x14ac:dyDescent="0.25">
      <c r="A2023" s="1">
        <v>40996</v>
      </c>
      <c r="B2023" s="10">
        <v>15.47</v>
      </c>
      <c r="C2023" s="10">
        <v>18.79</v>
      </c>
      <c r="D2023">
        <v>7155.82</v>
      </c>
      <c r="E2023">
        <v>6389.96</v>
      </c>
      <c r="F2023">
        <v>108617.72</v>
      </c>
      <c r="G2023">
        <v>97006.75</v>
      </c>
      <c r="H2023">
        <f>(1/(1-91/360*VLOOKUP($A2023,Tbills!$B$4:$C$974,2,1)/100))^((1)/91)-1</f>
        <v>2.3613675910194587E-6</v>
      </c>
      <c r="I2023">
        <f>I2022*(1-IF($A2023&lt;=I2018,I$1,I$1+IF(AND(WEEKDAY($A2023)&lt;&gt;1,WEEKDAY($A2023)&lt;&gt;7),J$1,0)))^($A2023-$A2022)*(1-0.5*(E2023/E2022-1))</f>
        <v>19.760383097729996</v>
      </c>
      <c r="K2023">
        <f>ROW()</f>
        <v>2023</v>
      </c>
      <c r="L2023">
        <f>B2023/C2023</f>
        <v>0.82331027142096869</v>
      </c>
      <c r="M2023">
        <f t="shared" si="31"/>
        <v>11.746594583130424</v>
      </c>
      <c r="O2023">
        <v>11.842750000000001</v>
      </c>
      <c r="P2023">
        <f>P2022*(1-P$1+H2022)^($A2023-$A2022)*(2-E2023/E2022)</f>
        <v>11.835341867407143</v>
      </c>
    </row>
    <row r="2024" spans="1:16" x14ac:dyDescent="0.25">
      <c r="A2024" s="1">
        <v>40997</v>
      </c>
      <c r="B2024" s="10">
        <v>15.48</v>
      </c>
      <c r="C2024" s="10">
        <v>18.84</v>
      </c>
      <c r="D2024">
        <v>6990.14</v>
      </c>
      <c r="E2024">
        <v>6242</v>
      </c>
      <c r="F2024">
        <v>108617.98</v>
      </c>
      <c r="G2024">
        <v>97006.75</v>
      </c>
      <c r="H2024">
        <f>(1/(1-91/360*VLOOKUP($A2024,Tbills!$B$4:$C$974,2,1)/100))^((1)/91)-1</f>
        <v>2.3613675910194587E-6</v>
      </c>
      <c r="I2024">
        <f>I2023*(1-IF($A2024&lt;=I2019,I$1,I$1+IF(AND(WEEKDAY($A2024)&lt;&gt;1,WEEKDAY($A2024)&lt;&gt;7),J$1,0)))^($A2024-$A2023)*(1-0.5*(E2024/E2023-1))</f>
        <v>19.988639403547431</v>
      </c>
      <c r="K2024">
        <f>ROW()</f>
        <v>2024</v>
      </c>
      <c r="L2024">
        <f>B2024/C2024</f>
        <v>0.82165605095541405</v>
      </c>
      <c r="M2024">
        <f t="shared" si="31"/>
        <v>12.018028086250784</v>
      </c>
      <c r="O2024">
        <v>12.116125</v>
      </c>
      <c r="P2024">
        <f>P2023*(1-P$1+H2023)^($A2024-$A2023)*(2-E2024/E2023)</f>
        <v>12.108970803524031</v>
      </c>
    </row>
    <row r="2025" spans="1:16" x14ac:dyDescent="0.25">
      <c r="A2025" s="1">
        <v>40998</v>
      </c>
      <c r="B2025" s="10">
        <v>15.5</v>
      </c>
      <c r="C2025" s="10">
        <v>18.61</v>
      </c>
      <c r="D2025">
        <v>6837.91</v>
      </c>
      <c r="E2025">
        <v>6106.05</v>
      </c>
      <c r="F2025">
        <v>105905.81</v>
      </c>
      <c r="G2025">
        <v>94584.28</v>
      </c>
      <c r="H2025">
        <f>(1/(1-91/360*VLOOKUP($A2025,Tbills!$B$4:$C$974,2,1)/100))^((1)/91)-1</f>
        <v>2.3613675910194587E-6</v>
      </c>
      <c r="I2025">
        <f>I2024*(1-IF($A2025&lt;=I2020,I$1,I$1+IF(AND(WEEKDAY($A2025)&lt;&gt;1,WEEKDAY($A2025)&lt;&gt;7),J$1,0)))^($A2025-$A2024)*(1-0.5*(E2025/E2024-1))</f>
        <v>20.205788552011324</v>
      </c>
      <c r="K2025">
        <f>ROW()</f>
        <v>2025</v>
      </c>
      <c r="L2025">
        <f>B2025/C2025</f>
        <v>0.83288554540569593</v>
      </c>
      <c r="M2025">
        <f t="shared" si="31"/>
        <v>12.279207339779006</v>
      </c>
      <c r="O2025">
        <v>12.372125</v>
      </c>
      <c r="P2025">
        <f>P2024*(1-P$1+H2024)^($A2025-$A2024)*(2-E2025/E2024)</f>
        <v>12.372274309274669</v>
      </c>
    </row>
    <row r="2026" spans="1:16" x14ac:dyDescent="0.25">
      <c r="A2026" s="1">
        <v>41001</v>
      </c>
      <c r="B2026" s="10">
        <v>15.64</v>
      </c>
      <c r="C2026" s="10">
        <v>18.46</v>
      </c>
      <c r="D2026">
        <v>6858.26</v>
      </c>
      <c r="E2026">
        <v>6124.18</v>
      </c>
      <c r="F2026">
        <v>106233.03</v>
      </c>
      <c r="G2026">
        <v>94875.85</v>
      </c>
      <c r="H2026">
        <f>(1/(1-91/360*VLOOKUP($A2026,Tbills!$B$4:$C$974,2,1)/100))^((1)/91)-1</f>
        <v>2.0835330114543638E-6</v>
      </c>
      <c r="I2026">
        <f>I2025*(1-IF($A2026&lt;=I2021,I$1,I$1+IF(AND(WEEKDAY($A2026)&lt;&gt;1,WEEKDAY($A2026)&lt;&gt;7),J$1,0)))^($A2026-$A2025)*(1-0.5*(E2026/E2025-1))</f>
        <v>20.174215847754862</v>
      </c>
      <c r="K2026">
        <f>ROW()</f>
        <v>2026</v>
      </c>
      <c r="L2026">
        <f>B2026/C2026</f>
        <v>0.84723726977248104</v>
      </c>
      <c r="M2026">
        <f t="shared" si="31"/>
        <v>12.241037534702727</v>
      </c>
      <c r="O2026">
        <v>12.334250000000001</v>
      </c>
      <c r="P2026">
        <f>P2025*(1-P$1+H2025)^($A2026-$A2025)*(2-E2026/E2025)</f>
        <v>12.334257414642231</v>
      </c>
    </row>
    <row r="2027" spans="1:16" x14ac:dyDescent="0.25">
      <c r="A2027" s="1">
        <v>41002</v>
      </c>
      <c r="B2027" s="10">
        <v>15.66</v>
      </c>
      <c r="C2027" s="10">
        <v>18.809999999999999</v>
      </c>
      <c r="D2027">
        <v>6990.53</v>
      </c>
      <c r="E2027">
        <v>6242.28</v>
      </c>
      <c r="F2027">
        <v>106244.88</v>
      </c>
      <c r="G2027">
        <v>94886.23</v>
      </c>
      <c r="H2027">
        <f>(1/(1-91/360*VLOOKUP($A2027,Tbills!$B$4:$C$974,2,1)/100))^((1)/91)-1</f>
        <v>2.0835330114543638E-6</v>
      </c>
      <c r="I2027">
        <f>I2026*(1-IF($A2027&lt;=I2022,I$1,I$1+IF(AND(WEEKDAY($A2027)&lt;&gt;1,WEEKDAY($A2027)&lt;&gt;7),J$1,0)))^($A2027-$A2026)*(1-0.5*(E2027/E2026-1))</f>
        <v>19.979173876682196</v>
      </c>
      <c r="K2027">
        <f>ROW()</f>
        <v>2027</v>
      </c>
      <c r="L2027">
        <f>B2027/C2027</f>
        <v>0.83253588516746413</v>
      </c>
      <c r="M2027">
        <f t="shared" si="31"/>
        <v>12.00441960669705</v>
      </c>
      <c r="O2027">
        <v>12.094875</v>
      </c>
      <c r="P2027">
        <f>P2026*(1-P$1+H2026)^($A2027-$A2026)*(2-E2027/E2026)</f>
        <v>12.095978752603543</v>
      </c>
    </row>
    <row r="2028" spans="1:16" x14ac:dyDescent="0.25">
      <c r="A2028" s="1">
        <v>41003</v>
      </c>
      <c r="B2028" s="10">
        <v>16.420000000000002</v>
      </c>
      <c r="C2028" s="10">
        <v>19.45</v>
      </c>
      <c r="D2028">
        <v>7237.45</v>
      </c>
      <c r="E2028">
        <v>6462.75</v>
      </c>
      <c r="F2028">
        <v>106975.82</v>
      </c>
      <c r="G2028">
        <v>95538.83</v>
      </c>
      <c r="H2028">
        <f>(1/(1-91/360*VLOOKUP($A2028,Tbills!$B$4:$C$974,2,1)/100))^((1)/91)-1</f>
        <v>2.0835330114543638E-6</v>
      </c>
      <c r="I2028">
        <f>I2027*(1-IF($A2028&lt;=I2023,I$1,I$1+IF(AND(WEEKDAY($A2028)&lt;&gt;1,WEEKDAY($A2028)&lt;&gt;7),J$1,0)))^($A2028-$A2027)*(1-0.5*(E2028/E2027-1))</f>
        <v>19.625842572760064</v>
      </c>
      <c r="K2028">
        <f>ROW()</f>
        <v>2028</v>
      </c>
      <c r="L2028">
        <f>B2028/C2028</f>
        <v>0.84421593830334207</v>
      </c>
      <c r="M2028">
        <f t="shared" si="31"/>
        <v>11.579898238767013</v>
      </c>
      <c r="O2028">
        <v>11.66675</v>
      </c>
      <c r="P2028">
        <f>P2027*(1-P$1+H2027)^($A2028-$A2027)*(2-E2028/E2027)</f>
        <v>11.668355713863258</v>
      </c>
    </row>
    <row r="2029" spans="1:16" x14ac:dyDescent="0.25">
      <c r="A2029" s="1">
        <v>41004</v>
      </c>
      <c r="B2029" s="10">
        <v>16.7</v>
      </c>
      <c r="C2029" s="10">
        <v>19.82</v>
      </c>
      <c r="D2029">
        <v>7438.12</v>
      </c>
      <c r="E2029">
        <v>6641.92</v>
      </c>
      <c r="F2029">
        <v>108711.66</v>
      </c>
      <c r="G2029">
        <v>97088.89</v>
      </c>
      <c r="H2029">
        <f>(1/(1-91/360*VLOOKUP($A2029,Tbills!$B$4:$C$974,2,1)/100))^((1)/91)-1</f>
        <v>2.0835330114543638E-6</v>
      </c>
      <c r="I2029">
        <f>I2028*(1-IF($A2029&lt;=I2024,I$1,I$1+IF(AND(WEEKDAY($A2029)&lt;&gt;1,WEEKDAY($A2029)&lt;&gt;7),J$1,0)))^($A2029-$A2028)*(1-0.5*(E2029/E2028-1))</f>
        <v>19.353290395938618</v>
      </c>
      <c r="K2029">
        <f>ROW()</f>
        <v>2029</v>
      </c>
      <c r="L2029">
        <f>B2029/C2029</f>
        <v>0.84258324924318861</v>
      </c>
      <c r="M2029">
        <f t="shared" si="31"/>
        <v>11.258338633461312</v>
      </c>
      <c r="O2029">
        <v>11.343125000000001</v>
      </c>
      <c r="P2029">
        <f>P2028*(1-P$1+H2028)^($A2029-$A2028)*(2-E2029/E2028)</f>
        <v>11.344472176521956</v>
      </c>
    </row>
    <row r="2030" spans="1:16" x14ac:dyDescent="0.25">
      <c r="A2030" s="1">
        <v>41008</v>
      </c>
      <c r="B2030" s="10">
        <v>18.809999999999999</v>
      </c>
      <c r="C2030" s="10">
        <v>21.21</v>
      </c>
      <c r="D2030">
        <v>7836.35</v>
      </c>
      <c r="E2030">
        <v>6997.47</v>
      </c>
      <c r="F2030">
        <v>112095.25</v>
      </c>
      <c r="G2030">
        <v>100109.92</v>
      </c>
      <c r="H2030">
        <f>(1/(1-91/360*VLOOKUP($A2030,Tbills!$B$4:$C$974,2,1)/100))^((1)/91)-1</f>
        <v>2.3613675910194587E-6</v>
      </c>
      <c r="I2030">
        <f>I2029*(1-IF($A2030&lt;=I2025,I$1,I$1+IF(AND(WEEKDAY($A2030)&lt;&gt;1,WEEKDAY($A2030)&lt;&gt;7),J$1,0)))^($A2030-$A2029)*(1-0.5*(E2030/E2029-1))</f>
        <v>18.833327033092093</v>
      </c>
      <c r="K2030">
        <f>ROW()</f>
        <v>2030</v>
      </c>
      <c r="L2030">
        <f>B2030/C2030</f>
        <v>0.88684582743988671</v>
      </c>
      <c r="M2030">
        <f t="shared" si="31"/>
        <v>10.653681141582215</v>
      </c>
      <c r="O2030">
        <v>10.733750000000001</v>
      </c>
      <c r="P2030">
        <f>P2029*(1-P$1+H2029)^($A2030-$A2029)*(2-E2030/E2029)</f>
        <v>10.735689926579234</v>
      </c>
    </row>
    <row r="2031" spans="1:16" x14ac:dyDescent="0.25">
      <c r="A2031" s="1">
        <v>41009</v>
      </c>
      <c r="B2031" s="10">
        <v>20.39</v>
      </c>
      <c r="C2031" s="10">
        <v>22.62</v>
      </c>
      <c r="D2031">
        <v>8341.4</v>
      </c>
      <c r="E2031">
        <v>7448.44</v>
      </c>
      <c r="F2031">
        <v>116346.17</v>
      </c>
      <c r="G2031">
        <v>103906.09</v>
      </c>
      <c r="H2031">
        <f>(1/(1-91/360*VLOOKUP($A2031,Tbills!$B$4:$C$974,2,1)/100))^((1)/91)-1</f>
        <v>2.3613675910194587E-6</v>
      </c>
      <c r="I2031">
        <f>I2030*(1-IF($A2031&lt;=I2026,I$1,I$1+IF(AND(WEEKDAY($A2031)&lt;&gt;1,WEEKDAY($A2031)&lt;&gt;7),J$1,0)))^($A2031-$A2030)*(1-0.5*(E2031/E2030-1))</f>
        <v>18.225971481087075</v>
      </c>
      <c r="K2031">
        <f>ROW()</f>
        <v>2031</v>
      </c>
      <c r="L2031">
        <f>B2031/C2031</f>
        <v>0.90141467727674618</v>
      </c>
      <c r="M2031">
        <f t="shared" si="31"/>
        <v>9.9666129654877516</v>
      </c>
      <c r="O2031">
        <v>10.0405</v>
      </c>
      <c r="P2031">
        <f>P2030*(1-P$1+H2030)^($A2031-$A2030)*(2-E2031/E2030)</f>
        <v>10.04345293694138</v>
      </c>
    </row>
    <row r="2032" spans="1:16" x14ac:dyDescent="0.25">
      <c r="A2032" s="1">
        <v>41010</v>
      </c>
      <c r="B2032" s="10">
        <v>20.02</v>
      </c>
      <c r="C2032" s="10">
        <v>22.47</v>
      </c>
      <c r="D2032">
        <v>8200.61</v>
      </c>
      <c r="E2032">
        <v>7322.7</v>
      </c>
      <c r="F2032">
        <v>116706.66</v>
      </c>
      <c r="G2032">
        <v>104227.79</v>
      </c>
      <c r="H2032">
        <f>(1/(1-91/360*VLOOKUP($A2032,Tbills!$B$4:$C$974,2,1)/100))^((1)/91)-1</f>
        <v>2.3613675910194587E-6</v>
      </c>
      <c r="I2032">
        <f>I2031*(1-IF($A2032&lt;=I2027,I$1,I$1+IF(AND(WEEKDAY($A2032)&lt;&gt;1,WEEKDAY($A2032)&lt;&gt;7),J$1,0)))^($A2032-$A2031)*(1-0.5*(E2032/E2031-1))</f>
        <v>18.379332943666856</v>
      </c>
      <c r="K2032">
        <f>ROW()</f>
        <v>2032</v>
      </c>
      <c r="L2032">
        <f>B2032/C2032</f>
        <v>0.8909657320872274</v>
      </c>
      <c r="M2032">
        <f t="shared" si="31"/>
        <v>10.134391183739027</v>
      </c>
      <c r="O2032">
        <v>10.209625000000001</v>
      </c>
      <c r="P2032">
        <f>P2031*(1-P$1+H2031)^($A2032-$A2031)*(2-E2032/E2031)</f>
        <v>10.212646730770805</v>
      </c>
    </row>
    <row r="2033" spans="1:16" x14ac:dyDescent="0.25">
      <c r="A2033" s="1">
        <v>41011</v>
      </c>
      <c r="B2033" s="10">
        <v>17.2</v>
      </c>
      <c r="C2033" s="10">
        <v>20.25</v>
      </c>
      <c r="D2033">
        <v>7312.99</v>
      </c>
      <c r="E2033">
        <v>6530.09</v>
      </c>
      <c r="F2033">
        <v>110252.12</v>
      </c>
      <c r="G2033">
        <v>98463.16</v>
      </c>
      <c r="H2033">
        <f>(1/(1-91/360*VLOOKUP($A2033,Tbills!$B$4:$C$974,2,1)/100))^((1)/91)-1</f>
        <v>2.3613675910194587E-6</v>
      </c>
      <c r="I2033">
        <f>I2032*(1-IF($A2033&lt;=I2028,I$1,I$1+IF(AND(WEEKDAY($A2033)&lt;&gt;1,WEEKDAY($A2033)&lt;&gt;7),J$1,0)))^($A2033-$A2032)*(1-0.5*(E2033/E2032-1))</f>
        <v>19.373519381886503</v>
      </c>
      <c r="K2033">
        <f>ROW()</f>
        <v>2033</v>
      </c>
      <c r="L2033">
        <f>B2033/C2033</f>
        <v>0.84938271604938265</v>
      </c>
      <c r="M2033">
        <f t="shared" si="31"/>
        <v>11.230815899545192</v>
      </c>
      <c r="O2033">
        <v>11.311125000000001</v>
      </c>
      <c r="P2033">
        <f>P2032*(1-P$1+H2032)^($A2033-$A2032)*(2-E2033/E2032)</f>
        <v>11.317673053372777</v>
      </c>
    </row>
    <row r="2034" spans="1:16" x14ac:dyDescent="0.25">
      <c r="A2034" s="1">
        <v>41012</v>
      </c>
      <c r="B2034" s="10">
        <v>19.55</v>
      </c>
      <c r="C2034" s="10">
        <v>21.99</v>
      </c>
      <c r="D2034">
        <v>7946.5</v>
      </c>
      <c r="E2034">
        <v>7095.76</v>
      </c>
      <c r="F2034">
        <v>114864.5</v>
      </c>
      <c r="G2034">
        <v>102582.12</v>
      </c>
      <c r="H2034">
        <f>(1/(1-91/360*VLOOKUP($A2034,Tbills!$B$4:$C$974,2,1)/100))^((1)/91)-1</f>
        <v>2.3613675910194587E-6</v>
      </c>
      <c r="I2034">
        <f>I2033*(1-IF($A2034&lt;=I2029,I$1,I$1+IF(AND(WEEKDAY($A2034)&lt;&gt;1,WEEKDAY($A2034)&lt;&gt;7),J$1,0)))^($A2034-$A2033)*(1-0.5*(E2034/E2033-1))</f>
        <v>18.533920006607783</v>
      </c>
      <c r="K2034">
        <f>ROW()</f>
        <v>2034</v>
      </c>
      <c r="L2034">
        <f>B2034/C2034</f>
        <v>0.88904047294224653</v>
      </c>
      <c r="M2034">
        <f t="shared" si="31"/>
        <v>10.257467064640679</v>
      </c>
      <c r="O2034">
        <v>10.33675</v>
      </c>
      <c r="P2034">
        <f>P2033*(1-P$1+H2033)^($A2034-$A2033)*(2-E2034/E2033)</f>
        <v>10.336920044560362</v>
      </c>
    </row>
    <row r="2035" spans="1:16" x14ac:dyDescent="0.25">
      <c r="A2035" s="1">
        <v>41015</v>
      </c>
      <c r="B2035" s="10">
        <v>19.55</v>
      </c>
      <c r="C2035" s="10">
        <v>22.04</v>
      </c>
      <c r="D2035">
        <v>7827.01</v>
      </c>
      <c r="E2035">
        <v>6989.01</v>
      </c>
      <c r="F2035">
        <v>113635.78</v>
      </c>
      <c r="G2035">
        <v>101484.06</v>
      </c>
      <c r="H2035">
        <f>(1/(1-91/360*VLOOKUP($A2035,Tbills!$B$4:$C$974,2,1)/100))^((1)/91)-1</f>
        <v>2.222449413613603E-6</v>
      </c>
      <c r="I2035">
        <f>I2034*(1-IF($A2035&lt;=I2030,I$1,I$1+IF(AND(WEEKDAY($A2035)&lt;&gt;1,WEEKDAY($A2035)&lt;&gt;7),J$1,0)))^($A2035-$A2034)*(1-0.5*(E2035/E2034-1))</f>
        <v>18.671875946830102</v>
      </c>
      <c r="K2035">
        <f>ROW()</f>
        <v>2035</v>
      </c>
      <c r="L2035">
        <f>B2035/C2035</f>
        <v>0.88702359346642479</v>
      </c>
      <c r="M2035">
        <f t="shared" si="31"/>
        <v>10.410327674303547</v>
      </c>
      <c r="O2035">
        <v>10.492125</v>
      </c>
      <c r="P2035">
        <f>P2034*(1-P$1+H2034)^($A2035-$A2034)*(2-E2035/E2034)</f>
        <v>10.491340828199382</v>
      </c>
    </row>
    <row r="2036" spans="1:16" x14ac:dyDescent="0.25">
      <c r="A2036" s="1">
        <v>41016</v>
      </c>
      <c r="B2036" s="10">
        <v>18.46</v>
      </c>
      <c r="C2036" s="10">
        <v>20.85</v>
      </c>
      <c r="D2036">
        <v>7307.03</v>
      </c>
      <c r="E2036">
        <v>6524.69</v>
      </c>
      <c r="F2036">
        <v>111376</v>
      </c>
      <c r="G2036">
        <v>99465.71</v>
      </c>
      <c r="H2036">
        <f>(1/(1-91/360*VLOOKUP($A2036,Tbills!$B$4:$C$974,2,1)/100))^((1)/91)-1</f>
        <v>2.222449413613603E-6</v>
      </c>
      <c r="I2036">
        <f>I2035*(1-IF($A2036&lt;=I2031,I$1,I$1+IF(AND(WEEKDAY($A2036)&lt;&gt;1,WEEKDAY($A2036)&lt;&gt;7),J$1,0)))^($A2036-$A2035)*(1-0.5*(E2036/E2035-1))</f>
        <v>19.291613702709093</v>
      </c>
      <c r="K2036">
        <f>ROW()</f>
        <v>2036</v>
      </c>
      <c r="L2036">
        <f>B2036/C2036</f>
        <v>0.88537170263788967</v>
      </c>
      <c r="M2036">
        <f t="shared" si="31"/>
        <v>11.101428343788616</v>
      </c>
      <c r="O2036">
        <v>11.186875000000001</v>
      </c>
      <c r="P2036">
        <f>P2035*(1-P$1+H2035)^($A2036-$A2035)*(2-E2036/E2035)</f>
        <v>11.187951793008354</v>
      </c>
    </row>
    <row r="2037" spans="1:16" x14ac:dyDescent="0.25">
      <c r="A2037" s="1">
        <v>41017</v>
      </c>
      <c r="B2037" s="10">
        <v>18.64</v>
      </c>
      <c r="C2037" s="10">
        <v>21.12</v>
      </c>
      <c r="D2037">
        <v>7526.81</v>
      </c>
      <c r="E2037">
        <v>6720.92</v>
      </c>
      <c r="F2037">
        <v>111808.22</v>
      </c>
      <c r="G2037">
        <v>99851.49</v>
      </c>
      <c r="H2037">
        <f>(1/(1-91/360*VLOOKUP($A2037,Tbills!$B$4:$C$974,2,1)/100))^((1)/91)-1</f>
        <v>2.222449413613603E-6</v>
      </c>
      <c r="I2037">
        <f>I2036*(1-IF($A2037&lt;=I2032,I$1,I$1+IF(AND(WEEKDAY($A2037)&lt;&gt;1,WEEKDAY($A2037)&lt;&gt;7),J$1,0)))^($A2037-$A2036)*(1-0.5*(E2037/E2036-1))</f>
        <v>19.001021578150386</v>
      </c>
      <c r="K2037">
        <f>ROW()</f>
        <v>2037</v>
      </c>
      <c r="L2037">
        <f>B2037/C2037</f>
        <v>0.88257575757575757</v>
      </c>
      <c r="M2037">
        <f t="shared" si="31"/>
        <v>10.767051471931865</v>
      </c>
      <c r="O2037">
        <v>10.849500000000001</v>
      </c>
      <c r="P2037">
        <f>P2036*(1-P$1+H2036)^($A2037-$A2036)*(2-E2037/E2036)</f>
        <v>10.85109699252618</v>
      </c>
    </row>
    <row r="2038" spans="1:16" x14ac:dyDescent="0.25">
      <c r="A2038" s="1">
        <v>41018</v>
      </c>
      <c r="B2038" s="10">
        <v>18.36</v>
      </c>
      <c r="C2038" s="10">
        <v>21.23</v>
      </c>
      <c r="D2038">
        <v>7474.87</v>
      </c>
      <c r="E2038">
        <v>6674.53</v>
      </c>
      <c r="F2038">
        <v>111308.83</v>
      </c>
      <c r="G2038">
        <v>99405.28</v>
      </c>
      <c r="H2038">
        <f>(1/(1-91/360*VLOOKUP($A2038,Tbills!$B$4:$C$974,2,1)/100))^((1)/91)-1</f>
        <v>2.222449413613603E-6</v>
      </c>
      <c r="I2038">
        <f>I2037*(1-IF($A2038&lt;=I2033,I$1,I$1+IF(AND(WEEKDAY($A2038)&lt;&gt;1,WEEKDAY($A2038)&lt;&gt;7),J$1,0)))^($A2038-$A2037)*(1-0.5*(E2038/E2037-1))</f>
        <v>19.066100973938546</v>
      </c>
      <c r="K2038">
        <f>ROW()</f>
        <v>2038</v>
      </c>
      <c r="L2038">
        <f>B2038/C2038</f>
        <v>0.86481394253414978</v>
      </c>
      <c r="M2038">
        <f t="shared" si="31"/>
        <v>10.840864261429342</v>
      </c>
      <c r="O2038">
        <v>10.923249999999999</v>
      </c>
      <c r="P2038">
        <f>P2037*(1-P$1+H2037)^($A2038-$A2037)*(2-E2038/E2037)</f>
        <v>10.925615002661537</v>
      </c>
    </row>
    <row r="2039" spans="1:16" x14ac:dyDescent="0.25">
      <c r="A2039" s="1">
        <v>41019</v>
      </c>
      <c r="B2039" s="10">
        <v>17.440000000000001</v>
      </c>
      <c r="C2039" s="10">
        <v>20.48</v>
      </c>
      <c r="D2039">
        <v>7226.39</v>
      </c>
      <c r="E2039">
        <v>6452.64</v>
      </c>
      <c r="F2039">
        <v>109227.33</v>
      </c>
      <c r="G2039">
        <v>97546.16</v>
      </c>
      <c r="H2039">
        <f>(1/(1-91/360*VLOOKUP($A2039,Tbills!$B$4:$C$974,2,1)/100))^((1)/91)-1</f>
        <v>2.222449413613603E-6</v>
      </c>
      <c r="I2039">
        <f>I2038*(1-IF($A2039&lt;=I2034,I$1,I$1+IF(AND(WEEKDAY($A2039)&lt;&gt;1,WEEKDAY($A2039)&lt;&gt;7),J$1,0)))^($A2039-$A2038)*(1-0.5*(E2039/E2038-1))</f>
        <v>19.382515963722245</v>
      </c>
      <c r="K2039">
        <f>ROW()</f>
        <v>2039</v>
      </c>
      <c r="L2039">
        <f>B2039/C2039</f>
        <v>0.8515625</v>
      </c>
      <c r="M2039">
        <f t="shared" si="31"/>
        <v>11.200739376457461</v>
      </c>
      <c r="O2039">
        <v>11.2865</v>
      </c>
      <c r="P2039">
        <f>P2038*(1-P$1+H2038)^($A2039-$A2038)*(2-E2039/E2038)</f>
        <v>11.28843685515038</v>
      </c>
    </row>
    <row r="2040" spans="1:16" x14ac:dyDescent="0.25">
      <c r="A2040" s="1">
        <v>41022</v>
      </c>
      <c r="B2040" s="10">
        <v>18.97</v>
      </c>
      <c r="C2040" s="10">
        <v>21.39</v>
      </c>
      <c r="D2040">
        <v>7537.61</v>
      </c>
      <c r="E2040">
        <v>6730.49</v>
      </c>
      <c r="F2040">
        <v>111736.72</v>
      </c>
      <c r="G2040">
        <v>99786.54</v>
      </c>
      <c r="H2040">
        <f>(1/(1-91/360*VLOOKUP($A2040,Tbills!$B$4:$C$974,2,1)/100))^((1)/91)-1</f>
        <v>2.222449413613603E-6</v>
      </c>
      <c r="I2040">
        <f>I2039*(1-IF($A2040&lt;=I2035,I$1,I$1+IF(AND(WEEKDAY($A2040)&lt;&gt;1,WEEKDAY($A2040)&lt;&gt;7),J$1,0)))^($A2040-$A2039)*(1-0.5*(E2040/E2039-1))</f>
        <v>18.963730607183685</v>
      </c>
      <c r="K2040">
        <f>ROW()</f>
        <v>2040</v>
      </c>
      <c r="L2040">
        <f>B2040/C2040</f>
        <v>0.88686302010285167</v>
      </c>
      <c r="M2040">
        <f t="shared" si="31"/>
        <v>10.716939141669799</v>
      </c>
      <c r="O2040">
        <v>10.797750000000001</v>
      </c>
      <c r="P2040">
        <f>P2039*(1-P$1+H2039)^($A2040-$A2039)*(2-E2040/E2039)</f>
        <v>10.801231395426939</v>
      </c>
    </row>
    <row r="2041" spans="1:16" x14ac:dyDescent="0.25">
      <c r="A2041" s="1">
        <v>41023</v>
      </c>
      <c r="B2041" s="10">
        <v>18.100000000000001</v>
      </c>
      <c r="C2041" s="10">
        <v>20.51</v>
      </c>
      <c r="D2041">
        <v>7239.57</v>
      </c>
      <c r="E2041">
        <v>6464.35</v>
      </c>
      <c r="F2041">
        <v>110720.66</v>
      </c>
      <c r="G2041">
        <v>98878.92</v>
      </c>
      <c r="H2041">
        <f>(1/(1-91/360*VLOOKUP($A2041,Tbills!$B$4:$C$974,2,1)/100))^((1)/91)-1</f>
        <v>2.222449413613603E-6</v>
      </c>
      <c r="I2041">
        <f>I2040*(1-IF($A2041&lt;=I2036,I$1,I$1+IF(AND(WEEKDAY($A2041)&lt;&gt;1,WEEKDAY($A2041)&lt;&gt;7),J$1,0)))^($A2041-$A2040)*(1-0.5*(E2041/E2040-1))</f>
        <v>19.338163366110905</v>
      </c>
      <c r="K2041">
        <f>ROW()</f>
        <v>2041</v>
      </c>
      <c r="L2041">
        <f>B2041/C2041</f>
        <v>0.8824963432471965</v>
      </c>
      <c r="M2041">
        <f t="shared" si="31"/>
        <v>11.140194186920302</v>
      </c>
      <c r="O2041">
        <v>11.224</v>
      </c>
      <c r="P2041">
        <f>P2040*(1-P$1+H2040)^($A2041-$A2040)*(2-E2041/E2040)</f>
        <v>11.227948104332846</v>
      </c>
    </row>
    <row r="2042" spans="1:16" x14ac:dyDescent="0.25">
      <c r="A2042" s="1">
        <v>41024</v>
      </c>
      <c r="B2042" s="10">
        <v>16.82</v>
      </c>
      <c r="C2042" s="10">
        <v>19.46</v>
      </c>
      <c r="D2042">
        <v>6828.7</v>
      </c>
      <c r="E2042">
        <v>6097.47</v>
      </c>
      <c r="F2042">
        <v>106576.47</v>
      </c>
      <c r="G2042">
        <v>95177.74</v>
      </c>
      <c r="H2042">
        <f>(1/(1-91/360*VLOOKUP($A2042,Tbills!$B$4:$C$974,2,1)/100))^((1)/91)-1</f>
        <v>2.222449413613603E-6</v>
      </c>
      <c r="I2042">
        <f>I2041*(1-IF($A2042&lt;=I2037,I$1,I$1+IF(AND(WEEKDAY($A2042)&lt;&gt;1,WEEKDAY($A2042)&lt;&gt;7),J$1,0)))^($A2042-$A2041)*(1-0.5*(E2042/E2041-1))</f>
        <v>19.886408233502166</v>
      </c>
      <c r="K2042">
        <f>ROW()</f>
        <v>2042</v>
      </c>
      <c r="L2042">
        <f>B2042/C2042</f>
        <v>0.86433710174717371</v>
      </c>
      <c r="M2042">
        <f t="shared" si="31"/>
        <v>11.771900391334809</v>
      </c>
      <c r="O2042">
        <v>11.858750000000001</v>
      </c>
      <c r="P2042">
        <f>P2041*(1-P$1+H2041)^($A2042-$A2041)*(2-E2042/E2041)</f>
        <v>11.864770551892065</v>
      </c>
    </row>
    <row r="2043" spans="1:16" x14ac:dyDescent="0.25">
      <c r="A2043" s="1">
        <v>41025</v>
      </c>
      <c r="B2043" s="10">
        <v>16.239999999999998</v>
      </c>
      <c r="C2043" s="10">
        <v>18.55</v>
      </c>
      <c r="D2043">
        <v>6638.68</v>
      </c>
      <c r="E2043">
        <v>5927.79</v>
      </c>
      <c r="F2043">
        <v>105499.67</v>
      </c>
      <c r="G2043">
        <v>94215.9</v>
      </c>
      <c r="H2043">
        <f>(1/(1-91/360*VLOOKUP($A2043,Tbills!$B$4:$C$974,2,1)/100))^((1)/91)-1</f>
        <v>2.222449413613603E-6</v>
      </c>
      <c r="I2043">
        <f>I2042*(1-IF($A2043&lt;=I2038,I$1,I$1+IF(AND(WEEKDAY($A2043)&lt;&gt;1,WEEKDAY($A2043)&lt;&gt;7),J$1,0)))^($A2043-$A2042)*(1-0.5*(E2043/E2042-1))</f>
        <v>20.162582280074034</v>
      </c>
      <c r="K2043">
        <f>ROW()</f>
        <v>2043</v>
      </c>
      <c r="L2043">
        <f>B2043/C2043</f>
        <v>0.87547169811320746</v>
      </c>
      <c r="M2043">
        <f t="shared" si="31"/>
        <v>12.098924534720254</v>
      </c>
      <c r="O2043">
        <v>12.186624999999999</v>
      </c>
      <c r="P2043">
        <f>P2042*(1-P$1+H2042)^($A2043-$A2042)*(2-E2043/E2042)</f>
        <v>12.194518674707696</v>
      </c>
    </row>
    <row r="2044" spans="1:16" x14ac:dyDescent="0.25">
      <c r="A2044" s="1">
        <v>41026</v>
      </c>
      <c r="B2044" s="10">
        <v>16.32</v>
      </c>
      <c r="C2044" s="10">
        <v>18.739999999999998</v>
      </c>
      <c r="D2044">
        <v>6631.63</v>
      </c>
      <c r="E2044">
        <v>5921.49</v>
      </c>
      <c r="F2044">
        <v>104649.19</v>
      </c>
      <c r="G2044">
        <v>93456.17</v>
      </c>
      <c r="H2044">
        <f>(1/(1-91/360*VLOOKUP($A2044,Tbills!$B$4:$C$974,2,1)/100))^((1)/91)-1</f>
        <v>2.222449413613603E-6</v>
      </c>
      <c r="I2044">
        <f>I2043*(1-IF($A2044&lt;=I2039,I$1,I$1+IF(AND(WEEKDAY($A2044)&lt;&gt;1,WEEKDAY($A2044)&lt;&gt;7),J$1,0)))^($A2044-$A2043)*(1-0.5*(E2044/E2043-1))</f>
        <v>20.172771523995362</v>
      </c>
      <c r="K2044">
        <f>ROW()</f>
        <v>2044</v>
      </c>
      <c r="L2044">
        <f>B2044/C2044</f>
        <v>0.87086446104589121</v>
      </c>
      <c r="M2044">
        <f t="shared" si="31"/>
        <v>12.111219048576718</v>
      </c>
      <c r="O2044">
        <v>12.197875</v>
      </c>
      <c r="P2044">
        <f>P2043*(1-P$1+H2043)^($A2044-$A2043)*(2-E2044/E2043)</f>
        <v>12.207054516585185</v>
      </c>
    </row>
    <row r="2045" spans="1:16" x14ac:dyDescent="0.25">
      <c r="A2045" s="1">
        <v>41029</v>
      </c>
      <c r="B2045" s="10">
        <v>17.149999999999999</v>
      </c>
      <c r="C2045" s="10">
        <v>19.32</v>
      </c>
      <c r="D2045">
        <v>6765.08</v>
      </c>
      <c r="E2045">
        <v>6040.61</v>
      </c>
      <c r="F2045">
        <v>105076.16</v>
      </c>
      <c r="G2045">
        <v>93836.85</v>
      </c>
      <c r="H2045">
        <f>(1/(1-91/360*VLOOKUP($A2045,Tbills!$B$4:$C$974,2,1)/100))^((1)/91)-1</f>
        <v>2.639209272237153E-6</v>
      </c>
      <c r="I2045">
        <f>I2044*(1-IF($A2045&lt;=I2040,I$1,I$1+IF(AND(WEEKDAY($A2045)&lt;&gt;1,WEEKDAY($A2045)&lt;&gt;7),J$1,0)))^($A2045-$A2044)*(1-0.5*(E2045/E2044-1))</f>
        <v>19.968308904256059</v>
      </c>
      <c r="K2045">
        <f>ROW()</f>
        <v>2045</v>
      </c>
      <c r="L2045">
        <f>B2045/C2045</f>
        <v>0.8876811594202898</v>
      </c>
      <c r="M2045">
        <f t="shared" si="31"/>
        <v>11.865924869066509</v>
      </c>
      <c r="O2045">
        <v>11.950374999999999</v>
      </c>
      <c r="P2045">
        <f>P2044*(1-P$1+H2044)^($A2045-$A2044)*(2-E2045/E2044)</f>
        <v>11.960243151176082</v>
      </c>
    </row>
    <row r="2046" spans="1:16" x14ac:dyDescent="0.25">
      <c r="A2046" s="1">
        <v>41030</v>
      </c>
      <c r="B2046" s="10">
        <v>16.600000000000001</v>
      </c>
      <c r="C2046" s="10">
        <v>19.13</v>
      </c>
      <c r="D2046">
        <v>6607.95</v>
      </c>
      <c r="E2046">
        <v>5900.29</v>
      </c>
      <c r="F2046">
        <v>104257.52</v>
      </c>
      <c r="G2046">
        <v>93105.53</v>
      </c>
      <c r="H2046">
        <f>(1/(1-91/360*VLOOKUP($A2046,Tbills!$B$4:$C$974,2,1)/100))^((1)/91)-1</f>
        <v>2.639209272237153E-6</v>
      </c>
      <c r="I2046">
        <f>I2045*(1-IF($A2046&lt;=I2041,I$1,I$1+IF(AND(WEEKDAY($A2046)&lt;&gt;1,WEEKDAY($A2046)&lt;&gt;7),J$1,0)))^($A2046-$A2045)*(1-0.5*(E2046/E2045-1))</f>
        <v>20.199709482069075</v>
      </c>
      <c r="K2046">
        <f>ROW()</f>
        <v>2046</v>
      </c>
      <c r="L2046">
        <f>B2046/C2046</f>
        <v>0.86774699424986945</v>
      </c>
      <c r="M2046">
        <f t="shared" si="31"/>
        <v>12.140998185810144</v>
      </c>
      <c r="O2046">
        <v>12.224875000000001</v>
      </c>
      <c r="P2046">
        <f>P2045*(1-P$1+H2045)^($A2046-$A2045)*(2-E2046/E2045)</f>
        <v>12.237652584257862</v>
      </c>
    </row>
    <row r="2047" spans="1:16" x14ac:dyDescent="0.25">
      <c r="A2047" s="1">
        <v>41031</v>
      </c>
      <c r="B2047" s="10">
        <v>16.88</v>
      </c>
      <c r="C2047" s="10">
        <v>19.010000000000002</v>
      </c>
      <c r="D2047">
        <v>6599.28</v>
      </c>
      <c r="E2047">
        <v>5892.54</v>
      </c>
      <c r="F2047">
        <v>103090.34</v>
      </c>
      <c r="G2047">
        <v>92062.95</v>
      </c>
      <c r="H2047">
        <f>(1/(1-91/360*VLOOKUP($A2047,Tbills!$B$4:$C$974,2,1)/100))^((1)/91)-1</f>
        <v>2.639209272237153E-6</v>
      </c>
      <c r="I2047">
        <f>I2046*(1-IF($A2047&lt;=I2042,I$1,I$1+IF(AND(WEEKDAY($A2047)&lt;&gt;1,WEEKDAY($A2047)&lt;&gt;7),J$1,0)))^($A2047-$A2046)*(1-0.5*(E2047/E2046-1))</f>
        <v>20.212449497207047</v>
      </c>
      <c r="K2047">
        <f>ROW()</f>
        <v>2047</v>
      </c>
      <c r="L2047">
        <f>B2047/C2047</f>
        <v>0.88795370857443434</v>
      </c>
      <c r="M2047">
        <f t="shared" si="31"/>
        <v>12.156379109421788</v>
      </c>
      <c r="O2047">
        <v>12.240500000000001</v>
      </c>
      <c r="P2047">
        <f>P2046*(1-P$1+H2046)^($A2047-$A2046)*(2-E2047/E2046)</f>
        <v>12.253305796928503</v>
      </c>
    </row>
    <row r="2048" spans="1:16" x14ac:dyDescent="0.25">
      <c r="A2048" s="1">
        <v>41032</v>
      </c>
      <c r="B2048" s="10">
        <v>17.559999999999999</v>
      </c>
      <c r="C2048" s="10">
        <v>19.5</v>
      </c>
      <c r="D2048">
        <v>6829.99</v>
      </c>
      <c r="E2048">
        <v>6098.52</v>
      </c>
      <c r="F2048">
        <v>104033.25</v>
      </c>
      <c r="G2048">
        <v>92904.76</v>
      </c>
      <c r="H2048">
        <f>(1/(1-91/360*VLOOKUP($A2048,Tbills!$B$4:$C$974,2,1)/100))^((1)/91)-1</f>
        <v>2.639209272237153E-6</v>
      </c>
      <c r="I2048">
        <f>I2047*(1-IF($A2048&lt;=I2043,I$1,I$1+IF(AND(WEEKDAY($A2048)&lt;&gt;1,WEEKDAY($A2048)&lt;&gt;7),J$1,0)))^($A2048-$A2047)*(1-0.5*(E2048/E2047-1))</f>
        <v>19.858658784639385</v>
      </c>
      <c r="K2048">
        <f>ROW()</f>
        <v>2048</v>
      </c>
      <c r="L2048">
        <f>B2048/C2048</f>
        <v>0.90051282051282044</v>
      </c>
      <c r="M2048">
        <f t="shared" si="31"/>
        <v>11.730893558494111</v>
      </c>
      <c r="O2048">
        <v>11.814624999999999</v>
      </c>
      <c r="P2048">
        <f>P2047*(1-P$1+H2047)^($A2048-$A2047)*(2-E2048/E2047)</f>
        <v>11.824572312806293</v>
      </c>
    </row>
    <row r="2049" spans="1:16" x14ac:dyDescent="0.25">
      <c r="A2049" s="1">
        <v>41033</v>
      </c>
      <c r="B2049" s="10">
        <v>19.16</v>
      </c>
      <c r="C2049" s="10">
        <v>20.72</v>
      </c>
      <c r="D2049">
        <v>7180.97</v>
      </c>
      <c r="E2049">
        <v>6411.89</v>
      </c>
      <c r="F2049">
        <v>105823.56</v>
      </c>
      <c r="G2049">
        <v>94503.31</v>
      </c>
      <c r="H2049">
        <f>(1/(1-91/360*VLOOKUP($A2049,Tbills!$B$4:$C$974,2,1)/100))^((1)/91)-1</f>
        <v>2.639209272237153E-6</v>
      </c>
      <c r="I2049">
        <f>I2048*(1-IF($A2049&lt;=I2044,I$1,I$1+IF(AND(WEEKDAY($A2049)&lt;&gt;1,WEEKDAY($A2049)&lt;&gt;7),J$1,0)))^($A2049-$A2048)*(1-0.5*(E2049/E2048-1))</f>
        <v>19.347940593474711</v>
      </c>
      <c r="K2049">
        <f>ROW()</f>
        <v>2049</v>
      </c>
      <c r="L2049">
        <f>B2049/C2049</f>
        <v>0.92471042471042475</v>
      </c>
      <c r="M2049">
        <f t="shared" si="31"/>
        <v>11.127588010745217</v>
      </c>
      <c r="O2049">
        <v>11.206</v>
      </c>
      <c r="P2049">
        <f>P2048*(1-P$1+H2048)^($A2049-$A2048)*(2-E2049/E2048)</f>
        <v>11.21658614491629</v>
      </c>
    </row>
    <row r="2050" spans="1:16" x14ac:dyDescent="0.25">
      <c r="A2050" s="1">
        <v>41036</v>
      </c>
      <c r="B2050" s="10">
        <v>18.940000000000001</v>
      </c>
      <c r="C2050" s="10">
        <v>20.45</v>
      </c>
      <c r="D2050">
        <v>6969.29</v>
      </c>
      <c r="E2050">
        <v>6222.83</v>
      </c>
      <c r="F2050">
        <v>104297.71</v>
      </c>
      <c r="G2050">
        <v>93139.93</v>
      </c>
      <c r="H2050">
        <f>(1/(1-91/360*VLOOKUP($A2050,Tbills!$B$4:$C$974,2,1)/100))^((1)/91)-1</f>
        <v>2.5002875438939753E-6</v>
      </c>
      <c r="I2050">
        <f>I2049*(1-IF($A2050&lt;=I2045,I$1,I$1+IF(AND(WEEKDAY($A2050)&lt;&gt;1,WEEKDAY($A2050)&lt;&gt;7),J$1,0)))^($A2050-$A2049)*(1-0.5*(E2050/E2049-1))</f>
        <v>19.631652827901334</v>
      </c>
      <c r="K2050">
        <f>ROW()</f>
        <v>2050</v>
      </c>
      <c r="L2050">
        <f>B2050/C2050</f>
        <v>0.92616136919315417</v>
      </c>
      <c r="M2050">
        <f t="shared" si="31"/>
        <v>11.454093771143706</v>
      </c>
      <c r="O2050">
        <v>11.53875</v>
      </c>
      <c r="P2050">
        <f>P2049*(1-P$1+H2049)^($A2050-$A2049)*(2-E2050/E2049)</f>
        <v>11.546126865310622</v>
      </c>
    </row>
    <row r="2051" spans="1:16" x14ac:dyDescent="0.25">
      <c r="A2051" s="1">
        <v>41037</v>
      </c>
      <c r="B2051" s="10">
        <v>19.05</v>
      </c>
      <c r="C2051" s="10">
        <v>20.81</v>
      </c>
      <c r="D2051">
        <v>7025.68</v>
      </c>
      <c r="E2051">
        <v>6273.16</v>
      </c>
      <c r="F2051">
        <v>105491.87</v>
      </c>
      <c r="G2051">
        <v>94206.11</v>
      </c>
      <c r="H2051">
        <f>(1/(1-91/360*VLOOKUP($A2051,Tbills!$B$4:$C$974,2,1)/100))^((1)/91)-1</f>
        <v>2.5002875438939753E-6</v>
      </c>
      <c r="I2051">
        <f>I2050*(1-IF($A2051&lt;=I2046,I$1,I$1+IF(AND(WEEKDAY($A2051)&lt;&gt;1,WEEKDAY($A2051)&lt;&gt;7),J$1,0)))^($A2051-$A2050)*(1-0.5*(E2051/E2050-1))</f>
        <v>19.551753922186702</v>
      </c>
      <c r="K2051">
        <f>ROW()</f>
        <v>2051</v>
      </c>
      <c r="L2051">
        <f>B2051/C2051</f>
        <v>0.91542527630946668</v>
      </c>
      <c r="M2051">
        <f t="shared" si="31"/>
        <v>11.360924355531282</v>
      </c>
      <c r="O2051">
        <v>11.442500000000001</v>
      </c>
      <c r="P2051">
        <f>P2050*(1-P$1+H2050)^($A2051-$A2050)*(2-E2051/E2050)</f>
        <v>11.452347293876645</v>
      </c>
    </row>
    <row r="2052" spans="1:16" x14ac:dyDescent="0.25">
      <c r="A2052" s="1">
        <v>41038</v>
      </c>
      <c r="B2052" s="10">
        <v>20.079999999999998</v>
      </c>
      <c r="C2052" s="10">
        <v>21.53</v>
      </c>
      <c r="D2052">
        <v>7323.58</v>
      </c>
      <c r="E2052">
        <v>6539.13</v>
      </c>
      <c r="F2052">
        <v>107420.05</v>
      </c>
      <c r="G2052">
        <v>95927.77</v>
      </c>
      <c r="H2052">
        <f>(1/(1-91/360*VLOOKUP($A2052,Tbills!$B$4:$C$974,2,1)/100))^((1)/91)-1</f>
        <v>2.5002875438939753E-6</v>
      </c>
      <c r="I2052">
        <f>I2051*(1-IF($A2052&lt;=I2047,I$1,I$1+IF(AND(WEEKDAY($A2052)&lt;&gt;1,WEEKDAY($A2052)&lt;&gt;7),J$1,0)))^($A2052-$A2051)*(1-0.5*(E2052/E2051-1))</f>
        <v>19.136777321020407</v>
      </c>
      <c r="K2052">
        <f>ROW()</f>
        <v>2052</v>
      </c>
      <c r="L2052">
        <f>B2052/C2052</f>
        <v>0.93265211333023679</v>
      </c>
      <c r="M2052">
        <f t="shared" si="31"/>
        <v>10.878736161860918</v>
      </c>
      <c r="O2052">
        <v>10.962125</v>
      </c>
      <c r="P2052">
        <f>P2051*(1-P$1+H2051)^($A2052-$A2051)*(2-E2052/E2051)</f>
        <v>10.966411445874135</v>
      </c>
    </row>
    <row r="2053" spans="1:16" x14ac:dyDescent="0.25">
      <c r="A2053" s="1">
        <v>41039</v>
      </c>
      <c r="B2053" s="10">
        <v>18.829999999999998</v>
      </c>
      <c r="C2053" s="10">
        <v>20.87</v>
      </c>
      <c r="D2053">
        <v>6974.05</v>
      </c>
      <c r="E2053">
        <v>6227.02</v>
      </c>
      <c r="F2053">
        <v>105404.62</v>
      </c>
      <c r="G2053">
        <v>94127.72</v>
      </c>
      <c r="H2053">
        <f>(1/(1-91/360*VLOOKUP($A2053,Tbills!$B$4:$C$974,2,1)/100))^((1)/91)-1</f>
        <v>2.5002875438939753E-6</v>
      </c>
      <c r="I2053">
        <f>I2052*(1-IF($A2053&lt;=I2048,I$1,I$1+IF(AND(WEEKDAY($A2053)&lt;&gt;1,WEEKDAY($A2053)&lt;&gt;7),J$1,0)))^($A2053-$A2052)*(1-0.5*(E2053/E2052-1))</f>
        <v>19.592962630641388</v>
      </c>
      <c r="K2053">
        <f>ROW()</f>
        <v>2053</v>
      </c>
      <c r="L2053">
        <f>B2053/C2053</f>
        <v>0.9022520364159079</v>
      </c>
      <c r="M2053">
        <f t="shared" si="31"/>
        <v>11.397442924272303</v>
      </c>
      <c r="O2053">
        <v>11.484</v>
      </c>
      <c r="P2053">
        <f>P2052*(1-P$1+H2052)^($A2053-$A2052)*(2-E2053/E2052)</f>
        <v>11.489437539693068</v>
      </c>
    </row>
    <row r="2054" spans="1:16" x14ac:dyDescent="0.25">
      <c r="A2054" s="1">
        <v>41040</v>
      </c>
      <c r="B2054" s="10">
        <v>19.89</v>
      </c>
      <c r="C2054" s="10">
        <v>21.55</v>
      </c>
      <c r="D2054">
        <v>7227.67</v>
      </c>
      <c r="E2054">
        <v>6453.46</v>
      </c>
      <c r="F2054">
        <v>107619.52</v>
      </c>
      <c r="G2054">
        <v>96105.42</v>
      </c>
      <c r="H2054">
        <f>(1/(1-91/360*VLOOKUP($A2054,Tbills!$B$4:$C$974,2,1)/100))^((1)/91)-1</f>
        <v>2.5002875438939753E-6</v>
      </c>
      <c r="I2054">
        <f>I2053*(1-IF($A2054&lt;=I2049,I$1,I$1+IF(AND(WEEKDAY($A2054)&lt;&gt;1,WEEKDAY($A2054)&lt;&gt;7),J$1,0)))^($A2054-$A2053)*(1-0.5*(E2054/E2053-1))</f>
        <v>19.236221687988643</v>
      </c>
      <c r="K2054">
        <f>ROW()</f>
        <v>2054</v>
      </c>
      <c r="L2054">
        <f>B2054/C2054</f>
        <v>0.9229698375870069</v>
      </c>
      <c r="M2054">
        <f t="shared" si="31"/>
        <v>10.982473593436062</v>
      </c>
      <c r="O2054">
        <v>11.06245</v>
      </c>
      <c r="P2054">
        <f>P2053*(1-P$1+H2053)^($A2054-$A2053)*(2-E2054/E2053)</f>
        <v>11.071252626892143</v>
      </c>
    </row>
    <row r="2055" spans="1:16" x14ac:dyDescent="0.25">
      <c r="A2055" s="1">
        <v>41043</v>
      </c>
      <c r="B2055" s="10">
        <v>21.87</v>
      </c>
      <c r="C2055" s="10">
        <v>22.97</v>
      </c>
      <c r="D2055">
        <v>7714.62</v>
      </c>
      <c r="E2055">
        <v>6888.2</v>
      </c>
      <c r="F2055">
        <v>111881.04</v>
      </c>
      <c r="G2055">
        <v>99910.28</v>
      </c>
      <c r="H2055">
        <f>(1/(1-91/360*VLOOKUP($A2055,Tbills!$B$4:$C$974,2,1)/100))^((1)/91)-1</f>
        <v>2.639209272237153E-6</v>
      </c>
      <c r="I2055">
        <f>I2054*(1-IF($A2055&lt;=I2050,I$1,I$1+IF(AND(WEEKDAY($A2055)&lt;&gt;1,WEEKDAY($A2055)&lt;&gt;7),J$1,0)))^($A2055-$A2054)*(1-0.5*(E2055/E2054-1))</f>
        <v>18.586842299053707</v>
      </c>
      <c r="K2055">
        <f>ROW()</f>
        <v>2055</v>
      </c>
      <c r="L2055">
        <f>B2055/C2055</f>
        <v>0.95211144971702233</v>
      </c>
      <c r="M2055">
        <f t="shared" si="31"/>
        <v>10.241203624949859</v>
      </c>
      <c r="O2055">
        <v>10.312412500000001</v>
      </c>
      <c r="P2055">
        <f>P2054*(1-P$1+H2054)^($A2055-$A2054)*(2-E2055/E2054)</f>
        <v>10.324364905881581</v>
      </c>
    </row>
    <row r="2056" spans="1:16" x14ac:dyDescent="0.25">
      <c r="A2056" s="1">
        <v>41044</v>
      </c>
      <c r="B2056" s="10">
        <v>21.97</v>
      </c>
      <c r="C2056" s="10">
        <v>23.92</v>
      </c>
      <c r="D2056">
        <v>8000.4</v>
      </c>
      <c r="E2056">
        <v>7143.35</v>
      </c>
      <c r="F2056">
        <v>114672.79</v>
      </c>
      <c r="G2056">
        <v>102403.06</v>
      </c>
      <c r="H2056">
        <f>(1/(1-91/360*VLOOKUP($A2056,Tbills!$B$4:$C$974,2,1)/100))^((1)/91)-1</f>
        <v>2.639209272237153E-6</v>
      </c>
      <c r="I2056">
        <f>I2055*(1-IF($A2056&lt;=I2051,I$1,I$1+IF(AND(WEEKDAY($A2056)&lt;&gt;1,WEEKDAY($A2056)&lt;&gt;7),J$1,0)))^($A2056-$A2055)*(1-0.5*(E2056/E2055-1))</f>
        <v>18.242124234182803</v>
      </c>
      <c r="K2056">
        <f>ROW()</f>
        <v>2056</v>
      </c>
      <c r="L2056">
        <f>B2056/C2056</f>
        <v>0.91847826086956508</v>
      </c>
      <c r="M2056">
        <f t="shared" si="31"/>
        <v>9.8613936619288616</v>
      </c>
      <c r="O2056">
        <v>9.9332624999999997</v>
      </c>
      <c r="P2056">
        <f>P2055*(1-P$1+H2055)^($A2056-$A2055)*(2-E2056/E2055)</f>
        <v>9.9415923580054475</v>
      </c>
    </row>
    <row r="2057" spans="1:16" x14ac:dyDescent="0.25">
      <c r="A2057" s="1">
        <v>41045</v>
      </c>
      <c r="B2057" s="10">
        <v>22.27</v>
      </c>
      <c r="C2057" s="10">
        <v>24.92</v>
      </c>
      <c r="D2057">
        <v>8167.79</v>
      </c>
      <c r="E2057">
        <v>7292.79</v>
      </c>
      <c r="F2057">
        <v>116758.05</v>
      </c>
      <c r="G2057">
        <v>104264.93</v>
      </c>
      <c r="H2057">
        <f>(1/(1-91/360*VLOOKUP($A2057,Tbills!$B$4:$C$974,2,1)/100))^((1)/91)-1</f>
        <v>2.639209272237153E-6</v>
      </c>
      <c r="I2057">
        <f>I2056*(1-IF($A2057&lt;=I2052,I$1,I$1+IF(AND(WEEKDAY($A2057)&lt;&gt;1,WEEKDAY($A2057)&lt;&gt;7),J$1,0)))^($A2057-$A2056)*(1-0.5*(E2057/E2056-1))</f>
        <v>18.050840358541798</v>
      </c>
      <c r="K2057">
        <f>ROW()</f>
        <v>2057</v>
      </c>
      <c r="L2057">
        <f>B2057/C2057</f>
        <v>0.89365971107544129</v>
      </c>
      <c r="M2057">
        <f t="shared" ref="M2057:M2120" si="32">M2056*(1-IF($A2057&lt;=N$3,M$1,M$1+IF(AND(WEEKDAY($A2057)&lt;&gt;1,WEEKDAY($A2057)&lt;&gt;7),N$1,0)))^($A2057-$A2056)*(2-$E2057/$E2056)</f>
        <v>9.6546420739170635</v>
      </c>
      <c r="O2057">
        <v>9.7239249999999995</v>
      </c>
      <c r="P2057">
        <f>P2056*(1-P$1+H2056)^($A2057-$A2056)*(2-E2057/E2056)</f>
        <v>9.7332783686337958</v>
      </c>
    </row>
    <row r="2058" spans="1:16" x14ac:dyDescent="0.25">
      <c r="A2058" s="1">
        <v>41046</v>
      </c>
      <c r="B2058" s="10">
        <v>24.49</v>
      </c>
      <c r="C2058" s="10">
        <v>26.41</v>
      </c>
      <c r="D2058">
        <v>8761.6200000000008</v>
      </c>
      <c r="E2058">
        <v>7822.98</v>
      </c>
      <c r="F2058">
        <v>117916.01</v>
      </c>
      <c r="G2058">
        <v>105298.71</v>
      </c>
      <c r="H2058">
        <f>(1/(1-91/360*VLOOKUP($A2058,Tbills!$B$4:$C$974,2,1)/100))^((1)/91)-1</f>
        <v>2.639209272237153E-6</v>
      </c>
      <c r="I2058">
        <f>I2057*(1-IF($A2058&lt;=I2053,I$1,I$1+IF(AND(WEEKDAY($A2058)&lt;&gt;1,WEEKDAY($A2058)&lt;&gt;7),J$1,0)))^($A2058-$A2057)*(1-0.5*(E2058/E2057-1))</f>
        <v>17.394234416074937</v>
      </c>
      <c r="K2058">
        <f>ROW()</f>
        <v>2058</v>
      </c>
      <c r="L2058">
        <f>B2058/C2058</f>
        <v>0.92730026505111696</v>
      </c>
      <c r="M2058">
        <f t="shared" si="32"/>
        <v>8.9523271014920009</v>
      </c>
      <c r="O2058">
        <v>9.0162999999999993</v>
      </c>
      <c r="P2058">
        <f>P2057*(1-P$1+H2057)^($A2058-$A2057)*(2-E2058/E2057)</f>
        <v>9.0253534644781599</v>
      </c>
    </row>
    <row r="2059" spans="1:16" x14ac:dyDescent="0.25">
      <c r="A2059" s="1">
        <v>41047</v>
      </c>
      <c r="B2059" s="10">
        <v>25.1</v>
      </c>
      <c r="C2059" s="10">
        <v>27.66</v>
      </c>
      <c r="D2059">
        <v>9414.1</v>
      </c>
      <c r="E2059">
        <v>8405.5400000000009</v>
      </c>
      <c r="F2059">
        <v>122059.21</v>
      </c>
      <c r="G2059">
        <v>108998.3</v>
      </c>
      <c r="H2059">
        <f>(1/(1-91/360*VLOOKUP($A2059,Tbills!$B$4:$C$974,2,1)/100))^((1)/91)-1</f>
        <v>2.639209272237153E-6</v>
      </c>
      <c r="I2059">
        <f>I2058*(1-IF($A2059&lt;=I2054,I$1,I$1+IF(AND(WEEKDAY($A2059)&lt;&gt;1,WEEKDAY($A2059)&lt;&gt;7),J$1,0)))^($A2059-$A2058)*(1-0.5*(E2059/E2058-1))</f>
        <v>16.746143483716935</v>
      </c>
      <c r="K2059">
        <f>ROW()</f>
        <v>2059</v>
      </c>
      <c r="L2059">
        <f>B2059/C2059</f>
        <v>0.90744757772957341</v>
      </c>
      <c r="M2059">
        <f t="shared" si="32"/>
        <v>8.2852812155099471</v>
      </c>
      <c r="O2059">
        <v>8.3452750000000009</v>
      </c>
      <c r="P2059">
        <f>P2058*(1-P$1+H2058)^($A2059-$A2058)*(2-E2059/E2058)</f>
        <v>8.3529684646819238</v>
      </c>
    </row>
    <row r="2060" spans="1:16" x14ac:dyDescent="0.25">
      <c r="A2060" s="1">
        <v>41050</v>
      </c>
      <c r="B2060" s="10">
        <v>22.01</v>
      </c>
      <c r="C2060" s="10">
        <v>24.71</v>
      </c>
      <c r="D2060">
        <v>8164.11</v>
      </c>
      <c r="E2060">
        <v>7289.4</v>
      </c>
      <c r="F2060">
        <v>117773.74</v>
      </c>
      <c r="G2060">
        <v>105170.54</v>
      </c>
      <c r="H2060">
        <f>(1/(1-91/360*VLOOKUP($A2060,Tbills!$B$4:$C$974,2,1)/100))^((1)/91)-1</f>
        <v>2.3613675910194587E-6</v>
      </c>
      <c r="I2060">
        <f>I2059*(1-IF($A2060&lt;=I2055,I$1,I$1+IF(AND(WEEKDAY($A2060)&lt;&gt;1,WEEKDAY($A2060)&lt;&gt;7),J$1,0)))^($A2060-$A2059)*(1-0.5*(E2060/E2059-1))</f>
        <v>17.856577792685037</v>
      </c>
      <c r="K2060">
        <f>ROW()</f>
        <v>2060</v>
      </c>
      <c r="L2060">
        <f>B2060/C2060</f>
        <v>0.89073249696479162</v>
      </c>
      <c r="M2060">
        <f t="shared" si="32"/>
        <v>9.3841411735150277</v>
      </c>
      <c r="O2060">
        <v>9.4706375000000005</v>
      </c>
      <c r="P2060">
        <f>P2059*(1-P$1+H2059)^($A2060-$A2059)*(2-E2060/E2059)</f>
        <v>9.461152732274007</v>
      </c>
    </row>
    <row r="2061" spans="1:16" x14ac:dyDescent="0.25">
      <c r="A2061" s="1">
        <v>41051</v>
      </c>
      <c r="B2061" s="10">
        <v>22.48</v>
      </c>
      <c r="C2061" s="10">
        <v>25.23</v>
      </c>
      <c r="D2061">
        <v>8394.4599999999991</v>
      </c>
      <c r="E2061">
        <v>7495.05</v>
      </c>
      <c r="F2061">
        <v>119311.96</v>
      </c>
      <c r="G2061">
        <v>106543.9</v>
      </c>
      <c r="H2061">
        <f>(1/(1-91/360*VLOOKUP($A2061,Tbills!$B$4:$C$974,2,1)/100))^((1)/91)-1</f>
        <v>2.3613675910194587E-6</v>
      </c>
      <c r="I2061">
        <f>I2060*(1-IF($A2061&lt;=I2056,I$1,I$1+IF(AND(WEEKDAY($A2061)&lt;&gt;1,WEEKDAY($A2061)&lt;&gt;7),J$1,0)))^($A2061-$A2060)*(1-0.5*(E2061/E2060-1))</f>
        <v>17.604232929475064</v>
      </c>
      <c r="K2061">
        <f>ROW()</f>
        <v>2061</v>
      </c>
      <c r="L2061">
        <f>B2061/C2061</f>
        <v>0.89100277447483156</v>
      </c>
      <c r="M2061">
        <f t="shared" si="32"/>
        <v>9.1189691807537905</v>
      </c>
      <c r="O2061">
        <v>9.2020999999999997</v>
      </c>
      <c r="P2061">
        <f>P2060*(1-P$1+H2060)^($A2061-$A2060)*(2-E2061/E2060)</f>
        <v>9.1939144633201728</v>
      </c>
    </row>
    <row r="2062" spans="1:16" x14ac:dyDescent="0.25">
      <c r="A2062" s="1">
        <v>41052</v>
      </c>
      <c r="B2062" s="10">
        <v>22.33</v>
      </c>
      <c r="C2062" s="10">
        <v>25.11</v>
      </c>
      <c r="D2062">
        <v>8344.66</v>
      </c>
      <c r="E2062">
        <v>7450.57</v>
      </c>
      <c r="F2062">
        <v>117411.06</v>
      </c>
      <c r="G2062">
        <v>104846.17</v>
      </c>
      <c r="H2062">
        <f>(1/(1-91/360*VLOOKUP($A2062,Tbills!$B$4:$C$974,2,1)/100))^((1)/91)-1</f>
        <v>2.3613675910194587E-6</v>
      </c>
      <c r="I2062">
        <f>I2061*(1-IF($A2062&lt;=I2057,I$1,I$1+IF(AND(WEEKDAY($A2062)&lt;&gt;1,WEEKDAY($A2062)&lt;&gt;7),J$1,0)))^($A2062-$A2061)*(1-0.5*(E2062/E2061-1))</f>
        <v>17.656010272585004</v>
      </c>
      <c r="K2062">
        <f>ROW()</f>
        <v>2062</v>
      </c>
      <c r="L2062">
        <f>B2062/C2062</f>
        <v>0.88928713659896452</v>
      </c>
      <c r="M2062">
        <f t="shared" si="32"/>
        <v>9.1726592250722998</v>
      </c>
      <c r="O2062">
        <v>9.2555750000000003</v>
      </c>
      <c r="P2062">
        <f>P2061*(1-P$1+H2061)^($A2062-$A2061)*(2-E2062/E2061)</f>
        <v>9.2481562884320159</v>
      </c>
    </row>
    <row r="2063" spans="1:16" x14ac:dyDescent="0.25">
      <c r="A2063" s="1">
        <v>41053</v>
      </c>
      <c r="B2063" s="10">
        <v>21.54</v>
      </c>
      <c r="C2063" s="10">
        <v>24.78</v>
      </c>
      <c r="D2063">
        <v>8179.03</v>
      </c>
      <c r="E2063">
        <v>7302.67</v>
      </c>
      <c r="F2063">
        <v>117272.72</v>
      </c>
      <c r="G2063">
        <v>104722.38</v>
      </c>
      <c r="H2063">
        <f>(1/(1-91/360*VLOOKUP($A2063,Tbills!$B$4:$C$974,2,1)/100))^((1)/91)-1</f>
        <v>2.3613675910194587E-6</v>
      </c>
      <c r="I2063">
        <f>I2062*(1-IF($A2063&lt;=I2058,I$1,I$1+IF(AND(WEEKDAY($A2063)&lt;&gt;1,WEEKDAY($A2063)&lt;&gt;7),J$1,0)))^($A2063-$A2062)*(1-0.5*(E2063/E2062-1))</f>
        <v>17.830789402475272</v>
      </c>
      <c r="K2063">
        <f>ROW()</f>
        <v>2063</v>
      </c>
      <c r="L2063">
        <f>B2063/C2063</f>
        <v>0.86924939467312345</v>
      </c>
      <c r="M2063">
        <f t="shared" si="32"/>
        <v>9.3543084254656179</v>
      </c>
      <c r="O2063">
        <v>9.4369250000000005</v>
      </c>
      <c r="P2063">
        <f>P2062*(1-P$1+H2062)^($A2063-$A2062)*(2-E2063/E2062)</f>
        <v>9.4314132952540319</v>
      </c>
    </row>
    <row r="2064" spans="1:16" x14ac:dyDescent="0.25">
      <c r="A2064" s="1">
        <v>41054</v>
      </c>
      <c r="B2064" s="10">
        <v>21.76</v>
      </c>
      <c r="C2064" s="10">
        <v>24.93</v>
      </c>
      <c r="D2064">
        <v>8258.8799999999992</v>
      </c>
      <c r="E2064">
        <v>7373.95</v>
      </c>
      <c r="F2064">
        <v>115451.62</v>
      </c>
      <c r="G2064">
        <v>103095.92</v>
      </c>
      <c r="H2064">
        <f>(1/(1-91/360*VLOOKUP($A2064,Tbills!$B$4:$C$974,2,1)/100))^((1)/91)-1</f>
        <v>2.3613675910194587E-6</v>
      </c>
      <c r="I2064">
        <f>I2063*(1-IF($A2064&lt;=I2059,I$1,I$1+IF(AND(WEEKDAY($A2064)&lt;&gt;1,WEEKDAY($A2064)&lt;&gt;7),J$1,0)))^($A2064-$A2063)*(1-0.5*(E2064/E2063-1))</f>
        <v>17.743306073326472</v>
      </c>
      <c r="K2064">
        <f>ROW()</f>
        <v>2064</v>
      </c>
      <c r="L2064">
        <f>B2064/C2064</f>
        <v>0.87284396309667078</v>
      </c>
      <c r="M2064">
        <f t="shared" si="32"/>
        <v>9.2625713378772545</v>
      </c>
      <c r="O2064">
        <v>9.3445125000000004</v>
      </c>
      <c r="P2064">
        <f>P2063*(1-P$1+H2063)^($A2064-$A2063)*(2-E2064/E2063)</f>
        <v>9.3390316543875453</v>
      </c>
    </row>
    <row r="2065" spans="1:16" x14ac:dyDescent="0.25">
      <c r="A2065" s="1">
        <v>41058</v>
      </c>
      <c r="B2065" s="10">
        <v>21.03</v>
      </c>
      <c r="C2065" s="10">
        <v>23.89</v>
      </c>
      <c r="D2065">
        <v>7775.73</v>
      </c>
      <c r="E2065">
        <v>6942.5</v>
      </c>
      <c r="F2065">
        <v>113283.09</v>
      </c>
      <c r="G2065">
        <v>101158.49</v>
      </c>
      <c r="H2065">
        <f>(1/(1-91/360*VLOOKUP($A2065,Tbills!$B$4:$C$974,2,1)/100))^((1)/91)-1</f>
        <v>2.3613675910194587E-6</v>
      </c>
      <c r="I2065">
        <f>I2064*(1-IF($A2065&lt;=I2060,I$1,I$1+IF(AND(WEEKDAY($A2065)&lt;&gt;1,WEEKDAY($A2065)&lt;&gt;7),J$1,0)))^($A2065-$A2064)*(1-0.5*(E2065/E2064-1))</f>
        <v>18.260485500329303</v>
      </c>
      <c r="K2065">
        <f>ROW()</f>
        <v>2065</v>
      </c>
      <c r="L2065">
        <f>B2065/C2065</f>
        <v>0.8802846379238175</v>
      </c>
      <c r="M2065">
        <f t="shared" si="32"/>
        <v>9.8026981511068723</v>
      </c>
      <c r="O2065">
        <v>9.8910250000000008</v>
      </c>
      <c r="P2065">
        <f>P2064*(1-P$1+H2064)^($A2065-$A2064)*(2-E2065/E2064)</f>
        <v>9.8840895691252424</v>
      </c>
    </row>
    <row r="2066" spans="1:16" x14ac:dyDescent="0.25">
      <c r="A2066" s="1">
        <v>41059</v>
      </c>
      <c r="B2066" s="10">
        <v>24.14</v>
      </c>
      <c r="C2066" s="10">
        <v>26.19</v>
      </c>
      <c r="D2066">
        <v>8588.6299999999992</v>
      </c>
      <c r="E2066">
        <v>7668.27</v>
      </c>
      <c r="F2066">
        <v>117201.9</v>
      </c>
      <c r="G2066">
        <v>104657.63</v>
      </c>
      <c r="H2066">
        <f>(1/(1-91/360*VLOOKUP($A2066,Tbills!$B$4:$C$974,2,1)/100))^((1)/91)-1</f>
        <v>2.3613675910194587E-6</v>
      </c>
      <c r="I2066">
        <f>I2065*(1-IF($A2066&lt;=I2061,I$1,I$1+IF(AND(WEEKDAY($A2066)&lt;&gt;1,WEEKDAY($A2066)&lt;&gt;7),J$1,0)))^($A2066-$A2065)*(1-0.5*(E2066/E2065-1))</f>
        <v>17.305558111988418</v>
      </c>
      <c r="K2066">
        <f>ROW()</f>
        <v>2066</v>
      </c>
      <c r="L2066">
        <f>B2066/C2066</f>
        <v>0.92172584956090109</v>
      </c>
      <c r="M2066">
        <f t="shared" si="32"/>
        <v>8.7775137690556662</v>
      </c>
      <c r="O2066">
        <v>8.8618749999999995</v>
      </c>
      <c r="P2066">
        <f>P2065*(1-P$1+H2065)^($A2066-$A2065)*(2-E2066/E2065)</f>
        <v>8.8504988921268204</v>
      </c>
    </row>
    <row r="2067" spans="1:16" x14ac:dyDescent="0.25">
      <c r="A2067" s="1">
        <v>41060</v>
      </c>
      <c r="B2067" s="10">
        <v>24.06</v>
      </c>
      <c r="C2067" s="10">
        <v>26.22</v>
      </c>
      <c r="D2067">
        <v>8707.48</v>
      </c>
      <c r="E2067">
        <v>7774.37</v>
      </c>
      <c r="F2067">
        <v>118873.94</v>
      </c>
      <c r="G2067">
        <v>106150.46</v>
      </c>
      <c r="H2067">
        <f>(1/(1-91/360*VLOOKUP($A2067,Tbills!$B$4:$C$974,2,1)/100))^((1)/91)-1</f>
        <v>2.3613675910194587E-6</v>
      </c>
      <c r="I2067">
        <f>I2066*(1-IF($A2067&lt;=I2062,I$1,I$1+IF(AND(WEEKDAY($A2067)&lt;&gt;1,WEEKDAY($A2067)&lt;&gt;7),J$1,0)))^($A2067-$A2066)*(1-0.5*(E2067/E2066-1))</f>
        <v>17.185388908915932</v>
      </c>
      <c r="K2067">
        <f>ROW()</f>
        <v>2067</v>
      </c>
      <c r="L2067">
        <f>B2067/C2067</f>
        <v>0.91762013729977121</v>
      </c>
      <c r="M2067">
        <f t="shared" si="32"/>
        <v>8.6556628502965562</v>
      </c>
      <c r="O2067">
        <v>8.7415000000000003</v>
      </c>
      <c r="P2067">
        <f>P2066*(1-P$1+H2066)^($A2067-$A2066)*(2-E2067/E2066)</f>
        <v>8.7277390853048988</v>
      </c>
    </row>
    <row r="2068" spans="1:16" x14ac:dyDescent="0.25">
      <c r="A2068" s="1">
        <v>41061</v>
      </c>
      <c r="B2068" s="10">
        <v>26.66</v>
      </c>
      <c r="C2068" s="10">
        <v>28.47</v>
      </c>
      <c r="D2068">
        <v>9287.4500000000007</v>
      </c>
      <c r="E2068">
        <v>8292.17</v>
      </c>
      <c r="F2068">
        <v>124147.26</v>
      </c>
      <c r="G2068">
        <v>110859.11</v>
      </c>
      <c r="H2068">
        <f>(1/(1-91/360*VLOOKUP($A2068,Tbills!$B$4:$C$974,2,1)/100))^((1)/91)-1</f>
        <v>2.3613675910194587E-6</v>
      </c>
      <c r="I2068">
        <f>I2067*(1-IF($A2068&lt;=I2063,I$1,I$1+IF(AND(WEEKDAY($A2068)&lt;&gt;1,WEEKDAY($A2068)&lt;&gt;7),J$1,0)))^($A2068-$A2067)*(1-0.5*(E2068/E2067-1))</f>
        <v>16.612653267289563</v>
      </c>
      <c r="K2068">
        <f>ROW()</f>
        <v>2068</v>
      </c>
      <c r="L2068">
        <f>B2068/C2068</f>
        <v>0.93642430628731999</v>
      </c>
      <c r="M2068">
        <f t="shared" si="32"/>
        <v>8.0787894006328003</v>
      </c>
      <c r="O2068">
        <v>8.1577999999999999</v>
      </c>
      <c r="P2068">
        <f>P2067*(1-P$1+H2067)^($A2068-$A2067)*(2-E2068/E2067)</f>
        <v>8.1461593283767151</v>
      </c>
    </row>
    <row r="2069" spans="1:16" x14ac:dyDescent="0.25">
      <c r="A2069" s="1">
        <v>41064</v>
      </c>
      <c r="B2069" s="10">
        <v>26.12</v>
      </c>
      <c r="C2069" s="10">
        <v>28.12</v>
      </c>
      <c r="D2069">
        <v>9042.68</v>
      </c>
      <c r="E2069">
        <v>8073.57</v>
      </c>
      <c r="F2069">
        <v>125358.15</v>
      </c>
      <c r="G2069">
        <v>111939.61</v>
      </c>
      <c r="H2069">
        <f>(1/(1-91/360*VLOOKUP($A2069,Tbills!$B$4:$C$974,2,1)/100))^((1)/91)-1</f>
        <v>2.0835330114543638E-6</v>
      </c>
      <c r="I2069">
        <f>I2068*(1-IF($A2069&lt;=I2064,I$1,I$1+IF(AND(WEEKDAY($A2069)&lt;&gt;1,WEEKDAY($A2069)&lt;&gt;7),J$1,0)))^($A2069-$A2068)*(1-0.5*(E2069/E2068-1))</f>
        <v>16.830312251483797</v>
      </c>
      <c r="K2069">
        <f>ROW()</f>
        <v>2069</v>
      </c>
      <c r="L2069">
        <f>B2069/C2069</f>
        <v>0.92887624466571839</v>
      </c>
      <c r="M2069">
        <f t="shared" si="32"/>
        <v>8.2906056932675618</v>
      </c>
      <c r="O2069">
        <v>8.3721625</v>
      </c>
      <c r="P2069">
        <f>P2068*(1-P$1+H2068)^($A2069-$A2068)*(2-E2069/E2068)</f>
        <v>8.3600417052907048</v>
      </c>
    </row>
    <row r="2070" spans="1:16" x14ac:dyDescent="0.25">
      <c r="A2070" s="1">
        <v>41065</v>
      </c>
      <c r="B2070" s="10">
        <v>24.68</v>
      </c>
      <c r="C2070" s="10">
        <v>26.87</v>
      </c>
      <c r="D2070">
        <v>8647.09</v>
      </c>
      <c r="E2070">
        <v>7720.36</v>
      </c>
      <c r="F2070">
        <v>122748.94</v>
      </c>
      <c r="G2070">
        <v>109609.46</v>
      </c>
      <c r="H2070">
        <f>(1/(1-91/360*VLOOKUP($A2070,Tbills!$B$4:$C$974,2,1)/100))^((1)/91)-1</f>
        <v>2.0835330114543638E-6</v>
      </c>
      <c r="I2070">
        <f>I2069*(1-IF($A2070&lt;=I2065,I$1,I$1+IF(AND(WEEKDAY($A2070)&lt;&gt;1,WEEKDAY($A2070)&lt;&gt;7),J$1,0)))^($A2070-$A2069)*(1-0.5*(E2070/E2069-1))</f>
        <v>17.198018645609945</v>
      </c>
      <c r="K2070">
        <f>ROW()</f>
        <v>2070</v>
      </c>
      <c r="L2070">
        <f>B2070/C2070</f>
        <v>0.91849646445850386</v>
      </c>
      <c r="M2070">
        <f t="shared" si="32"/>
        <v>8.6529077403958699</v>
      </c>
      <c r="O2070">
        <v>8.7366375000000005</v>
      </c>
      <c r="P2070">
        <f>P2069*(1-P$1+H2069)^($A2070-$A2069)*(2-E2070/E2069)</f>
        <v>8.7254799801052609</v>
      </c>
    </row>
    <row r="2071" spans="1:16" x14ac:dyDescent="0.25">
      <c r="A2071" s="1">
        <v>41066</v>
      </c>
      <c r="B2071" s="10">
        <v>22.16</v>
      </c>
      <c r="C2071" s="10">
        <v>24.71</v>
      </c>
      <c r="D2071">
        <v>7998.81</v>
      </c>
      <c r="E2071">
        <v>7141.54</v>
      </c>
      <c r="F2071">
        <v>119213.79</v>
      </c>
      <c r="G2071">
        <v>106452.49</v>
      </c>
      <c r="H2071">
        <f>(1/(1-91/360*VLOOKUP($A2071,Tbills!$B$4:$C$974,2,1)/100))^((1)/91)-1</f>
        <v>2.0835330114543638E-6</v>
      </c>
      <c r="I2071">
        <f>I2070*(1-IF($A2071&lt;=I2066,I$1,I$1+IF(AND(WEEKDAY($A2071)&lt;&gt;1,WEEKDAY($A2071)&lt;&gt;7),J$1,0)))^($A2071-$A2070)*(1-0.5*(E2071/E2070-1))</f>
        <v>17.842249386880411</v>
      </c>
      <c r="K2071">
        <f>ROW()</f>
        <v>2071</v>
      </c>
      <c r="L2071">
        <f>B2071/C2071</f>
        <v>0.89680291380008093</v>
      </c>
      <c r="M2071">
        <f t="shared" si="32"/>
        <v>9.3012105900029898</v>
      </c>
      <c r="O2071">
        <v>9.3909749999999992</v>
      </c>
      <c r="P2071">
        <f>P2070*(1-P$1+H2070)^($A2071-$A2070)*(2-E2071/E2070)</f>
        <v>9.3793296531173578</v>
      </c>
    </row>
    <row r="2072" spans="1:16" x14ac:dyDescent="0.25">
      <c r="A2072" s="1">
        <v>41067</v>
      </c>
      <c r="B2072" s="10">
        <v>21.72</v>
      </c>
      <c r="C2072" s="10">
        <v>24.47</v>
      </c>
      <c r="D2072">
        <v>7915.89</v>
      </c>
      <c r="E2072">
        <v>7067.49</v>
      </c>
      <c r="F2072">
        <v>118566.7</v>
      </c>
      <c r="G2072">
        <v>105874.45</v>
      </c>
      <c r="H2072">
        <f>(1/(1-91/360*VLOOKUP($A2072,Tbills!$B$4:$C$974,2,1)/100))^((1)/91)-1</f>
        <v>2.0835330114543638E-6</v>
      </c>
      <c r="I2072">
        <f>I2071*(1-IF($A2072&lt;=I2067,I$1,I$1+IF(AND(WEEKDAY($A2072)&lt;&gt;1,WEEKDAY($A2072)&lt;&gt;7),J$1,0)))^($A2072-$A2071)*(1-0.5*(E2072/E2071-1))</f>
        <v>17.934284949103553</v>
      </c>
      <c r="K2072">
        <f>ROW()</f>
        <v>2072</v>
      </c>
      <c r="L2072">
        <f>B2072/C2072</f>
        <v>0.88761749080506747</v>
      </c>
      <c r="M2072">
        <f t="shared" si="32"/>
        <v>9.3972163254042869</v>
      </c>
      <c r="O2072">
        <v>9.4889749999999999</v>
      </c>
      <c r="P2072">
        <f>P2071*(1-P$1+H2071)^($A2072-$A2071)*(2-E2072/E2071)</f>
        <v>9.4762523381816379</v>
      </c>
    </row>
    <row r="2073" spans="1:16" x14ac:dyDescent="0.25">
      <c r="A2073" s="1">
        <v>41068</v>
      </c>
      <c r="B2073" s="10">
        <v>21.23</v>
      </c>
      <c r="C2073" s="10">
        <v>23.64</v>
      </c>
      <c r="D2073">
        <v>7459.12</v>
      </c>
      <c r="E2073">
        <v>6659.66</v>
      </c>
      <c r="F2073">
        <v>113391.87</v>
      </c>
      <c r="G2073">
        <v>101253.35</v>
      </c>
      <c r="H2073">
        <f>(1/(1-91/360*VLOOKUP($A2073,Tbills!$B$4:$C$974,2,1)/100))^((1)/91)-1</f>
        <v>2.0835330114543638E-6</v>
      </c>
      <c r="I2073">
        <f>I2072*(1-IF($A2073&lt;=I2068,I$1,I$1+IF(AND(WEEKDAY($A2073)&lt;&gt;1,WEEKDAY($A2073)&lt;&gt;7),J$1,0)))^($A2073-$A2072)*(1-0.5*(E2073/E2072-1))</f>
        <v>18.451254276107782</v>
      </c>
      <c r="K2073">
        <f>ROW()</f>
        <v>2073</v>
      </c>
      <c r="L2073">
        <f>B2073/C2073</f>
        <v>0.89805414551607443</v>
      </c>
      <c r="M2073">
        <f t="shared" si="32"/>
        <v>9.9390204095462309</v>
      </c>
      <c r="O2073">
        <v>10.031062500000001</v>
      </c>
      <c r="P2073">
        <f>P2072*(1-P$1+H2072)^($A2073-$A2072)*(2-E2073/E2072)</f>
        <v>10.02273030251204</v>
      </c>
    </row>
    <row r="2074" spans="1:16" x14ac:dyDescent="0.25">
      <c r="A2074" s="1">
        <v>41071</v>
      </c>
      <c r="B2074" s="10">
        <v>23.56</v>
      </c>
      <c r="C2074" s="10">
        <v>25.5</v>
      </c>
      <c r="D2074">
        <v>8306.32</v>
      </c>
      <c r="E2074">
        <v>7416.02</v>
      </c>
      <c r="F2074">
        <v>122651.34</v>
      </c>
      <c r="G2074">
        <v>109520.97</v>
      </c>
      <c r="H2074">
        <f>(1/(1-91/360*VLOOKUP($A2074,Tbills!$B$4:$C$974,2,1)/100))^((1)/91)-1</f>
        <v>2.3613675910194587E-6</v>
      </c>
      <c r="I2074">
        <f>I2073*(1-IF($A2074&lt;=I2069,I$1,I$1+IF(AND(WEEKDAY($A2074)&lt;&gt;1,WEEKDAY($A2074)&lt;&gt;7),J$1,0)))^($A2074-$A2073)*(1-0.5*(E2074/E2073-1))</f>
        <v>17.402109886584977</v>
      </c>
      <c r="K2074">
        <f>ROW()</f>
        <v>2074</v>
      </c>
      <c r="L2074">
        <f>B2074/C2074</f>
        <v>0.9239215686274509</v>
      </c>
      <c r="M2074">
        <f t="shared" si="32"/>
        <v>8.8089814521482985</v>
      </c>
      <c r="O2074">
        <v>8.8901749999999993</v>
      </c>
      <c r="P2074">
        <f>P2073*(1-P$1+H2073)^($A2074-$A2073)*(2-E2074/E2073)</f>
        <v>8.8834848499050327</v>
      </c>
    </row>
    <row r="2075" spans="1:16" x14ac:dyDescent="0.25">
      <c r="A2075" s="1">
        <v>41072</v>
      </c>
      <c r="B2075" s="10">
        <v>22.09</v>
      </c>
      <c r="C2075" s="10">
        <v>24.94</v>
      </c>
      <c r="D2075">
        <v>8014.12</v>
      </c>
      <c r="E2075">
        <v>7155.12</v>
      </c>
      <c r="F2075">
        <v>121273.72</v>
      </c>
      <c r="G2075">
        <v>108290.57</v>
      </c>
      <c r="H2075">
        <f>(1/(1-91/360*VLOOKUP($A2075,Tbills!$B$4:$C$974,2,1)/100))^((1)/91)-1</f>
        <v>2.3613675910194587E-6</v>
      </c>
      <c r="I2075">
        <f>I2074*(1-IF($A2075&lt;=I2070,I$1,I$1+IF(AND(WEEKDAY($A2075)&lt;&gt;1,WEEKDAY($A2075)&lt;&gt;7),J$1,0)))^($A2075-$A2074)*(1-0.5*(E2075/E2074-1))</f>
        <v>17.707757282326682</v>
      </c>
      <c r="K2075">
        <f>ROW()</f>
        <v>2075</v>
      </c>
      <c r="L2075">
        <f>B2075/C2075</f>
        <v>0.88572574178027264</v>
      </c>
      <c r="M2075">
        <f t="shared" si="32"/>
        <v>9.1184619503041358</v>
      </c>
      <c r="O2075">
        <v>9.2037499999999994</v>
      </c>
      <c r="P2075">
        <f>P2074*(1-P$1+H2074)^($A2075-$A2074)*(2-E2075/E2074)</f>
        <v>9.1956927259550323</v>
      </c>
    </row>
    <row r="2076" spans="1:16" x14ac:dyDescent="0.25">
      <c r="A2076" s="1">
        <v>41073</v>
      </c>
      <c r="B2076" s="10">
        <v>24.27</v>
      </c>
      <c r="C2076" s="10">
        <v>26.5</v>
      </c>
      <c r="D2076">
        <v>8417.0400000000009</v>
      </c>
      <c r="E2076">
        <v>7514.83</v>
      </c>
      <c r="F2076">
        <v>124965.48</v>
      </c>
      <c r="G2076">
        <v>111586.85</v>
      </c>
      <c r="H2076">
        <f>(1/(1-91/360*VLOOKUP($A2076,Tbills!$B$4:$C$974,2,1)/100))^((1)/91)-1</f>
        <v>2.3613675910194587E-6</v>
      </c>
      <c r="I2076">
        <f>I2075*(1-IF($A2076&lt;=I2071,I$1,I$1+IF(AND(WEEKDAY($A2076)&lt;&gt;1,WEEKDAY($A2076)&lt;&gt;7),J$1,0)))^($A2076-$A2075)*(1-0.5*(E2076/E2075-1))</f>
        <v>17.262196132575081</v>
      </c>
      <c r="K2076">
        <f>ROW()</f>
        <v>2076</v>
      </c>
      <c r="L2076">
        <f>B2076/C2076</f>
        <v>0.91584905660377358</v>
      </c>
      <c r="M2076">
        <f t="shared" si="32"/>
        <v>8.6596453367308257</v>
      </c>
      <c r="O2076">
        <v>8.7347374999999996</v>
      </c>
      <c r="P2076">
        <f>P2075*(1-P$1+H2075)^($A2076-$A2075)*(2-E2076/E2075)</f>
        <v>8.7330944340035916</v>
      </c>
    </row>
    <row r="2077" spans="1:16" x14ac:dyDescent="0.25">
      <c r="A2077" s="1">
        <v>41074</v>
      </c>
      <c r="B2077" s="10">
        <v>21.68</v>
      </c>
      <c r="C2077" s="10">
        <v>25</v>
      </c>
      <c r="D2077">
        <v>7873.43</v>
      </c>
      <c r="E2077">
        <v>7029.47</v>
      </c>
      <c r="F2077">
        <v>120471.6</v>
      </c>
      <c r="G2077">
        <v>107573.82</v>
      </c>
      <c r="H2077">
        <f>(1/(1-91/360*VLOOKUP($A2077,Tbills!$B$4:$C$974,2,1)/100))^((1)/91)-1</f>
        <v>2.3613675910194587E-6</v>
      </c>
      <c r="I2077">
        <f>I2076*(1-IF($A2077&lt;=I2072,I$1,I$1+IF(AND(WEEKDAY($A2077)&lt;&gt;1,WEEKDAY($A2077)&lt;&gt;7),J$1,0)))^($A2077-$A2076)*(1-0.5*(E2077/E2076-1))</f>
        <v>17.819188690690645</v>
      </c>
      <c r="K2077">
        <f>ROW()</f>
        <v>2077</v>
      </c>
      <c r="L2077">
        <f>B2077/C2077</f>
        <v>0.86719999999999997</v>
      </c>
      <c r="M2077">
        <f t="shared" si="32"/>
        <v>9.2185160997988156</v>
      </c>
      <c r="O2077">
        <v>9.2950125000000003</v>
      </c>
      <c r="P2077">
        <f>P2076*(1-P$1+H2076)^($A2077-$A2076)*(2-E2077/E2076)</f>
        <v>9.296816513478916</v>
      </c>
    </row>
    <row r="2078" spans="1:16" x14ac:dyDescent="0.25">
      <c r="A2078" s="1">
        <v>41075</v>
      </c>
      <c r="B2078" s="10">
        <v>21.11</v>
      </c>
      <c r="C2078" s="10">
        <v>23.67</v>
      </c>
      <c r="D2078">
        <v>7413.69</v>
      </c>
      <c r="E2078">
        <v>6618.99</v>
      </c>
      <c r="F2078">
        <v>114921.7</v>
      </c>
      <c r="G2078">
        <v>102617.84</v>
      </c>
      <c r="H2078">
        <f>(1/(1-91/360*VLOOKUP($A2078,Tbills!$B$4:$C$974,2,1)/100))^((1)/91)-1</f>
        <v>2.3613675910194587E-6</v>
      </c>
      <c r="I2078">
        <f>I2077*(1-IF($A2078&lt;=I2073,I$1,I$1+IF(AND(WEEKDAY($A2078)&lt;&gt;1,WEEKDAY($A2078)&lt;&gt;7),J$1,0)))^($A2078-$A2077)*(1-0.5*(E2078/E2077-1))</f>
        <v>18.338979645298327</v>
      </c>
      <c r="K2078">
        <f>ROW()</f>
        <v>2078</v>
      </c>
      <c r="L2078">
        <f>B2078/C2078</f>
        <v>0.89184621884241644</v>
      </c>
      <c r="M2078">
        <f t="shared" si="32"/>
        <v>9.7563691818751366</v>
      </c>
      <c r="O2078">
        <v>9.8347125000000002</v>
      </c>
      <c r="P2078">
        <f>P2077*(1-P$1+H2077)^($A2078-$A2077)*(2-E2078/E2077)</f>
        <v>9.8393556110533105</v>
      </c>
    </row>
    <row r="2079" spans="1:16" x14ac:dyDescent="0.25">
      <c r="A2079" s="1">
        <v>41078</v>
      </c>
      <c r="B2079" s="10">
        <v>18.32</v>
      </c>
      <c r="C2079" s="10">
        <v>22.13</v>
      </c>
      <c r="D2079">
        <v>6812.28</v>
      </c>
      <c r="E2079">
        <v>6082</v>
      </c>
      <c r="F2079">
        <v>112736.69</v>
      </c>
      <c r="G2079">
        <v>100666.04</v>
      </c>
      <c r="H2079">
        <f>(1/(1-91/360*VLOOKUP($A2079,Tbills!$B$4:$C$974,2,1)/100))^((1)/91)-1</f>
        <v>2.639209272237153E-6</v>
      </c>
      <c r="I2079">
        <f>I2078*(1-IF($A2079&lt;=I2074,I$1,I$1+IF(AND(WEEKDAY($A2079)&lt;&gt;1,WEEKDAY($A2079)&lt;&gt;7),J$1,0)))^($A2079-$A2078)*(1-0.5*(E2079/E2078-1))</f>
        <v>19.081398364479963</v>
      </c>
      <c r="K2079">
        <f>ROW()</f>
        <v>2079</v>
      </c>
      <c r="L2079">
        <f>B2079/C2079</f>
        <v>0.82783551739719841</v>
      </c>
      <c r="M2079">
        <f t="shared" si="32"/>
        <v>10.546416904490069</v>
      </c>
      <c r="O2079">
        <v>10.628375</v>
      </c>
      <c r="P2079">
        <f>P2078*(1-P$1+H2078)^($A2079-$A2078)*(2-E2079/E2078)</f>
        <v>10.636504718992835</v>
      </c>
    </row>
    <row r="2080" spans="1:16" x14ac:dyDescent="0.25">
      <c r="A2080" s="1">
        <v>41079</v>
      </c>
      <c r="B2080" s="10">
        <v>18.38</v>
      </c>
      <c r="C2080" s="10">
        <v>21.92</v>
      </c>
      <c r="D2080">
        <v>6835.21</v>
      </c>
      <c r="E2080">
        <v>6102.45</v>
      </c>
      <c r="F2080">
        <v>112456.96000000001</v>
      </c>
      <c r="G2080">
        <v>100416</v>
      </c>
      <c r="H2080">
        <f>(1/(1-91/360*VLOOKUP($A2080,Tbills!$B$4:$C$974,2,1)/100))^((1)/91)-1</f>
        <v>2.639209272237153E-6</v>
      </c>
      <c r="I2080">
        <f>I2079*(1-IF($A2080&lt;=I2075,I$1,I$1+IF(AND(WEEKDAY($A2080)&lt;&gt;1,WEEKDAY($A2080)&lt;&gt;7),J$1,0)))^($A2080-$A2079)*(1-0.5*(E2080/E2079-1))</f>
        <v>19.048823096580612</v>
      </c>
      <c r="K2080">
        <f>ROW()</f>
        <v>2080</v>
      </c>
      <c r="L2080">
        <f>B2080/C2080</f>
        <v>0.83850364963503643</v>
      </c>
      <c r="M2080">
        <f t="shared" si="32"/>
        <v>10.51046628345836</v>
      </c>
      <c r="O2080">
        <v>10.591275</v>
      </c>
      <c r="P2080">
        <f>P2079*(1-P$1+H2079)^($A2080-$A2079)*(2-E2080/E2079)</f>
        <v>10.600376635172864</v>
      </c>
    </row>
    <row r="2081" spans="1:16" x14ac:dyDescent="0.25">
      <c r="A2081" s="1">
        <v>41080</v>
      </c>
      <c r="B2081" s="10">
        <v>17.239999999999998</v>
      </c>
      <c r="C2081" s="10">
        <v>20.84</v>
      </c>
      <c r="D2081">
        <v>6382.67</v>
      </c>
      <c r="E2081">
        <v>5698.41</v>
      </c>
      <c r="F2081">
        <v>108621.94</v>
      </c>
      <c r="G2081">
        <v>96991.34</v>
      </c>
      <c r="H2081">
        <f>(1/(1-91/360*VLOOKUP($A2081,Tbills!$B$4:$C$974,2,1)/100))^((1)/91)-1</f>
        <v>2.639209272237153E-6</v>
      </c>
      <c r="I2081">
        <f>I2080*(1-IF($A2081&lt;=I2076,I$1,I$1+IF(AND(WEEKDAY($A2081)&lt;&gt;1,WEEKDAY($A2081)&lt;&gt;7),J$1,0)))^($A2081-$A2080)*(1-0.5*(E2081/E2080-1))</f>
        <v>19.678917163829322</v>
      </c>
      <c r="K2081">
        <f>ROW()</f>
        <v>2081</v>
      </c>
      <c r="L2081">
        <f>B2081/C2081</f>
        <v>0.82725527831094048</v>
      </c>
      <c r="M2081">
        <f t="shared" si="32"/>
        <v>11.205836779643507</v>
      </c>
      <c r="O2081">
        <v>11.291774999999999</v>
      </c>
      <c r="P2081">
        <f>P2080*(1-P$1+H2080)^($A2081-$A2080)*(2-E2081/E2080)</f>
        <v>11.301833789919863</v>
      </c>
    </row>
    <row r="2082" spans="1:16" x14ac:dyDescent="0.25">
      <c r="A2082" s="1">
        <v>41081</v>
      </c>
      <c r="B2082" s="10">
        <v>20.079999999999998</v>
      </c>
      <c r="C2082" s="10">
        <v>23.16</v>
      </c>
      <c r="D2082">
        <v>7268.72</v>
      </c>
      <c r="E2082">
        <v>6489.45</v>
      </c>
      <c r="F2082">
        <v>112972.14</v>
      </c>
      <c r="G2082">
        <v>100875.49</v>
      </c>
      <c r="H2082">
        <f>(1/(1-91/360*VLOOKUP($A2082,Tbills!$B$4:$C$974,2,1)/100))^((1)/91)-1</f>
        <v>2.639209272237153E-6</v>
      </c>
      <c r="I2082">
        <f>I2081*(1-IF($A2082&lt;=I2077,I$1,I$1+IF(AND(WEEKDAY($A2082)&lt;&gt;1,WEEKDAY($A2082)&lt;&gt;7),J$1,0)))^($A2082-$A2081)*(1-0.5*(E2082/E2081-1))</f>
        <v>18.312549807120778</v>
      </c>
      <c r="K2082">
        <f>ROW()</f>
        <v>2082</v>
      </c>
      <c r="L2082">
        <f>B2082/C2082</f>
        <v>0.86701208981001721</v>
      </c>
      <c r="M2082">
        <f t="shared" si="32"/>
        <v>9.6498191607730899</v>
      </c>
      <c r="O2082">
        <v>9.7346625000000007</v>
      </c>
      <c r="P2082">
        <f>P2081*(1-P$1+H2081)^($A2082-$A2081)*(2-E2082/E2081)</f>
        <v>9.7326052561323237</v>
      </c>
    </row>
    <row r="2083" spans="1:16" x14ac:dyDescent="0.25">
      <c r="A2083" s="1">
        <v>41082</v>
      </c>
      <c r="B2083" s="10">
        <v>18.11</v>
      </c>
      <c r="C2083" s="10">
        <v>21.51</v>
      </c>
      <c r="D2083">
        <v>6825.89</v>
      </c>
      <c r="E2083">
        <v>6094.08</v>
      </c>
      <c r="F2083">
        <v>111553.46</v>
      </c>
      <c r="G2083">
        <v>99608.45</v>
      </c>
      <c r="H2083">
        <f>(1/(1-91/360*VLOOKUP($A2083,Tbills!$B$4:$C$974,2,1)/100))^((1)/91)-1</f>
        <v>2.639209272237153E-6</v>
      </c>
      <c r="I2083">
        <f>I2082*(1-IF($A2083&lt;=I2078,I$1,I$1+IF(AND(WEEKDAY($A2083)&lt;&gt;1,WEEKDAY($A2083)&lt;&gt;7),J$1,0)))^($A2083-$A2082)*(1-0.5*(E2083/E2082-1))</f>
        <v>18.869905073404027</v>
      </c>
      <c r="K2083">
        <f>ROW()</f>
        <v>2083</v>
      </c>
      <c r="L2083">
        <f>B2083/C2083</f>
        <v>0.84193398419339838</v>
      </c>
      <c r="M2083">
        <f t="shared" si="32"/>
        <v>10.237257951901364</v>
      </c>
      <c r="O2083">
        <v>10.332675</v>
      </c>
      <c r="P2083">
        <f>P2082*(1-P$1+H2082)^($A2083-$A2082)*(2-E2083/E2082)</f>
        <v>10.325209966305652</v>
      </c>
    </row>
    <row r="2084" spans="1:16" x14ac:dyDescent="0.25">
      <c r="A2084" s="1">
        <v>41085</v>
      </c>
      <c r="B2084" s="10">
        <v>20.38</v>
      </c>
      <c r="C2084" s="10">
        <v>23.03</v>
      </c>
      <c r="D2084">
        <v>6998.5</v>
      </c>
      <c r="E2084">
        <v>6248.13</v>
      </c>
      <c r="F2084">
        <v>112479.09</v>
      </c>
      <c r="G2084">
        <v>100434.17</v>
      </c>
      <c r="H2084">
        <f>(1/(1-91/360*VLOOKUP($A2084,Tbills!$B$4:$C$974,2,1)/100))^((1)/91)-1</f>
        <v>2.639209272237153E-6</v>
      </c>
      <c r="I2084">
        <f>I2083*(1-IF($A2084&lt;=I2079,I$1,I$1+IF(AND(WEEKDAY($A2084)&lt;&gt;1,WEEKDAY($A2084)&lt;&gt;7),J$1,0)))^($A2084-$A2083)*(1-0.5*(E2084/E2083-1))</f>
        <v>18.629947646243203</v>
      </c>
      <c r="K2084">
        <f>ROW()</f>
        <v>2084</v>
      </c>
      <c r="L2084">
        <f>B2084/C2084</f>
        <v>0.88493269648284834</v>
      </c>
      <c r="M2084">
        <f t="shared" si="32"/>
        <v>9.9770798974124055</v>
      </c>
      <c r="O2084">
        <v>10.0702</v>
      </c>
      <c r="P2084">
        <f>P2083*(1-P$1+H2083)^($A2084-$A2083)*(2-E2084/E2083)</f>
        <v>10.063165800217607</v>
      </c>
    </row>
    <row r="2085" spans="1:16" x14ac:dyDescent="0.25">
      <c r="A2085" s="1">
        <v>41086</v>
      </c>
      <c r="B2085" s="10">
        <v>19.72</v>
      </c>
      <c r="C2085" s="10">
        <v>22.47</v>
      </c>
      <c r="D2085">
        <v>6793.61</v>
      </c>
      <c r="E2085">
        <v>6065.19</v>
      </c>
      <c r="F2085">
        <v>110547.62</v>
      </c>
      <c r="G2085">
        <v>98709.27</v>
      </c>
      <c r="H2085">
        <f>(1/(1-91/360*VLOOKUP($A2085,Tbills!$B$4:$C$974,2,1)/100))^((1)/91)-1</f>
        <v>2.639209272237153E-6</v>
      </c>
      <c r="I2085">
        <f>I2084*(1-IF($A2085&lt;=I2080,I$1,I$1+IF(AND(WEEKDAY($A2085)&lt;&gt;1,WEEKDAY($A2085)&lt;&gt;7),J$1,0)))^($A2085-$A2084)*(1-0.5*(E2085/E2084-1))</f>
        <v>18.902190270610991</v>
      </c>
      <c r="K2085">
        <f>ROW()</f>
        <v>2085</v>
      </c>
      <c r="L2085">
        <f>B2085/C2085</f>
        <v>0.8776145972407654</v>
      </c>
      <c r="M2085">
        <f t="shared" si="32"/>
        <v>10.268722127775398</v>
      </c>
      <c r="O2085">
        <v>10.362975</v>
      </c>
      <c r="P2085">
        <f>P2084*(1-P$1+H2084)^($A2085-$A2084)*(2-E2085/E2084)</f>
        <v>10.357451084511277</v>
      </c>
    </row>
    <row r="2086" spans="1:16" x14ac:dyDescent="0.25">
      <c r="A2086" s="1">
        <v>41087</v>
      </c>
      <c r="B2086" s="10">
        <v>19.45</v>
      </c>
      <c r="C2086" s="10">
        <v>22.36</v>
      </c>
      <c r="D2086">
        <v>6778.37</v>
      </c>
      <c r="E2086">
        <v>6051.57</v>
      </c>
      <c r="F2086">
        <v>109341.07</v>
      </c>
      <c r="G2086">
        <v>97631.66</v>
      </c>
      <c r="H2086">
        <f>(1/(1-91/360*VLOOKUP($A2086,Tbills!$B$4:$C$974,2,1)/100))^((1)/91)-1</f>
        <v>2.639209272237153E-6</v>
      </c>
      <c r="I2086">
        <f>I2085*(1-IF($A2086&lt;=I2081,I$1,I$1+IF(AND(WEEKDAY($A2086)&lt;&gt;1,WEEKDAY($A2086)&lt;&gt;7),J$1,0)))^($A2086-$A2085)*(1-0.5*(E2086/E2085-1))</f>
        <v>18.922921137189711</v>
      </c>
      <c r="K2086">
        <f>ROW()</f>
        <v>2086</v>
      </c>
      <c r="L2086">
        <f>B2086/C2086</f>
        <v>0.86985688729874777</v>
      </c>
      <c r="M2086">
        <f t="shared" si="32"/>
        <v>10.291302242739976</v>
      </c>
      <c r="O2086">
        <v>10.38395</v>
      </c>
      <c r="P2086">
        <f>P2085*(1-P$1+H2085)^($A2086-$A2085)*(2-E2086/E2085)</f>
        <v>10.380353245414344</v>
      </c>
    </row>
    <row r="2087" spans="1:16" x14ac:dyDescent="0.25">
      <c r="A2087" s="1">
        <v>41088</v>
      </c>
      <c r="B2087" s="10">
        <v>19.71</v>
      </c>
      <c r="C2087" s="10">
        <v>22.25</v>
      </c>
      <c r="D2087">
        <v>6672.08</v>
      </c>
      <c r="E2087">
        <v>5956.66</v>
      </c>
      <c r="F2087">
        <v>108076.13</v>
      </c>
      <c r="G2087">
        <v>96501.92</v>
      </c>
      <c r="H2087">
        <f>(1/(1-91/360*VLOOKUP($A2087,Tbills!$B$4:$C$974,2,1)/100))^((1)/91)-1</f>
        <v>2.639209272237153E-6</v>
      </c>
      <c r="I2087">
        <f>I2086*(1-IF($A2087&lt;=I2082,I$1,I$1+IF(AND(WEEKDAY($A2087)&lt;&gt;1,WEEKDAY($A2087)&lt;&gt;7),J$1,0)))^($A2087-$A2086)*(1-0.5*(E2087/E2086-1))</f>
        <v>19.070813893121429</v>
      </c>
      <c r="K2087">
        <f>ROW()</f>
        <v>2087</v>
      </c>
      <c r="L2087">
        <f>B2087/C2087</f>
        <v>0.88584269662921356</v>
      </c>
      <c r="M2087">
        <f t="shared" si="32"/>
        <v>10.452219386451592</v>
      </c>
      <c r="O2087">
        <v>10.543749999999999</v>
      </c>
      <c r="P2087">
        <f>P2086*(1-P$1+H2086)^($A2087-$A2086)*(2-E2087/E2086)</f>
        <v>10.54279173519293</v>
      </c>
    </row>
    <row r="2088" spans="1:16" x14ac:dyDescent="0.25">
      <c r="A2088" s="1">
        <v>41089</v>
      </c>
      <c r="B2088" s="10">
        <v>17.079999999999998</v>
      </c>
      <c r="C2088" s="10">
        <v>20.32</v>
      </c>
      <c r="D2088">
        <v>6178.02</v>
      </c>
      <c r="E2088">
        <v>5515.56</v>
      </c>
      <c r="F2088">
        <v>104323.4</v>
      </c>
      <c r="G2088">
        <v>93150.83</v>
      </c>
      <c r="H2088">
        <f>(1/(1-91/360*VLOOKUP($A2088,Tbills!$B$4:$C$974,2,1)/100))^((1)/91)-1</f>
        <v>2.639209272237153E-6</v>
      </c>
      <c r="I2088">
        <f>I2087*(1-IF($A2088&lt;=I2083,I$1,I$1+IF(AND(WEEKDAY($A2088)&lt;&gt;1,WEEKDAY($A2088)&lt;&gt;7),J$1,0)))^($A2088-$A2087)*(1-0.5*(E2088/E2087-1))</f>
        <v>19.776410966251337</v>
      </c>
      <c r="K2088">
        <f>ROW()</f>
        <v>2088</v>
      </c>
      <c r="L2088">
        <f>B2088/C2088</f>
        <v>0.84055118110236215</v>
      </c>
      <c r="M2088">
        <f t="shared" si="32"/>
        <v>11.22569973304973</v>
      </c>
      <c r="O2088">
        <v>11.322575000000001</v>
      </c>
      <c r="P2088">
        <f>P2087*(1-P$1+H2087)^($A2088-$A2087)*(2-E2088/E2087)</f>
        <v>11.323113041831524</v>
      </c>
    </row>
    <row r="2089" spans="1:16" x14ac:dyDescent="0.25">
      <c r="A2089" s="1">
        <v>41092</v>
      </c>
      <c r="B2089" s="10">
        <v>16.8</v>
      </c>
      <c r="C2089" s="10">
        <v>19.79</v>
      </c>
      <c r="D2089">
        <v>5770.05</v>
      </c>
      <c r="E2089">
        <v>5151.29</v>
      </c>
      <c r="F2089">
        <v>102172.94</v>
      </c>
      <c r="G2089">
        <v>91229.93</v>
      </c>
      <c r="H2089">
        <f>(1/(1-91/360*VLOOKUP($A2089,Tbills!$B$4:$C$974,2,1)/100))^((1)/91)-1</f>
        <v>2.7781327762710362E-6</v>
      </c>
      <c r="I2089">
        <f>I2088*(1-IF($A2089&lt;=I2084,I$1,I$1+IF(AND(WEEKDAY($A2089)&lt;&gt;1,WEEKDAY($A2089)&lt;&gt;7),J$1,0)))^($A2089-$A2088)*(1-0.5*(E2089/E2088-1))</f>
        <v>20.427873110122842</v>
      </c>
      <c r="K2089">
        <f>ROW()</f>
        <v>2089</v>
      </c>
      <c r="L2089">
        <f>B2089/C2089</f>
        <v>0.8489135927235979</v>
      </c>
      <c r="M2089">
        <f t="shared" si="32"/>
        <v>11.965418533329071</v>
      </c>
      <c r="O2089">
        <v>12.062049999999999</v>
      </c>
      <c r="P2089">
        <f>P2088*(1-P$1+H2088)^($A2089-$A2088)*(2-E2089/E2088)</f>
        <v>12.069693687018743</v>
      </c>
    </row>
    <row r="2090" spans="1:16" x14ac:dyDescent="0.25">
      <c r="A2090" s="1">
        <v>41093</v>
      </c>
      <c r="B2090" s="10">
        <v>16.66</v>
      </c>
      <c r="C2090" s="10">
        <v>19.32</v>
      </c>
      <c r="D2090">
        <v>5635.77</v>
      </c>
      <c r="E2090">
        <v>5031.3900000000003</v>
      </c>
      <c r="F2090">
        <v>99846.2</v>
      </c>
      <c r="G2090">
        <v>89152.14</v>
      </c>
      <c r="H2090">
        <f>(1/(1-91/360*VLOOKUP($A2090,Tbills!$B$4:$C$974,2,1)/100))^((1)/91)-1</f>
        <v>2.7781327762710362E-6</v>
      </c>
      <c r="I2090">
        <f>I2089*(1-IF($A2090&lt;=I2085,I$1,I$1+IF(AND(WEEKDAY($A2090)&lt;&gt;1,WEEKDAY($A2090)&lt;&gt;7),J$1,0)))^($A2090-$A2089)*(1-0.5*(E2090/E2089-1))</f>
        <v>20.665071997800052</v>
      </c>
      <c r="K2090">
        <f>ROW()</f>
        <v>2090</v>
      </c>
      <c r="L2090">
        <f>B2090/C2090</f>
        <v>0.86231884057971009</v>
      </c>
      <c r="M2090">
        <f t="shared" si="32"/>
        <v>12.243352037830165</v>
      </c>
      <c r="O2090">
        <v>12.333225000000001</v>
      </c>
      <c r="P2090">
        <f>P2089*(1-P$1+H2089)^($A2090-$A2089)*(2-E2090/E2089)</f>
        <v>12.350202043758468</v>
      </c>
    </row>
    <row r="2091" spans="1:16" x14ac:dyDescent="0.25">
      <c r="A2091" s="1">
        <v>41095</v>
      </c>
      <c r="B2091" s="10">
        <v>17.5</v>
      </c>
      <c r="C2091" s="10">
        <v>20.11</v>
      </c>
      <c r="D2091">
        <v>5899.42</v>
      </c>
      <c r="E2091">
        <v>5266.74</v>
      </c>
      <c r="F2091">
        <v>101044.53</v>
      </c>
      <c r="G2091">
        <v>90221.62</v>
      </c>
      <c r="H2091">
        <f>(1/(1-91/360*VLOOKUP($A2091,Tbills!$B$4:$C$974,2,1)/100))^((1)/91)-1</f>
        <v>2.7781327762710362E-6</v>
      </c>
      <c r="I2091">
        <f>I2090*(1-IF($A2091&lt;=I2086,I$1,I$1+IF(AND(WEEKDAY($A2091)&lt;&gt;1,WEEKDAY($A2091)&lt;&gt;7),J$1,0)))^($A2091-$A2090)*(1-0.5*(E2091/E2090-1))</f>
        <v>20.180703256602268</v>
      </c>
      <c r="K2091">
        <f>ROW()</f>
        <v>2091</v>
      </c>
      <c r="L2091">
        <f>B2091/C2091</f>
        <v>0.87021382396817504</v>
      </c>
      <c r="M2091">
        <f t="shared" si="32"/>
        <v>11.669565758839092</v>
      </c>
      <c r="O2091">
        <v>11.752262500000001</v>
      </c>
      <c r="P2091">
        <f>P2090*(1-P$1+H2090)^($A2091-$A2090)*(2-E2091/E2090)</f>
        <v>11.77169939886701</v>
      </c>
    </row>
    <row r="2092" spans="1:16"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I2091*(1-IF($A2092&lt;=I2087,I$1,I$1+IF(AND(WEEKDAY($A2092)&lt;&gt;1,WEEKDAY($A2092)&lt;&gt;7),J$1,0)))^($A2092-$A2091)*(1-0.5*(E2092/E2091-1))</f>
        <v>20.384480304614108</v>
      </c>
      <c r="K2092">
        <f>ROW()</f>
        <v>2092</v>
      </c>
      <c r="L2092">
        <f>B2092/C2092</f>
        <v>0.85329341317365281</v>
      </c>
      <c r="M2092">
        <f t="shared" si="32"/>
        <v>11.905294499036817</v>
      </c>
      <c r="O2092">
        <v>11.979025</v>
      </c>
      <c r="P2092">
        <f>P2091*(1-P$1+H2091)^($A2092-$A2091)*(2-E2092/E2091)</f>
        <v>12.00963979971416</v>
      </c>
    </row>
    <row r="2093" spans="1:16" x14ac:dyDescent="0.25">
      <c r="A2093" s="1">
        <v>41099</v>
      </c>
      <c r="B2093" s="10">
        <v>18.05</v>
      </c>
      <c r="C2093" s="10">
        <v>20.37</v>
      </c>
      <c r="D2093">
        <v>5777.73</v>
      </c>
      <c r="E2093">
        <v>5158.04</v>
      </c>
      <c r="F2093">
        <v>99375.19</v>
      </c>
      <c r="G2093">
        <v>88730.1</v>
      </c>
      <c r="H2093">
        <f>(1/(1-91/360*VLOOKUP($A2093,Tbills!$B$4:$C$974,2,1)/100))^((1)/91)-1</f>
        <v>2.5002875438939753E-6</v>
      </c>
      <c r="I2093">
        <f>I2092*(1-IF($A2093&lt;=I2088,I$1,I$1+IF(AND(WEEKDAY($A2093)&lt;&gt;1,WEEKDAY($A2093)&lt;&gt;7),J$1,0)))^($A2093-$A2092)*(1-0.5*(E2093/E2092-1))</f>
        <v>20.386957279683116</v>
      </c>
      <c r="K2093">
        <f>ROW()</f>
        <v>2093</v>
      </c>
      <c r="L2093">
        <f>B2093/C2093</f>
        <v>0.88610702012763864</v>
      </c>
      <c r="M2093">
        <f t="shared" si="32"/>
        <v>11.9083832297296</v>
      </c>
      <c r="O2093">
        <v>11.9777</v>
      </c>
      <c r="P2093">
        <f>P2092*(1-P$1+H2092)^($A2093-$A2092)*(2-E2093/E2092)</f>
        <v>12.013201319719899</v>
      </c>
    </row>
    <row r="2094" spans="1:16" x14ac:dyDescent="0.25">
      <c r="A2094" s="1">
        <v>41100</v>
      </c>
      <c r="B2094" s="10">
        <v>18.72</v>
      </c>
      <c r="C2094" s="10">
        <v>20.87</v>
      </c>
      <c r="D2094">
        <v>5995.42</v>
      </c>
      <c r="E2094">
        <v>5352.37</v>
      </c>
      <c r="F2094">
        <v>100080.95</v>
      </c>
      <c r="G2094">
        <v>89360.04</v>
      </c>
      <c r="H2094">
        <f>(1/(1-91/360*VLOOKUP($A2094,Tbills!$B$4:$C$974,2,1)/100))^((1)/91)-1</f>
        <v>2.5002875438939753E-6</v>
      </c>
      <c r="I2094">
        <f>I2093*(1-IF($A2094&lt;=I2089,I$1,I$1+IF(AND(WEEKDAY($A2094)&lt;&gt;1,WEEKDAY($A2094)&lt;&gt;7),J$1,0)))^($A2094-$A2093)*(1-0.5*(E2094/E2093-1))</f>
        <v>20.002395682115274</v>
      </c>
      <c r="K2094">
        <f>ROW()</f>
        <v>2094</v>
      </c>
      <c r="L2094">
        <f>B2094/C2094</f>
        <v>0.89698131288931471</v>
      </c>
      <c r="M2094">
        <f t="shared" si="32"/>
        <v>11.45919920432628</v>
      </c>
      <c r="O2094">
        <v>11.522074999999999</v>
      </c>
      <c r="P2094">
        <f>P2093*(1-P$1+H2093)^($A2094-$A2093)*(2-E2094/E2093)</f>
        <v>11.56020331755154</v>
      </c>
    </row>
    <row r="2095" spans="1:16" x14ac:dyDescent="0.25">
      <c r="A2095" s="1">
        <v>41101</v>
      </c>
      <c r="B2095" s="10">
        <v>17.95</v>
      </c>
      <c r="C2095" s="10">
        <v>20.25</v>
      </c>
      <c r="D2095">
        <v>5762.82</v>
      </c>
      <c r="E2095">
        <v>5144.7</v>
      </c>
      <c r="F2095">
        <v>98799.14</v>
      </c>
      <c r="G2095">
        <v>88215.32</v>
      </c>
      <c r="H2095">
        <f>(1/(1-91/360*VLOOKUP($A2095,Tbills!$B$4:$C$974,2,1)/100))^((1)/91)-1</f>
        <v>2.5002875438939753E-6</v>
      </c>
      <c r="I2095">
        <f>I2094*(1-IF($A2095&lt;=I2090,I$1,I$1+IF(AND(WEEKDAY($A2095)&lt;&gt;1,WEEKDAY($A2095)&lt;&gt;7),J$1,0)))^($A2095-$A2094)*(1-0.5*(E2095/E2094-1))</f>
        <v>20.389907793411449</v>
      </c>
      <c r="K2095">
        <f>ROW()</f>
        <v>2095</v>
      </c>
      <c r="L2095">
        <f>B2095/C2095</f>
        <v>0.88641975308641974</v>
      </c>
      <c r="M2095">
        <f t="shared" si="32"/>
        <v>11.903257521622331</v>
      </c>
      <c r="O2095">
        <v>11.965275</v>
      </c>
      <c r="P2095">
        <f>P2094*(1-P$1+H2094)^($A2095-$A2094)*(2-E2095/E2094)</f>
        <v>12.008320848246635</v>
      </c>
    </row>
    <row r="2096" spans="1:16" x14ac:dyDescent="0.25">
      <c r="A2096" s="1">
        <v>41102</v>
      </c>
      <c r="B2096" s="10">
        <v>18.36</v>
      </c>
      <c r="C2096" s="10">
        <v>20.69</v>
      </c>
      <c r="D2096">
        <v>5809.09</v>
      </c>
      <c r="E2096">
        <v>5186</v>
      </c>
      <c r="F2096">
        <v>99292.26</v>
      </c>
      <c r="G2096">
        <v>88655.4</v>
      </c>
      <c r="H2096">
        <f>(1/(1-91/360*VLOOKUP($A2096,Tbills!$B$4:$C$974,2,1)/100))^((1)/91)-1</f>
        <v>2.5002875438939753E-6</v>
      </c>
      <c r="I2096">
        <f>I2095*(1-IF($A2096&lt;=I2091,I$1,I$1+IF(AND(WEEKDAY($A2096)&lt;&gt;1,WEEKDAY($A2096)&lt;&gt;7),J$1,0)))^($A2096-$A2095)*(1-0.5*(E2096/E2095-1))</f>
        <v>20.307537410307965</v>
      </c>
      <c r="K2096">
        <f>ROW()</f>
        <v>2096</v>
      </c>
      <c r="L2096">
        <f>B2096/C2096</f>
        <v>0.88738521024649586</v>
      </c>
      <c r="M2096">
        <f t="shared" si="32"/>
        <v>11.807152043770484</v>
      </c>
      <c r="O2096">
        <v>11.865675</v>
      </c>
      <c r="P2096">
        <f>P2095*(1-P$1+H2095)^($A2096-$A2095)*(2-E2096/E2095)</f>
        <v>11.911511108797598</v>
      </c>
    </row>
    <row r="2097" spans="1:16" x14ac:dyDescent="0.25">
      <c r="A2097" s="1">
        <v>41103</v>
      </c>
      <c r="B2097" s="10">
        <v>16.739999999999998</v>
      </c>
      <c r="C2097" s="10">
        <v>19.39</v>
      </c>
      <c r="D2097">
        <v>5459.9</v>
      </c>
      <c r="E2097">
        <v>4874.25</v>
      </c>
      <c r="F2097">
        <v>97073.76</v>
      </c>
      <c r="G2097">
        <v>86674.34</v>
      </c>
      <c r="H2097">
        <f>(1/(1-91/360*VLOOKUP($A2097,Tbills!$B$4:$C$974,2,1)/100))^((1)/91)-1</f>
        <v>2.5002875438939753E-6</v>
      </c>
      <c r="I2097">
        <f>I2096*(1-IF($A2097&lt;=I2092,I$1,I$1+IF(AND(WEEKDAY($A2097)&lt;&gt;1,WEEKDAY($A2097)&lt;&gt;7),J$1,0)))^($A2097-$A2096)*(1-0.5*(E2097/E2096-1))</f>
        <v>20.917374265934942</v>
      </c>
      <c r="K2097">
        <f>ROW()</f>
        <v>2097</v>
      </c>
      <c r="L2097">
        <f>B2097/C2097</f>
        <v>0.86333161423414118</v>
      </c>
      <c r="M2097">
        <f t="shared" si="32"/>
        <v>12.516341460497319</v>
      </c>
      <c r="O2097">
        <v>12.576812500000001</v>
      </c>
      <c r="P2097">
        <f>P2096*(1-P$1+H2096)^($A2097-$A2096)*(2-E2097/E2096)</f>
        <v>12.627121448070936</v>
      </c>
    </row>
    <row r="2098" spans="1:16" x14ac:dyDescent="0.25">
      <c r="A2098" s="1">
        <v>41106</v>
      </c>
      <c r="B2098" s="10">
        <v>17.11</v>
      </c>
      <c r="C2098" s="10">
        <v>19.61</v>
      </c>
      <c r="D2098">
        <v>5442.68</v>
      </c>
      <c r="E2098">
        <v>4858.84</v>
      </c>
      <c r="F2098">
        <v>97332.09</v>
      </c>
      <c r="G2098">
        <v>86904.34</v>
      </c>
      <c r="H2098">
        <f>(1/(1-91/360*VLOOKUP($A2098,Tbills!$B$4:$C$974,2,1)/100))^((1)/91)-1</f>
        <v>2.639209272237153E-6</v>
      </c>
      <c r="I2098">
        <f>I2097*(1-IF($A2098&lt;=I2093,I$1,I$1+IF(AND(WEEKDAY($A2098)&lt;&gt;1,WEEKDAY($A2098)&lt;&gt;7),J$1,0)))^($A2098-$A2097)*(1-0.5*(E2098/E2097-1))</f>
        <v>20.948803717436938</v>
      </c>
      <c r="K2098">
        <f>ROW()</f>
        <v>2098</v>
      </c>
      <c r="L2098">
        <f>B2098/C2098</f>
        <v>0.87251402345741969</v>
      </c>
      <c r="M2098">
        <f t="shared" si="32"/>
        <v>12.55415771856727</v>
      </c>
      <c r="O2098">
        <v>12.615500000000001</v>
      </c>
      <c r="P2098">
        <f>P2097*(1-P$1+H2097)^($A2098-$A2097)*(2-E2098/E2097)</f>
        <v>12.665731782213342</v>
      </c>
    </row>
    <row r="2099" spans="1:16"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I2098*(1-IF($A2099&lt;=I2094,I$1,I$1+IF(AND(WEEKDAY($A2099)&lt;&gt;1,WEEKDAY($A2099)&lt;&gt;7),J$1,0)))^($A2099-$A2098)*(1-0.5*(E2099/E2098-1))</f>
        <v>21.35464823919774</v>
      </c>
      <c r="K2099">
        <f>ROW()</f>
        <v>2099</v>
      </c>
      <c r="L2099">
        <f>B2099/C2099</f>
        <v>0.87103594080338265</v>
      </c>
      <c r="M2099">
        <f t="shared" si="32"/>
        <v>13.040643906641886</v>
      </c>
      <c r="O2099">
        <v>13.107025</v>
      </c>
      <c r="P2099">
        <f>P2098*(1-P$1+H2098)^($A2099-$A2098)*(2-E2099/E2098)</f>
        <v>13.156702466004539</v>
      </c>
    </row>
    <row r="2100" spans="1:16" x14ac:dyDescent="0.25">
      <c r="A2100" s="1">
        <v>41108</v>
      </c>
      <c r="B2100" s="10">
        <v>16.16</v>
      </c>
      <c r="C2100" s="10">
        <v>18.940000000000001</v>
      </c>
      <c r="D2100">
        <v>5259.74</v>
      </c>
      <c r="E2100">
        <v>4695.5</v>
      </c>
      <c r="F2100">
        <v>95674.35</v>
      </c>
      <c r="G2100">
        <v>85423.75</v>
      </c>
      <c r="H2100">
        <f>(1/(1-91/360*VLOOKUP($A2100,Tbills!$B$4:$C$974,2,1)/100))^((1)/91)-1</f>
        <v>2.639209272237153E-6</v>
      </c>
      <c r="I2100">
        <f>I2099*(1-IF($A2100&lt;=I2095,I$1,I$1+IF(AND(WEEKDAY($A2100)&lt;&gt;1,WEEKDAY($A2100)&lt;&gt;7),J$1,0)))^($A2100-$A2099)*(1-0.5*(E2100/E2099-1))</f>
        <v>21.29652720783222</v>
      </c>
      <c r="K2100">
        <f>ROW()</f>
        <v>2100</v>
      </c>
      <c r="L2100">
        <f>B2100/C2100</f>
        <v>0.85322069693769798</v>
      </c>
      <c r="M2100">
        <f t="shared" si="32"/>
        <v>12.969731261756918</v>
      </c>
      <c r="O2100">
        <v>13.0273</v>
      </c>
      <c r="P2100">
        <f>P2099*(1-P$1+H2099)^($A2100-$A2099)*(2-E2100/E2099)</f>
        <v>13.085318731875311</v>
      </c>
    </row>
    <row r="2101" spans="1:16" x14ac:dyDescent="0.25">
      <c r="A2101" s="1">
        <v>41109</v>
      </c>
      <c r="B2101" s="10">
        <v>15.45</v>
      </c>
      <c r="C2101" s="10">
        <v>18.61</v>
      </c>
      <c r="D2101">
        <v>5133.37</v>
      </c>
      <c r="E2101">
        <v>4582.68</v>
      </c>
      <c r="F2101">
        <v>94890.93</v>
      </c>
      <c r="G2101">
        <v>84724.04</v>
      </c>
      <c r="H2101">
        <f>(1/(1-91/360*VLOOKUP($A2101,Tbills!$B$4:$C$974,2,1)/100))^((1)/91)-1</f>
        <v>2.639209272237153E-6</v>
      </c>
      <c r="I2101">
        <f>I2100*(1-IF($A2101&lt;=I2096,I$1,I$1+IF(AND(WEEKDAY($A2101)&lt;&gt;1,WEEKDAY($A2101)&lt;&gt;7),J$1,0)))^($A2101-$A2100)*(1-0.5*(E2101/E2100-1))</f>
        <v>21.551814855264404</v>
      </c>
      <c r="K2101">
        <f>ROW()</f>
        <v>2101</v>
      </c>
      <c r="L2101">
        <f>B2101/C2101</f>
        <v>0.83019881783987104</v>
      </c>
      <c r="M2101">
        <f t="shared" si="32"/>
        <v>13.280739784949493</v>
      </c>
      <c r="O2101">
        <v>13.329475</v>
      </c>
      <c r="P2101">
        <f>P2100*(1-P$1+H2100)^($A2101-$A2100)*(2-E2101/E2100)</f>
        <v>13.399262847573068</v>
      </c>
    </row>
    <row r="2102" spans="1:16" x14ac:dyDescent="0.25">
      <c r="A2102" s="1">
        <v>41110</v>
      </c>
      <c r="B2102" s="10">
        <v>16.27</v>
      </c>
      <c r="C2102" s="10">
        <v>19.64</v>
      </c>
      <c r="D2102">
        <v>5395.7</v>
      </c>
      <c r="E2102">
        <v>4816.8599999999997</v>
      </c>
      <c r="F2102">
        <v>96450.77</v>
      </c>
      <c r="G2102">
        <v>86116.53</v>
      </c>
      <c r="H2102">
        <f>(1/(1-91/360*VLOOKUP($A2102,Tbills!$B$4:$C$974,2,1)/100))^((1)/91)-1</f>
        <v>2.639209272237153E-6</v>
      </c>
      <c r="I2102">
        <f>I2101*(1-IF($A2102&lt;=I2097,I$1,I$1+IF(AND(WEEKDAY($A2102)&lt;&gt;1,WEEKDAY($A2102)&lt;&gt;7),J$1,0)))^($A2102-$A2101)*(1-0.5*(E2102/E2101-1))</f>
        <v>21.000607500845238</v>
      </c>
      <c r="K2102">
        <f>ROW()</f>
        <v>2102</v>
      </c>
      <c r="L2102">
        <f>B2102/C2102</f>
        <v>0.82841140529531565</v>
      </c>
      <c r="M2102">
        <f t="shared" si="32"/>
        <v>12.6014923949347</v>
      </c>
      <c r="O2102">
        <v>12.652637500000001</v>
      </c>
      <c r="P2102">
        <f>P2101*(1-P$1+H2101)^($A2102-$A2101)*(2-E2102/E2101)</f>
        <v>12.714109036884429</v>
      </c>
    </row>
    <row r="2103" spans="1:16" x14ac:dyDescent="0.25">
      <c r="A2103" s="1">
        <v>41113</v>
      </c>
      <c r="B2103" s="10">
        <v>18.62</v>
      </c>
      <c r="C2103" s="10">
        <v>21.18</v>
      </c>
      <c r="D2103">
        <v>5845.43</v>
      </c>
      <c r="E2103">
        <v>5218.3100000000004</v>
      </c>
      <c r="F2103">
        <v>100213.61</v>
      </c>
      <c r="G2103">
        <v>89475.520000000004</v>
      </c>
      <c r="H2103">
        <f>(1/(1-91/360*VLOOKUP($A2103,Tbills!$B$4:$C$974,2,1)/100))^((1)/91)-1</f>
        <v>2.639209272237153E-6</v>
      </c>
      <c r="I2103">
        <f>I2102*(1-IF($A2103&lt;=I2098,I$1,I$1+IF(AND(WEEKDAY($A2103)&lt;&gt;1,WEEKDAY($A2103)&lt;&gt;7),J$1,0)))^($A2103-$A2102)*(1-0.5*(E2103/E2102-1))</f>
        <v>20.123912691515397</v>
      </c>
      <c r="K2103">
        <f>ROW()</f>
        <v>2103</v>
      </c>
      <c r="L2103">
        <f>B2103/C2103</f>
        <v>0.8791312559017942</v>
      </c>
      <c r="M2103">
        <f t="shared" si="32"/>
        <v>11.549636368065265</v>
      </c>
      <c r="O2103">
        <v>11.599175000000001</v>
      </c>
      <c r="P2103">
        <f>P2102*(1-P$1+H2102)^($A2103-$A2102)*(2-E2103/E2102)</f>
        <v>11.653280321543482</v>
      </c>
    </row>
    <row r="2104" spans="1:16" x14ac:dyDescent="0.25">
      <c r="A2104" s="1">
        <v>41114</v>
      </c>
      <c r="B2104" s="10">
        <v>20.47</v>
      </c>
      <c r="C2104" s="10">
        <v>22.26</v>
      </c>
      <c r="D2104">
        <v>6130.49</v>
      </c>
      <c r="E2104">
        <v>5472.78</v>
      </c>
      <c r="F2104">
        <v>101732.46</v>
      </c>
      <c r="G2104">
        <v>90831.39</v>
      </c>
      <c r="H2104">
        <f>(1/(1-91/360*VLOOKUP($A2104,Tbills!$B$4:$C$974,2,1)/100))^((1)/91)-1</f>
        <v>2.639209272237153E-6</v>
      </c>
      <c r="I2104">
        <f>I2103*(1-IF($A2104&lt;=I2099,I$1,I$1+IF(AND(WEEKDAY($A2104)&lt;&gt;1,WEEKDAY($A2104)&lt;&gt;7),J$1,0)))^($A2104-$A2103)*(1-0.5*(E2104/E2103-1))</f>
        <v>19.632732098701329</v>
      </c>
      <c r="K2104">
        <f>ROW()</f>
        <v>2104</v>
      </c>
      <c r="L2104">
        <f>B2104/C2104</f>
        <v>0.91958670260557041</v>
      </c>
      <c r="M2104">
        <f t="shared" si="32"/>
        <v>10.985908617808699</v>
      </c>
      <c r="O2104">
        <v>11.027475000000001</v>
      </c>
      <c r="P2104">
        <f>P2103*(1-P$1+H2103)^($A2104-$A2103)*(2-E2104/E2103)</f>
        <v>11.084629349941979</v>
      </c>
    </row>
    <row r="2105" spans="1:16" x14ac:dyDescent="0.25">
      <c r="A2105" s="1">
        <v>41115</v>
      </c>
      <c r="B2105" s="10">
        <v>19.34</v>
      </c>
      <c r="C2105" s="10">
        <v>21.88</v>
      </c>
      <c r="D2105">
        <v>5922.65</v>
      </c>
      <c r="E2105">
        <v>5287.22</v>
      </c>
      <c r="F2105">
        <v>100542.8</v>
      </c>
      <c r="G2105">
        <v>89768.97</v>
      </c>
      <c r="H2105">
        <f>(1/(1-91/360*VLOOKUP($A2105,Tbills!$B$4:$C$974,2,1)/100))^((1)/91)-1</f>
        <v>2.639209272237153E-6</v>
      </c>
      <c r="I2105">
        <f>I2104*(1-IF($A2105&lt;=I2100,I$1,I$1+IF(AND(WEEKDAY($A2105)&lt;&gt;1,WEEKDAY($A2105)&lt;&gt;7),J$1,0)))^($A2105-$A2104)*(1-0.5*(E2105/E2104-1))</f>
        <v>19.965046013135503</v>
      </c>
      <c r="K2105">
        <f>ROW()</f>
        <v>2105</v>
      </c>
      <c r="L2105">
        <f>B2105/C2105</f>
        <v>0.88391224862888484</v>
      </c>
      <c r="M2105">
        <f t="shared" si="32"/>
        <v>11.35786765624893</v>
      </c>
      <c r="O2105">
        <v>11.405925</v>
      </c>
      <c r="P2105">
        <f>P2104*(1-P$1+H2104)^($A2105-$A2104)*(2-E2105/E2104)</f>
        <v>11.460070999687524</v>
      </c>
    </row>
    <row r="2106" spans="1:16" x14ac:dyDescent="0.25">
      <c r="A2106" s="1">
        <v>41116</v>
      </c>
      <c r="B2106" s="10">
        <v>17.53</v>
      </c>
      <c r="C2106" s="10">
        <v>20.239999999999998</v>
      </c>
      <c r="D2106">
        <v>5410.13</v>
      </c>
      <c r="E2106">
        <v>4829.67</v>
      </c>
      <c r="F2106">
        <v>96215.13</v>
      </c>
      <c r="G2106">
        <v>85904.8</v>
      </c>
      <c r="H2106">
        <f>(1/(1-91/360*VLOOKUP($A2106,Tbills!$B$4:$C$974,2,1)/100))^((1)/91)-1</f>
        <v>2.639209272237153E-6</v>
      </c>
      <c r="I2106">
        <f>I2105*(1-IF($A2106&lt;=I2101,I$1,I$1+IF(AND(WEEKDAY($A2106)&lt;&gt;1,WEEKDAY($A2106)&lt;&gt;7),J$1,0)))^($A2106-$A2105)*(1-0.5*(E2106/E2105-1))</f>
        <v>20.828380067710658</v>
      </c>
      <c r="K2106">
        <f>ROW()</f>
        <v>2106</v>
      </c>
      <c r="L2106">
        <f>B2106/C2106</f>
        <v>0.8661067193675891</v>
      </c>
      <c r="M2106">
        <f t="shared" si="32"/>
        <v>12.340189818454798</v>
      </c>
      <c r="O2106">
        <v>12.3931375</v>
      </c>
      <c r="P2106">
        <f>P2105*(1-P$1+H2105)^($A2106-$A2105)*(2-E2106/E2105)</f>
        <v>12.451384814676178</v>
      </c>
    </row>
    <row r="2107" spans="1:16" x14ac:dyDescent="0.25">
      <c r="A2107" s="1">
        <v>41117</v>
      </c>
      <c r="B2107" s="10">
        <v>16.7</v>
      </c>
      <c r="C2107" s="10">
        <v>19.66</v>
      </c>
      <c r="D2107">
        <v>5281.78</v>
      </c>
      <c r="E2107">
        <v>4715.08</v>
      </c>
      <c r="F2107">
        <v>96530.98</v>
      </c>
      <c r="G2107">
        <v>86186.58</v>
      </c>
      <c r="H2107">
        <f>(1/(1-91/360*VLOOKUP($A2107,Tbills!$B$4:$C$974,2,1)/100))^((1)/91)-1</f>
        <v>2.639209272237153E-6</v>
      </c>
      <c r="I2107">
        <f>I2106*(1-IF($A2107&lt;=I2102,I$1,I$1+IF(AND(WEEKDAY($A2107)&lt;&gt;1,WEEKDAY($A2107)&lt;&gt;7),J$1,0)))^($A2107-$A2106)*(1-0.5*(E2107/E2106-1))</f>
        <v>21.074921295290338</v>
      </c>
      <c r="K2107">
        <f>ROW()</f>
        <v>2107</v>
      </c>
      <c r="L2107">
        <f>B2107/C2107</f>
        <v>0.84944048830111896</v>
      </c>
      <c r="M2107">
        <f t="shared" si="32"/>
        <v>12.632387969663352</v>
      </c>
      <c r="O2107">
        <v>12.683225</v>
      </c>
      <c r="P2107">
        <f>P2106*(1-P$1+H2106)^($A2107-$A2106)*(2-E2107/E2106)</f>
        <v>12.746371776491621</v>
      </c>
    </row>
    <row r="2108" spans="1:16" x14ac:dyDescent="0.25">
      <c r="A2108" s="1">
        <v>41120</v>
      </c>
      <c r="B2108" s="10">
        <v>18.03</v>
      </c>
      <c r="C2108" s="10">
        <v>20.13</v>
      </c>
      <c r="D2108">
        <v>5502.35</v>
      </c>
      <c r="E2108">
        <v>4911.95</v>
      </c>
      <c r="F2108">
        <v>97357.33</v>
      </c>
      <c r="G2108">
        <v>86923.69</v>
      </c>
      <c r="H2108">
        <f>(1/(1-91/360*VLOOKUP($A2108,Tbills!$B$4:$C$974,2,1)/100))^((1)/91)-1</f>
        <v>3.0559851109668301E-6</v>
      </c>
      <c r="I2108">
        <f>I2107*(1-IF($A2108&lt;=I2103,I$1,I$1+IF(AND(WEEKDAY($A2108)&lt;&gt;1,WEEKDAY($A2108)&lt;&gt;7),J$1,0)))^($A2108-$A2107)*(1-0.5*(E2108/E2107-1))</f>
        <v>20.633336694308188</v>
      </c>
      <c r="K2108">
        <f>ROW()</f>
        <v>2108</v>
      </c>
      <c r="L2108">
        <f>B2108/C2108</f>
        <v>0.89567809239940399</v>
      </c>
      <c r="M2108">
        <f t="shared" si="32"/>
        <v>12.103253189259489</v>
      </c>
      <c r="O2108">
        <v>12.146687500000001</v>
      </c>
      <c r="P2108">
        <f>P2107*(1-P$1+H2107)^($A2108-$A2107)*(2-E2108/E2107)</f>
        <v>12.212910576311232</v>
      </c>
    </row>
    <row r="2109" spans="1:16" x14ac:dyDescent="0.25">
      <c r="A2109" s="1">
        <v>41121</v>
      </c>
      <c r="B2109" s="10">
        <v>18.93</v>
      </c>
      <c r="C2109" s="10">
        <v>20.78</v>
      </c>
      <c r="D2109">
        <v>5611.7</v>
      </c>
      <c r="E2109">
        <v>5009.55</v>
      </c>
      <c r="F2109">
        <v>98379.68</v>
      </c>
      <c r="G2109">
        <v>87836.21</v>
      </c>
      <c r="H2109">
        <f>(1/(1-91/360*VLOOKUP($A2109,Tbills!$B$4:$C$974,2,1)/100))^((1)/91)-1</f>
        <v>3.0559851109668301E-6</v>
      </c>
      <c r="I2109">
        <f>I2108*(1-IF($A2109&lt;=I2104,I$1,I$1+IF(AND(WEEKDAY($A2109)&lt;&gt;1,WEEKDAY($A2109)&lt;&gt;7),J$1,0)))^($A2109-$A2108)*(1-0.5*(E2109/E2108-1))</f>
        <v>20.427813735381321</v>
      </c>
      <c r="K2109">
        <f>ROW()</f>
        <v>2109</v>
      </c>
      <c r="L2109">
        <f>B2109/C2109</f>
        <v>0.91097208854667944</v>
      </c>
      <c r="M2109">
        <f t="shared" si="32"/>
        <v>11.862210136350896</v>
      </c>
      <c r="O2109">
        <v>11.901425</v>
      </c>
      <c r="P2109">
        <f>P2108*(1-P$1+H2108)^($A2109-$A2108)*(2-E2109/E2108)</f>
        <v>11.969834999254784</v>
      </c>
    </row>
    <row r="2110" spans="1:16" x14ac:dyDescent="0.25">
      <c r="A2110" s="1">
        <v>41122</v>
      </c>
      <c r="B2110" s="10">
        <v>18.96</v>
      </c>
      <c r="C2110" s="10">
        <v>20.67</v>
      </c>
      <c r="D2110">
        <v>5546.34</v>
      </c>
      <c r="E2110">
        <v>4951.1899999999996</v>
      </c>
      <c r="F2110">
        <v>99042.16</v>
      </c>
      <c r="G2110">
        <v>88427.43</v>
      </c>
      <c r="H2110">
        <f>(1/(1-91/360*VLOOKUP($A2110,Tbills!$B$4:$C$974,2,1)/100))^((1)/91)-1</f>
        <v>3.0559851109668301E-6</v>
      </c>
      <c r="I2110">
        <f>I2109*(1-IF($A2110&lt;=I2105,I$1,I$1+IF(AND(WEEKDAY($A2110)&lt;&gt;1,WEEKDAY($A2110)&lt;&gt;7),J$1,0)))^($A2110-$A2109)*(1-0.5*(E2110/E2109-1))</f>
        <v>20.546268406680426</v>
      </c>
      <c r="K2110">
        <f>ROW()</f>
        <v>2110</v>
      </c>
      <c r="L2110">
        <f>B2110/C2110</f>
        <v>0.91727140783744554</v>
      </c>
      <c r="M2110">
        <f t="shared" si="32"/>
        <v>11.999842983952329</v>
      </c>
      <c r="O2110">
        <v>12.0360625</v>
      </c>
      <c r="P2110">
        <f>P2109*(1-P$1+H2109)^($A2110-$A2109)*(2-E2110/E2109)</f>
        <v>12.108869700602044</v>
      </c>
    </row>
    <row r="2111" spans="1:16" x14ac:dyDescent="0.25">
      <c r="A2111" s="1">
        <v>41123</v>
      </c>
      <c r="B2111" s="10">
        <v>17.57</v>
      </c>
      <c r="C2111" s="10">
        <v>20.23</v>
      </c>
      <c r="D2111">
        <v>5316.64</v>
      </c>
      <c r="E2111">
        <v>4746.12</v>
      </c>
      <c r="F2111">
        <v>98443.53</v>
      </c>
      <c r="G2111">
        <v>87892.68</v>
      </c>
      <c r="H2111">
        <f>(1/(1-91/360*VLOOKUP($A2111,Tbills!$B$4:$C$974,2,1)/100))^((1)/91)-1</f>
        <v>3.0559851109668301E-6</v>
      </c>
      <c r="I2111">
        <f>I2110*(1-IF($A2111&lt;=I2106,I$1,I$1+IF(AND(WEEKDAY($A2111)&lt;&gt;1,WEEKDAY($A2111)&lt;&gt;7),J$1,0)))^($A2111-$A2110)*(1-0.5*(E2111/E2110-1))</f>
        <v>20.971218584583383</v>
      </c>
      <c r="K2111">
        <f>ROW()</f>
        <v>2111</v>
      </c>
      <c r="L2111">
        <f>B2111/C2111</f>
        <v>0.86851211072664358</v>
      </c>
      <c r="M2111">
        <f t="shared" si="32"/>
        <v>12.496274343589732</v>
      </c>
      <c r="O2111">
        <v>12.540925</v>
      </c>
      <c r="P2111">
        <f>P2110*(1-P$1+H2110)^($A2111-$A2110)*(2-E2111/E2110)</f>
        <v>12.609970934845448</v>
      </c>
    </row>
    <row r="2112" spans="1:16" x14ac:dyDescent="0.25">
      <c r="A2112" s="1">
        <v>41124</v>
      </c>
      <c r="B2112" s="10">
        <v>15.64</v>
      </c>
      <c r="C2112" s="10">
        <v>18.68</v>
      </c>
      <c r="D2112">
        <v>4936.97</v>
      </c>
      <c r="E2112">
        <v>4407.18</v>
      </c>
      <c r="F2112">
        <v>95104.66</v>
      </c>
      <c r="G2112">
        <v>84911.39</v>
      </c>
      <c r="H2112">
        <f>(1/(1-91/360*VLOOKUP($A2112,Tbills!$B$4:$C$974,2,1)/100))^((1)/91)-1</f>
        <v>3.0559851109668301E-6</v>
      </c>
      <c r="I2112">
        <f>I2111*(1-IF($A2112&lt;=I2107,I$1,I$1+IF(AND(WEEKDAY($A2112)&lt;&gt;1,WEEKDAY($A2112)&lt;&gt;7),J$1,0)))^($A2112-$A2111)*(1-0.5*(E2112/E2111-1))</f>
        <v>21.719473865852368</v>
      </c>
      <c r="K2112">
        <f>ROW()</f>
        <v>2112</v>
      </c>
      <c r="L2112">
        <f>B2112/C2112</f>
        <v>0.83725910064239828</v>
      </c>
      <c r="M2112">
        <f t="shared" si="32"/>
        <v>13.388061240730526</v>
      </c>
      <c r="O2112">
        <v>13.4324125</v>
      </c>
      <c r="P2112">
        <f>P2111*(1-P$1+H2111)^($A2112-$A2111)*(2-E2112/E2111)</f>
        <v>13.510042541410403</v>
      </c>
    </row>
    <row r="2113" spans="1:16"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I2112*(1-IF($A2113&lt;=I2108,I$1,I$1+IF(AND(WEEKDAY($A2113)&lt;&gt;1,WEEKDAY($A2113)&lt;&gt;7),J$1,0)))^($A2113-$A2112)*(1-0.5*(E2113/E2112-1))</f>
        <v>21.940342875838326</v>
      </c>
      <c r="K2113">
        <f>ROW()</f>
        <v>2113</v>
      </c>
      <c r="L2113">
        <f>B2113/C2113</f>
        <v>0.85112059765208115</v>
      </c>
      <c r="M2113">
        <f t="shared" si="32"/>
        <v>13.660555363710369</v>
      </c>
      <c r="O2113">
        <v>13.7143</v>
      </c>
      <c r="P2113">
        <f>P2112*(1-P$1+H2112)^($A2113-$A2112)*(2-E2113/E2112)</f>
        <v>13.785542379550025</v>
      </c>
    </row>
    <row r="2114" spans="1:16" x14ac:dyDescent="0.25">
      <c r="A2114" s="1">
        <v>41128</v>
      </c>
      <c r="B2114" s="10">
        <v>15.99</v>
      </c>
      <c r="C2114" s="10">
        <v>18.809999999999999</v>
      </c>
      <c r="D2114">
        <v>5035.12</v>
      </c>
      <c r="E2114">
        <v>4494.75</v>
      </c>
      <c r="F2114">
        <v>95520.29</v>
      </c>
      <c r="G2114">
        <v>85281.46</v>
      </c>
      <c r="H2114">
        <f>(1/(1-91/360*VLOOKUP($A2114,Tbills!$B$4:$C$974,2,1)/100))^((1)/91)-1</f>
        <v>2.7781327762710362E-6</v>
      </c>
      <c r="I2114">
        <f>I2113*(1-IF($A2114&lt;=I2109,I$1,I$1+IF(AND(WEEKDAY($A2114)&lt;&gt;1,WEEKDAY($A2114)&lt;&gt;7),J$1,0)))^($A2114-$A2113)*(1-0.5*(E2114/E2113-1))</f>
        <v>21.487696191059932</v>
      </c>
      <c r="K2114">
        <f>ROW()</f>
        <v>2114</v>
      </c>
      <c r="L2114">
        <f>B2114/C2114</f>
        <v>0.85007974481658699</v>
      </c>
      <c r="M2114">
        <f t="shared" si="32"/>
        <v>13.09698558814941</v>
      </c>
      <c r="O2114">
        <v>13.145099999999999</v>
      </c>
      <c r="P2114">
        <f>P2113*(1-P$1+H2113)^($A2114-$A2113)*(2-E2114/E2113)</f>
        <v>13.216979694319249</v>
      </c>
    </row>
    <row r="2115" spans="1:16" x14ac:dyDescent="0.25">
      <c r="A2115" s="1">
        <v>41129</v>
      </c>
      <c r="B2115" s="10">
        <v>15.32</v>
      </c>
      <c r="C2115" s="10">
        <v>18.579999999999998</v>
      </c>
      <c r="D2115">
        <v>4816.45</v>
      </c>
      <c r="E2115">
        <v>4299.53</v>
      </c>
      <c r="F2115">
        <v>94323.49</v>
      </c>
      <c r="G2115">
        <v>84212.71</v>
      </c>
      <c r="H2115">
        <f>(1/(1-91/360*VLOOKUP($A2115,Tbills!$B$4:$C$974,2,1)/100))^((1)/91)-1</f>
        <v>2.7781327762710362E-6</v>
      </c>
      <c r="I2115">
        <f>I2114*(1-IF($A2115&lt;=I2110,I$1,I$1+IF(AND(WEEKDAY($A2115)&lt;&gt;1,WEEKDAY($A2115)&lt;&gt;7),J$1,0)))^($A2115-$A2114)*(1-0.5*(E2115/E2114-1))</f>
        <v>21.953761191676243</v>
      </c>
      <c r="K2115">
        <f>ROW()</f>
        <v>2115</v>
      </c>
      <c r="L2115">
        <f>B2115/C2115</f>
        <v>0.82454251883745977</v>
      </c>
      <c r="M2115">
        <f t="shared" si="32"/>
        <v>13.665189083519751</v>
      </c>
      <c r="O2115">
        <v>13.7107625</v>
      </c>
      <c r="P2115">
        <f>P2114*(1-P$1+H2114)^($A2115-$A2114)*(2-E2115/E2114)</f>
        <v>13.790559605555261</v>
      </c>
    </row>
    <row r="2116" spans="1:16" x14ac:dyDescent="0.25">
      <c r="A2116" s="1">
        <v>41130</v>
      </c>
      <c r="B2116" s="10">
        <v>15.28</v>
      </c>
      <c r="C2116" s="10">
        <v>18.23</v>
      </c>
      <c r="D2116">
        <v>4750.1000000000004</v>
      </c>
      <c r="E2116">
        <v>4240.29</v>
      </c>
      <c r="F2116">
        <v>93997.440000000002</v>
      </c>
      <c r="G2116">
        <v>83921.38</v>
      </c>
      <c r="H2116">
        <f>(1/(1-91/360*VLOOKUP($A2116,Tbills!$B$4:$C$974,2,1)/100))^((1)/91)-1</f>
        <v>2.7781327762710362E-6</v>
      </c>
      <c r="I2116">
        <f>I2115*(1-IF($A2116&lt;=I2111,I$1,I$1+IF(AND(WEEKDAY($A2116)&lt;&gt;1,WEEKDAY($A2116)&lt;&gt;7),J$1,0)))^($A2116-$A2115)*(1-0.5*(E2116/E2115-1))</f>
        <v>22.104428063025939</v>
      </c>
      <c r="K2116">
        <f>ROW()</f>
        <v>2116</v>
      </c>
      <c r="L2116">
        <f>B2116/C2116</f>
        <v>0.8381788261108063</v>
      </c>
      <c r="M2116">
        <f t="shared" si="32"/>
        <v>13.852826247302481</v>
      </c>
      <c r="O2116">
        <v>13.893274999999999</v>
      </c>
      <c r="P2116">
        <f>P2115*(1-P$1+H2115)^($A2116-$A2115)*(2-E2116/E2115)</f>
        <v>13.980091136259713</v>
      </c>
    </row>
    <row r="2117" spans="1:16" x14ac:dyDescent="0.25">
      <c r="A2117" s="1">
        <v>41131</v>
      </c>
      <c r="B2117" s="10">
        <v>14.74</v>
      </c>
      <c r="C2117" s="10">
        <v>18.14</v>
      </c>
      <c r="D2117">
        <v>4715.24</v>
      </c>
      <c r="E2117">
        <v>4209.16</v>
      </c>
      <c r="F2117">
        <v>93228.45</v>
      </c>
      <c r="G2117">
        <v>83234.59</v>
      </c>
      <c r="H2117">
        <f>(1/(1-91/360*VLOOKUP($A2117,Tbills!$B$4:$C$974,2,1)/100))^((1)/91)-1</f>
        <v>2.7781327762710362E-6</v>
      </c>
      <c r="I2117">
        <f>I2116*(1-IF($A2117&lt;=I2112,I$1,I$1+IF(AND(WEEKDAY($A2117)&lt;&gt;1,WEEKDAY($A2117)&lt;&gt;7),J$1,0)))^($A2117-$A2116)*(1-0.5*(E2117/E2116-1))</f>
        <v>22.184990227687766</v>
      </c>
      <c r="K2117">
        <f>ROW()</f>
        <v>2117</v>
      </c>
      <c r="L2117">
        <f>B2117/C2117</f>
        <v>0.8125689084895259</v>
      </c>
      <c r="M2117">
        <f t="shared" si="32"/>
        <v>13.953876543474163</v>
      </c>
      <c r="O2117">
        <v>14.000712500000001</v>
      </c>
      <c r="P2117">
        <f>P2116*(1-P$1+H2116)^($A2117-$A2116)*(2-E2117/E2116)</f>
        <v>14.082243937536834</v>
      </c>
    </row>
    <row r="2118" spans="1:16" x14ac:dyDescent="0.25">
      <c r="A2118" s="1">
        <v>41134</v>
      </c>
      <c r="B2118" s="10">
        <v>13.7</v>
      </c>
      <c r="C2118" s="10">
        <v>18.07</v>
      </c>
      <c r="D2118">
        <v>4618</v>
      </c>
      <c r="E2118">
        <v>4122.32</v>
      </c>
      <c r="F2118">
        <v>92745.58</v>
      </c>
      <c r="G2118">
        <v>82802.789999999994</v>
      </c>
      <c r="H2118">
        <f>(1/(1-91/360*VLOOKUP($A2118,Tbills!$B$4:$C$974,2,1)/100))^((1)/91)-1</f>
        <v>3.0559851109668301E-6</v>
      </c>
      <c r="I2118">
        <f>I2117*(1-IF($A2118&lt;=I2113,I$1,I$1+IF(AND(WEEKDAY($A2118)&lt;&gt;1,WEEKDAY($A2118)&lt;&gt;7),J$1,0)))^($A2118-$A2117)*(1-0.5*(E2118/E2117-1))</f>
        <v>22.412091579119583</v>
      </c>
      <c r="K2118">
        <f>ROW()</f>
        <v>2118</v>
      </c>
      <c r="L2118">
        <f>B2118/C2118</f>
        <v>0.75816270060874369</v>
      </c>
      <c r="M2118">
        <f t="shared" si="32"/>
        <v>14.239771836871745</v>
      </c>
      <c r="O2118">
        <v>14.3591625</v>
      </c>
      <c r="P2118">
        <f>P2117*(1-P$1+H2117)^($A2118-$A2117)*(2-E2118/E2117)</f>
        <v>14.371302507026577</v>
      </c>
    </row>
    <row r="2119" spans="1:16" x14ac:dyDescent="0.25">
      <c r="A2119" s="1">
        <v>41135</v>
      </c>
      <c r="B2119" s="10">
        <v>14.85</v>
      </c>
      <c r="C2119" s="10">
        <v>18.510000000000002</v>
      </c>
      <c r="D2119">
        <v>4804.7</v>
      </c>
      <c r="E2119">
        <v>4288.97</v>
      </c>
      <c r="F2119">
        <v>94372.53</v>
      </c>
      <c r="G2119">
        <v>84255.07</v>
      </c>
      <c r="H2119">
        <f>(1/(1-91/360*VLOOKUP($A2119,Tbills!$B$4:$C$974,2,1)/100))^((1)/91)-1</f>
        <v>3.0559851109668301E-6</v>
      </c>
      <c r="I2119">
        <f>I2118*(1-IF($A2119&lt;=I2114,I$1,I$1+IF(AND(WEEKDAY($A2119)&lt;&gt;1,WEEKDAY($A2119)&lt;&gt;7),J$1,0)))^($A2119-$A2118)*(1-0.5*(E2119/E2118-1))</f>
        <v>21.958501466909617</v>
      </c>
      <c r="K2119">
        <f>ROW()</f>
        <v>2119</v>
      </c>
      <c r="L2119">
        <f>B2119/C2119</f>
        <v>0.80226904376012953</v>
      </c>
      <c r="M2119">
        <f t="shared" si="32"/>
        <v>13.66347463894143</v>
      </c>
      <c r="O2119">
        <v>13.761225</v>
      </c>
      <c r="P2119">
        <f>P2118*(1-P$1+H2118)^($A2119-$A2118)*(2-E2119/E2118)</f>
        <v>13.789856515974938</v>
      </c>
    </row>
    <row r="2120" spans="1:16"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I2119*(1-IF($A2120&lt;=I2115,I$1,I$1+IF(AND(WEEKDAY($A2120)&lt;&gt;1,WEEKDAY($A2120)&lt;&gt;7),J$1,0)))^($A2120-$A2119)*(1-0.5*(E2120/E2119-1))</f>
        <v>21.981685017151325</v>
      </c>
      <c r="K2120">
        <f>ROW()</f>
        <v>2120</v>
      </c>
      <c r="L2120">
        <f>B2120/C2120</f>
        <v>0.77571580063626733</v>
      </c>
      <c r="M2120">
        <f t="shared" si="32"/>
        <v>13.69240039966502</v>
      </c>
      <c r="O2120">
        <v>13.795612500000001</v>
      </c>
      <c r="P2120">
        <f>P2119*(1-P$1+H2119)^($A2120-$A2119)*(2-E2120/E2119)</f>
        <v>13.81922457922888</v>
      </c>
    </row>
    <row r="2121" spans="1:16" x14ac:dyDescent="0.25">
      <c r="A2121" s="1">
        <v>41137</v>
      </c>
      <c r="B2121" s="10">
        <v>14.29</v>
      </c>
      <c r="C2121" s="10">
        <v>18.55</v>
      </c>
      <c r="D2121">
        <v>4727.6499999999996</v>
      </c>
      <c r="E2121">
        <v>4220.17</v>
      </c>
      <c r="F2121">
        <v>94027.33</v>
      </c>
      <c r="G2121">
        <v>83946.37</v>
      </c>
      <c r="H2121">
        <f>(1/(1-91/360*VLOOKUP($A2121,Tbills!$B$4:$C$974,2,1)/100))^((1)/91)-1</f>
        <v>3.0559851109668301E-6</v>
      </c>
      <c r="I2121">
        <f>I2120*(1-IF($A2121&lt;=I2116,I$1,I$1+IF(AND(WEEKDAY($A2121)&lt;&gt;1,WEEKDAY($A2121)&lt;&gt;7),J$1,0)))^($A2121-$A2120)*(1-0.5*(E2121/E2120-1))</f>
        <v>22.13396459756747</v>
      </c>
      <c r="K2121">
        <f>ROW()</f>
        <v>2121</v>
      </c>
      <c r="L2121">
        <f>B2121/C2121</f>
        <v>0.77035040431266844</v>
      </c>
      <c r="M2121">
        <f t="shared" ref="M2121:M2184" si="33">M2120*(1-IF($A2121&lt;=N$3,M$1,M$1+IF(AND(WEEKDAY($A2121)&lt;&gt;1,WEEKDAY($A2121)&lt;&gt;7),N$1,0)))^($A2121-$A2120)*(2-$E2121/$E2120)</f>
        <v>13.882181536859852</v>
      </c>
      <c r="O2121">
        <v>13.986750000000001</v>
      </c>
      <c r="P2121">
        <f>P2120*(1-P$1+H2120)^($A2121-$A2120)*(2-E2121/E2120)</f>
        <v>14.010940715657705</v>
      </c>
    </row>
    <row r="2122" spans="1:16"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I2121*(1-IF($A2122&lt;=I2117,I$1,I$1+IF(AND(WEEKDAY($A2122)&lt;&gt;1,WEEKDAY($A2122)&lt;&gt;7),J$1,0)))^($A2122-$A2121)*(1-0.5*(E2122/E2121-1))</f>
        <v>22.482080227833205</v>
      </c>
      <c r="K2122">
        <f>ROW()</f>
        <v>2122</v>
      </c>
      <c r="L2122">
        <f>B2122/C2122</f>
        <v>0.73297002724795635</v>
      </c>
      <c r="M2122">
        <f t="shared" si="33"/>
        <v>14.318917279903852</v>
      </c>
      <c r="O2122">
        <v>14.4238625</v>
      </c>
      <c r="P2122">
        <f>P2121*(1-P$1+H2121)^($A2122-$A2121)*(2-E2122/E2121)</f>
        <v>14.451909994891254</v>
      </c>
    </row>
    <row r="2123" spans="1:16" x14ac:dyDescent="0.25">
      <c r="A2123" s="1">
        <v>41141</v>
      </c>
      <c r="B2123" s="10">
        <v>14.02</v>
      </c>
      <c r="C2123" s="10">
        <v>18.59</v>
      </c>
      <c r="D2123">
        <v>4581.3</v>
      </c>
      <c r="E2123">
        <v>4089.48</v>
      </c>
      <c r="F2123">
        <v>94733.58</v>
      </c>
      <c r="G2123">
        <v>84575.88</v>
      </c>
      <c r="H2123">
        <f>(1/(1-91/360*VLOOKUP($A2123,Tbills!$B$4:$C$974,2,1)/100))^((1)/91)-1</f>
        <v>2.7781327762710362E-6</v>
      </c>
      <c r="I2123">
        <f>I2122*(1-IF($A2123&lt;=I2118,I$1,I$1+IF(AND(WEEKDAY($A2123)&lt;&gt;1,WEEKDAY($A2123)&lt;&gt;7),J$1,0)))^($A2123-$A2122)*(1-0.5*(E2123/E2122-1))</f>
        <v>22.474054621255195</v>
      </c>
      <c r="K2123">
        <f>ROW()</f>
        <v>2123</v>
      </c>
      <c r="L2123">
        <f>B2123/C2123</f>
        <v>0.75416890801506187</v>
      </c>
      <c r="M2123">
        <f t="shared" si="33"/>
        <v>14.308930111654453</v>
      </c>
      <c r="O2123">
        <v>14.412125</v>
      </c>
      <c r="P2123">
        <f>P2122*(1-P$1+H2122)^($A2123-$A2122)*(2-E2123/E2122)</f>
        <v>14.442377951196621</v>
      </c>
    </row>
    <row r="2124" spans="1:16" x14ac:dyDescent="0.25">
      <c r="A2124" s="1">
        <v>41142</v>
      </c>
      <c r="B2124" s="10">
        <v>15.02</v>
      </c>
      <c r="C2124" s="10">
        <v>18.8</v>
      </c>
      <c r="D2124">
        <v>4705.3</v>
      </c>
      <c r="E2124">
        <v>4200.1499999999996</v>
      </c>
      <c r="F2124">
        <v>96373.8</v>
      </c>
      <c r="G2124">
        <v>86040</v>
      </c>
      <c r="H2124">
        <f>(1/(1-91/360*VLOOKUP($A2124,Tbills!$B$4:$C$974,2,1)/100))^((1)/91)-1</f>
        <v>2.7781327762710362E-6</v>
      </c>
      <c r="I2124">
        <f>I2123*(1-IF($A2124&lt;=I2119,I$1,I$1+IF(AND(WEEKDAY($A2124)&lt;&gt;1,WEEKDAY($A2124)&lt;&gt;7),J$1,0)))^($A2124-$A2123)*(1-0.5*(E2124/E2123-1))</f>
        <v>22.169379809329634</v>
      </c>
      <c r="K2124">
        <f>ROW()</f>
        <v>2124</v>
      </c>
      <c r="L2124">
        <f>B2124/C2124</f>
        <v>0.79893617021276586</v>
      </c>
      <c r="M2124">
        <f t="shared" si="33"/>
        <v>13.921051714693492</v>
      </c>
      <c r="O2124">
        <v>14.019387500000001</v>
      </c>
      <c r="P2124">
        <f>P2123*(1-P$1+H2123)^($A2124-$A2123)*(2-E2124/E2123)</f>
        <v>14.051055903357769</v>
      </c>
    </row>
    <row r="2125" spans="1:16"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I2124*(1-IF($A2125&lt;=I2120,I$1,I$1+IF(AND(WEEKDAY($A2125)&lt;&gt;1,WEEKDAY($A2125)&lt;&gt;7),J$1,0)))^($A2125-$A2124)*(1-0.5*(E2125/E2124-1))</f>
        <v>22.021016057518366</v>
      </c>
      <c r="K2125">
        <f>ROW()</f>
        <v>2125</v>
      </c>
      <c r="L2125">
        <f>B2125/C2125</f>
        <v>0.77806385169927894</v>
      </c>
      <c r="M2125">
        <f t="shared" si="33"/>
        <v>13.734804587643257</v>
      </c>
      <c r="O2125">
        <v>13.8262625</v>
      </c>
      <c r="P2125">
        <f>P2124*(1-P$1+H2124)^($A2125-$A2124)*(2-E2125/E2124)</f>
        <v>13.863240929746764</v>
      </c>
    </row>
    <row r="2126" spans="1:16" x14ac:dyDescent="0.25">
      <c r="A2126" s="1">
        <v>41144</v>
      </c>
      <c r="B2126" s="10">
        <v>15.96</v>
      </c>
      <c r="C2126" s="10">
        <v>20.09</v>
      </c>
      <c r="D2126">
        <v>4843.54</v>
      </c>
      <c r="E2126">
        <v>4323.5200000000004</v>
      </c>
      <c r="F2126">
        <v>97551.88</v>
      </c>
      <c r="G2126">
        <v>87091.28</v>
      </c>
      <c r="H2126">
        <f>(1/(1-91/360*VLOOKUP($A2126,Tbills!$B$4:$C$974,2,1)/100))^((1)/91)-1</f>
        <v>2.7781327762710362E-6</v>
      </c>
      <c r="I2126">
        <f>I2125*(1-IF($A2126&lt;=I2121,I$1,I$1+IF(AND(WEEKDAY($A2126)&lt;&gt;1,WEEKDAY($A2126)&lt;&gt;7),J$1,0)))^($A2126-$A2125)*(1-0.5*(E2126/E2125-1))</f>
        <v>21.846163660261482</v>
      </c>
      <c r="K2126">
        <f>ROW()</f>
        <v>2126</v>
      </c>
      <c r="L2126">
        <f>B2126/C2126</f>
        <v>0.79442508710801396</v>
      </c>
      <c r="M2126">
        <f t="shared" si="33"/>
        <v>13.5167687192753</v>
      </c>
      <c r="O2126">
        <v>13.607637499999999</v>
      </c>
      <c r="P2126">
        <f>P2125*(1-P$1+H2125)^($A2126-$A2125)*(2-E2126/E2125)</f>
        <v>13.643334908564073</v>
      </c>
    </row>
    <row r="2127" spans="1:16" x14ac:dyDescent="0.25">
      <c r="A2127" s="1">
        <v>41145</v>
      </c>
      <c r="B2127" s="10">
        <v>15.18</v>
      </c>
      <c r="C2127" s="10">
        <v>19.239999999999998</v>
      </c>
      <c r="D2127">
        <v>4666.8</v>
      </c>
      <c r="E2127">
        <v>4165.74</v>
      </c>
      <c r="F2127">
        <v>96964.65</v>
      </c>
      <c r="G2127">
        <v>86566.78</v>
      </c>
      <c r="H2127">
        <f>(1/(1-91/360*VLOOKUP($A2127,Tbills!$B$4:$C$974,2,1)/100))^((1)/91)-1</f>
        <v>2.7781327762710362E-6</v>
      </c>
      <c r="I2127">
        <f>I2126*(1-IF($A2127&lt;=I2122,I$1,I$1+IF(AND(WEEKDAY($A2127)&lt;&gt;1,WEEKDAY($A2127)&lt;&gt;7),J$1,0)))^($A2127-$A2126)*(1-0.5*(E2127/E2126-1))</f>
        <v>22.244205220425908</v>
      </c>
      <c r="K2127">
        <f>ROW()</f>
        <v>2127</v>
      </c>
      <c r="L2127">
        <f>B2127/C2127</f>
        <v>0.78898128898128905</v>
      </c>
      <c r="M2127">
        <f t="shared" si="33"/>
        <v>14.009389217037018</v>
      </c>
      <c r="O2127">
        <v>14.102625</v>
      </c>
      <c r="P2127">
        <f>P2126*(1-P$1+H2126)^($A2127-$A2126)*(2-E2127/E2126)</f>
        <v>14.140743015537657</v>
      </c>
    </row>
    <row r="2128" spans="1:16"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I2127*(1-IF($A2128&lt;=I2123,I$1,I$1+IF(AND(WEEKDAY($A2128)&lt;&gt;1,WEEKDAY($A2128)&lt;&gt;7),J$1,0)))^($A2128-$A2127)*(1-0.5*(E2128/E2127-1))</f>
        <v>22.109784799029377</v>
      </c>
      <c r="K2128">
        <f>ROW()</f>
        <v>2128</v>
      </c>
      <c r="L2128">
        <f>B2128/C2128</f>
        <v>0.82078313253012047</v>
      </c>
      <c r="M2128">
        <f t="shared" si="33"/>
        <v>13.840314018011412</v>
      </c>
      <c r="O2128">
        <v>13.931274999999999</v>
      </c>
      <c r="P2128">
        <f>P2127*(1-P$1+H2127)^($A2128-$A2127)*(2-E2128/E2127)</f>
        <v>13.970600888014177</v>
      </c>
    </row>
    <row r="2129" spans="1:16"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I2128*(1-IF($A2129&lt;=I2124,I$1,I$1+IF(AND(WEEKDAY($A2129)&lt;&gt;1,WEEKDAY($A2129)&lt;&gt;7),J$1,0)))^($A2129-$A2128)*(1-0.5*(E2129/E2128-1))</f>
        <v>22.000825205551038</v>
      </c>
      <c r="K2129">
        <f>ROW()</f>
        <v>2129</v>
      </c>
      <c r="L2129">
        <f>B2129/C2129</f>
        <v>0.83198789101917248</v>
      </c>
      <c r="M2129">
        <f t="shared" si="33"/>
        <v>13.703979286131757</v>
      </c>
      <c r="O2129">
        <v>13.7923375</v>
      </c>
      <c r="P2129">
        <f>P2128*(1-P$1+H2128)^($A2129-$A2128)*(2-E2129/E2128)</f>
        <v>13.833157685133305</v>
      </c>
    </row>
    <row r="2130" spans="1:16"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I2129*(1-IF($A2130&lt;=I2125,I$1,I$1+IF(AND(WEEKDAY($A2130)&lt;&gt;1,WEEKDAY($A2130)&lt;&gt;7),J$1,0)))^($A2130-$A2129)*(1-0.5*(E2130/E2129-1))</f>
        <v>21.860269250975975</v>
      </c>
      <c r="K2130">
        <f>ROW()</f>
        <v>2130</v>
      </c>
      <c r="L2130">
        <f>B2130/C2130</f>
        <v>0.83382209188660794</v>
      </c>
      <c r="M2130">
        <f t="shared" si="33"/>
        <v>13.528957628620407</v>
      </c>
      <c r="O2130">
        <v>13.6136625</v>
      </c>
      <c r="P2130">
        <f>P2129*(1-P$1+H2129)^($A2130-$A2129)*(2-E2130/E2129)</f>
        <v>13.656658908245658</v>
      </c>
    </row>
    <row r="2131" spans="1:16"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I2130*(1-IF($A2131&lt;=I2126,I$1,I$1+IF(AND(WEEKDAY($A2131)&lt;&gt;1,WEEKDAY($A2131)&lt;&gt;7),J$1,0)))^($A2131-$A2130)*(1-0.5*(E2131/E2130-1))</f>
        <v>21.63993396719485</v>
      </c>
      <c r="K2131">
        <f>ROW()</f>
        <v>2131</v>
      </c>
      <c r="L2131">
        <f>B2131/C2131</f>
        <v>0.85229445506692147</v>
      </c>
      <c r="M2131">
        <f t="shared" si="33"/>
        <v>13.256313652975894</v>
      </c>
      <c r="O2131">
        <v>13.335062499999999</v>
      </c>
      <c r="P2131">
        <f>P2130*(1-P$1+H2130)^($A2131-$A2130)*(2-E2131/E2130)</f>
        <v>13.381610633481301</v>
      </c>
    </row>
    <row r="2132" spans="1:16" x14ac:dyDescent="0.25">
      <c r="A2132" s="1">
        <v>41152</v>
      </c>
      <c r="B2132" s="10">
        <v>17.47</v>
      </c>
      <c r="C2132" s="10">
        <v>20.62</v>
      </c>
      <c r="D2132">
        <v>4742.43</v>
      </c>
      <c r="E2132">
        <v>4233.16</v>
      </c>
      <c r="F2132">
        <v>95918.97</v>
      </c>
      <c r="G2132">
        <v>85631.46</v>
      </c>
      <c r="H2132">
        <f>(1/(1-91/360*VLOOKUP($A2132,Tbills!$B$4:$C$974,2,1)/100))^((1)/91)-1</f>
        <v>3.0559851109668301E-6</v>
      </c>
      <c r="I2132">
        <f>I2131*(1-IF($A2132&lt;=I2127,I$1,I$1+IF(AND(WEEKDAY($A2132)&lt;&gt;1,WEEKDAY($A2132)&lt;&gt;7),J$1,0)))^($A2132-$A2131)*(1-0.5*(E2132/E2131-1))</f>
        <v>22.043999934472385</v>
      </c>
      <c r="K2132">
        <f>ROW()</f>
        <v>2132</v>
      </c>
      <c r="L2132">
        <f>B2132/C2132</f>
        <v>0.84723569350145478</v>
      </c>
      <c r="M2132">
        <f t="shared" si="33"/>
        <v>13.751426153836006</v>
      </c>
      <c r="O2132">
        <v>13.82995</v>
      </c>
      <c r="P2132">
        <f>P2131*(1-P$1+H2131)^($A2132-$A2131)*(2-E2132/E2131)</f>
        <v>13.881578413228922</v>
      </c>
    </row>
    <row r="2133" spans="1:16" x14ac:dyDescent="0.25">
      <c r="A2133" s="1">
        <v>41156</v>
      </c>
      <c r="B2133" s="10">
        <v>17.98</v>
      </c>
      <c r="C2133" s="10">
        <v>20.68</v>
      </c>
      <c r="D2133">
        <v>4655.93</v>
      </c>
      <c r="E2133">
        <v>4155.8999999999996</v>
      </c>
      <c r="F2133">
        <v>95926.64</v>
      </c>
      <c r="G2133">
        <v>85637.26</v>
      </c>
      <c r="H2133">
        <f>(1/(1-91/360*VLOOKUP($A2133,Tbills!$B$4:$C$974,2,1)/100))^((1)/91)-1</f>
        <v>2.7781327762710362E-6</v>
      </c>
      <c r="I2133">
        <f>I2132*(1-IF($A2133&lt;=I2128,I$1,I$1+IF(AND(WEEKDAY($A2133)&lt;&gt;1,WEEKDAY($A2133)&lt;&gt;7),J$1,0)))^($A2133-$A2132)*(1-0.5*(E2133/E2132-1))</f>
        <v>22.242848165415669</v>
      </c>
      <c r="K2133">
        <f>ROW()</f>
        <v>2133</v>
      </c>
      <c r="L2133">
        <f>B2133/C2133</f>
        <v>0.86943907156673117</v>
      </c>
      <c r="M2133">
        <f t="shared" si="33"/>
        <v>13.99979688634687</v>
      </c>
      <c r="O2133">
        <v>14.073874999999999</v>
      </c>
      <c r="P2133">
        <f>P2132*(1-P$1+H2132)^($A2133-$A2132)*(2-E2133/E2132)</f>
        <v>14.133014744675114</v>
      </c>
    </row>
    <row r="2134" spans="1:16"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I2133*(1-IF($A2134&lt;=I2129,I$1,I$1+IF(AND(WEEKDAY($A2134)&lt;&gt;1,WEEKDAY($A2134)&lt;&gt;7),J$1,0)))^($A2134-$A2133)*(1-0.5*(E2134/E2133-1))</f>
        <v>22.498521762797413</v>
      </c>
      <c r="K2134">
        <f>ROW()</f>
        <v>2134</v>
      </c>
      <c r="L2134">
        <f>B2134/C2134</f>
        <v>0.88744372186093046</v>
      </c>
      <c r="M2134">
        <f t="shared" si="33"/>
        <v>14.321712301725</v>
      </c>
      <c r="O2134">
        <v>14.407999999999999</v>
      </c>
      <c r="P2134">
        <f>P2133*(1-P$1+H2133)^($A2134-$A2133)*(2-E2134/E2133)</f>
        <v>14.458172223213255</v>
      </c>
    </row>
    <row r="2135" spans="1:16" x14ac:dyDescent="0.25">
      <c r="A2135" s="1">
        <v>41158</v>
      </c>
      <c r="B2135" s="10">
        <v>15.6</v>
      </c>
      <c r="C2135" s="10">
        <v>18.62</v>
      </c>
      <c r="D2135">
        <v>4096.7299999999996</v>
      </c>
      <c r="E2135">
        <v>3656.73</v>
      </c>
      <c r="F2135">
        <v>90496.57</v>
      </c>
      <c r="G2135">
        <v>80789.16</v>
      </c>
      <c r="H2135">
        <f>(1/(1-91/360*VLOOKUP($A2135,Tbills!$B$4:$C$974,2,1)/100))^((1)/91)-1</f>
        <v>2.7781327762710362E-6</v>
      </c>
      <c r="I2135">
        <f>I2134*(1-IF($A2135&lt;=I2130,I$1,I$1+IF(AND(WEEKDAY($A2135)&lt;&gt;1,WEEKDAY($A2135)&lt;&gt;7),J$1,0)))^($A2135-$A2134)*(1-0.5*(E2135/E2134-1))</f>
        <v>23.615618387457744</v>
      </c>
      <c r="K2135">
        <f>ROW()</f>
        <v>2135</v>
      </c>
      <c r="L2135">
        <f>B2135/C2135</f>
        <v>0.83780880773361965</v>
      </c>
      <c r="M2135">
        <f t="shared" si="33"/>
        <v>15.743964883963468</v>
      </c>
      <c r="O2135">
        <v>15.831675000000001</v>
      </c>
      <c r="P2135">
        <f>P2134*(1-P$1+H2134)^($A2135-$A2134)*(2-E2135/E2134)</f>
        <v>15.894172863613802</v>
      </c>
    </row>
    <row r="2136" spans="1:16" x14ac:dyDescent="0.25">
      <c r="A2136" s="1">
        <v>41159</v>
      </c>
      <c r="B2136" s="10">
        <v>14.38</v>
      </c>
      <c r="C2136" s="10">
        <v>17.59</v>
      </c>
      <c r="D2136">
        <v>3862.89</v>
      </c>
      <c r="E2136">
        <v>3447.99</v>
      </c>
      <c r="F2136">
        <v>87990.54</v>
      </c>
      <c r="G2136">
        <v>78551.73</v>
      </c>
      <c r="H2136">
        <f>(1/(1-91/360*VLOOKUP($A2136,Tbills!$B$4:$C$974,2,1)/100))^((1)/91)-1</f>
        <v>2.7781327762710362E-6</v>
      </c>
      <c r="I2136">
        <f>I2135*(1-IF($A2136&lt;=I2131,I$1,I$1+IF(AND(WEEKDAY($A2136)&lt;&gt;1,WEEKDAY($A2136)&lt;&gt;7),J$1,0)))^($A2136-$A2135)*(1-0.5*(E2136/E2135-1))</f>
        <v>24.289020667471537</v>
      </c>
      <c r="K2136">
        <f>ROW()</f>
        <v>2136</v>
      </c>
      <c r="L2136">
        <f>B2136/C2136</f>
        <v>0.81750994883456518</v>
      </c>
      <c r="M2136">
        <f t="shared" si="33"/>
        <v>16.641914898289603</v>
      </c>
      <c r="O2136">
        <v>16.724274999999999</v>
      </c>
      <c r="P2136">
        <f>P2135*(1-P$1+H2135)^($A2136-$A2135)*(2-E2136/E2135)</f>
        <v>16.800897709787971</v>
      </c>
    </row>
    <row r="2137" spans="1:16" x14ac:dyDescent="0.25">
      <c r="A2137" s="1">
        <v>41162</v>
      </c>
      <c r="B2137" s="10">
        <v>16.28</v>
      </c>
      <c r="C2137" s="10">
        <v>18.3</v>
      </c>
      <c r="D2137">
        <v>4129.16</v>
      </c>
      <c r="E2137">
        <v>3685.63</v>
      </c>
      <c r="F2137">
        <v>89378.06</v>
      </c>
      <c r="G2137">
        <v>79789.759999999995</v>
      </c>
      <c r="H2137">
        <f>(1/(1-91/360*VLOOKUP($A2137,Tbills!$B$4:$C$974,2,1)/100))^((1)/91)-1</f>
        <v>2.7781327762710362E-6</v>
      </c>
      <c r="I2137">
        <f>I2136*(1-IF($A2137&lt;=I2132,I$1,I$1+IF(AND(WEEKDAY($A2137)&lt;&gt;1,WEEKDAY($A2137)&lt;&gt;7),J$1,0)))^($A2137-$A2136)*(1-0.5*(E2137/E2136-1))</f>
        <v>23.450173926225883</v>
      </c>
      <c r="K2137">
        <f>ROW()</f>
        <v>2137</v>
      </c>
      <c r="L2137">
        <f>B2137/C2137</f>
        <v>0.88961748633879789</v>
      </c>
      <c r="M2137">
        <f t="shared" si="33"/>
        <v>15.492767318570831</v>
      </c>
      <c r="O2137">
        <v>15.552949999999999</v>
      </c>
      <c r="P2137">
        <f>P2136*(1-P$1+H2136)^($A2137-$A2136)*(2-E2137/E2136)</f>
        <v>15.641352474463682</v>
      </c>
    </row>
    <row r="2138" spans="1:16" x14ac:dyDescent="0.25">
      <c r="A2138" s="1">
        <v>41163</v>
      </c>
      <c r="B2138" s="10">
        <v>16.41</v>
      </c>
      <c r="C2138" s="10">
        <v>18.29</v>
      </c>
      <c r="D2138">
        <v>4104.8900000000003</v>
      </c>
      <c r="E2138">
        <v>3663.96</v>
      </c>
      <c r="F2138">
        <v>88344.91</v>
      </c>
      <c r="G2138">
        <v>78867.22</v>
      </c>
      <c r="H2138">
        <f>(1/(1-91/360*VLOOKUP($A2138,Tbills!$B$4:$C$974,2,1)/100))^((1)/91)-1</f>
        <v>2.7781327762710362E-6</v>
      </c>
      <c r="I2138">
        <f>I2137*(1-IF($A2138&lt;=I2133,I$1,I$1+IF(AND(WEEKDAY($A2138)&lt;&gt;1,WEEKDAY($A2138)&lt;&gt;7),J$1,0)))^($A2138-$A2137)*(1-0.5*(E2138/E2137-1))</f>
        <v>23.518500510336239</v>
      </c>
      <c r="K2138">
        <f>ROW()</f>
        <v>2138</v>
      </c>
      <c r="L2138">
        <f>B2138/C2138</f>
        <v>0.89721159103335157</v>
      </c>
      <c r="M2138">
        <f t="shared" si="33"/>
        <v>15.583132643023148</v>
      </c>
      <c r="O2138">
        <v>15.646274999999999</v>
      </c>
      <c r="P2138">
        <f>P2137*(1-P$1+H2137)^($A2138-$A2137)*(2-E2138/E2137)</f>
        <v>15.73277903455943</v>
      </c>
    </row>
    <row r="2139" spans="1:16" x14ac:dyDescent="0.25">
      <c r="A2139" s="1">
        <v>41164</v>
      </c>
      <c r="B2139" s="10">
        <v>15.8</v>
      </c>
      <c r="C2139" s="10">
        <v>17.600000000000001</v>
      </c>
      <c r="D2139">
        <v>3929.79</v>
      </c>
      <c r="E2139">
        <v>3507.66</v>
      </c>
      <c r="F2139">
        <v>85736.93</v>
      </c>
      <c r="G2139">
        <v>76538.81</v>
      </c>
      <c r="H2139">
        <f>(1/(1-91/360*VLOOKUP($A2139,Tbills!$B$4:$C$974,2,1)/100))^((1)/91)-1</f>
        <v>2.7781327762710362E-6</v>
      </c>
      <c r="I2139">
        <f>I2138*(1-IF($A2139&lt;=I2134,I$1,I$1+IF(AND(WEEKDAY($A2139)&lt;&gt;1,WEEKDAY($A2139)&lt;&gt;7),J$1,0)))^($A2139-$A2138)*(1-0.5*(E2139/E2138-1))</f>
        <v>24.019510394305431</v>
      </c>
      <c r="K2139">
        <f>ROW()</f>
        <v>2139</v>
      </c>
      <c r="L2139">
        <f>B2139/C2139</f>
        <v>0.89772727272727271</v>
      </c>
      <c r="M2139">
        <f t="shared" si="33"/>
        <v>16.247133048757423</v>
      </c>
      <c r="O2139">
        <v>16.2997625</v>
      </c>
      <c r="P2139">
        <f>P2138*(1-P$1+H2138)^($A2139-$A2138)*(2-E2139/E2138)</f>
        <v>16.403358773165227</v>
      </c>
    </row>
    <row r="2140" spans="1:16" x14ac:dyDescent="0.25">
      <c r="A2140" s="1">
        <v>41165</v>
      </c>
      <c r="B2140" s="10">
        <v>14.05</v>
      </c>
      <c r="C2140" s="10">
        <v>16.45</v>
      </c>
      <c r="D2140">
        <v>3679.38</v>
      </c>
      <c r="E2140">
        <v>3284.14</v>
      </c>
      <c r="F2140">
        <v>82074.12</v>
      </c>
      <c r="G2140">
        <v>73268.740000000005</v>
      </c>
      <c r="H2140">
        <f>(1/(1-91/360*VLOOKUP($A2140,Tbills!$B$4:$C$974,2,1)/100))^((1)/91)-1</f>
        <v>2.7781327762710362E-6</v>
      </c>
      <c r="I2140">
        <f>I2139*(1-IF($A2140&lt;=I2135,I$1,I$1+IF(AND(WEEKDAY($A2140)&lt;&gt;1,WEEKDAY($A2140)&lt;&gt;7),J$1,0)))^($A2140-$A2139)*(1-0.5*(E2140/E2139-1))</f>
        <v>24.784167671731456</v>
      </c>
      <c r="K2140">
        <f>ROW()</f>
        <v>2140</v>
      </c>
      <c r="L2140">
        <f>B2140/C2140</f>
        <v>0.85410334346504568</v>
      </c>
      <c r="M2140">
        <f t="shared" si="33"/>
        <v>17.281650572192554</v>
      </c>
      <c r="O2140">
        <v>17.315024999999999</v>
      </c>
      <c r="P2140">
        <f>P2139*(1-P$1+H2139)^($A2140-$A2139)*(2-E2140/E2139)</f>
        <v>17.448039580366903</v>
      </c>
    </row>
    <row r="2141" spans="1:16" x14ac:dyDescent="0.25">
      <c r="A2141" s="1">
        <v>41166</v>
      </c>
      <c r="B2141" s="10">
        <v>14.51</v>
      </c>
      <c r="C2141" s="10">
        <v>16.899999999999999</v>
      </c>
      <c r="D2141">
        <v>3881.94</v>
      </c>
      <c r="E2141">
        <v>3464.93</v>
      </c>
      <c r="F2141">
        <v>82384.42</v>
      </c>
      <c r="G2141">
        <v>73545.55</v>
      </c>
      <c r="H2141">
        <f>(1/(1-91/360*VLOOKUP($A2141,Tbills!$B$4:$C$974,2,1)/100))^((1)/91)-1</f>
        <v>2.7781327762710362E-6</v>
      </c>
      <c r="I2141">
        <f>I2140*(1-IF($A2141&lt;=I2136,I$1,I$1+IF(AND(WEEKDAY($A2141)&lt;&gt;1,WEEKDAY($A2141)&lt;&gt;7),J$1,0)))^($A2141-$A2140)*(1-0.5*(E2141/E2140-1))</f>
        <v>24.10136334018696</v>
      </c>
      <c r="K2141">
        <f>ROW()</f>
        <v>2141</v>
      </c>
      <c r="L2141">
        <f>B2141/C2141</f>
        <v>0.85857988165680477</v>
      </c>
      <c r="M2141">
        <f t="shared" si="33"/>
        <v>16.329545153538554</v>
      </c>
      <c r="O2141">
        <v>16.352362500000002</v>
      </c>
      <c r="P2141">
        <f>P2140*(1-P$1+H2140)^($A2141-$A2140)*(2-E2141/E2140)</f>
        <v>16.486971124630966</v>
      </c>
    </row>
    <row r="2142" spans="1:16" x14ac:dyDescent="0.25">
      <c r="A2142" s="1">
        <v>41169</v>
      </c>
      <c r="B2142" s="10">
        <v>14.59</v>
      </c>
      <c r="C2142" s="10">
        <v>17.13</v>
      </c>
      <c r="D2142">
        <v>3763.06</v>
      </c>
      <c r="E2142">
        <v>3358.79</v>
      </c>
      <c r="F2142">
        <v>81446.02</v>
      </c>
      <c r="G2142">
        <v>72707.22</v>
      </c>
      <c r="H2142">
        <f>(1/(1-91/360*VLOOKUP($A2142,Tbills!$B$4:$C$974,2,1)/100))^((1)/91)-1</f>
        <v>3.0559851109668301E-6</v>
      </c>
      <c r="I2142">
        <f>I2141*(1-IF($A2142&lt;=I2137,I$1,I$1+IF(AND(WEEKDAY($A2142)&lt;&gt;1,WEEKDAY($A2142)&lt;&gt;7),J$1,0)))^($A2142-$A2141)*(1-0.5*(E2142/E2141-1))</f>
        <v>24.46859703476213</v>
      </c>
      <c r="K2142">
        <f>ROW()</f>
        <v>2142</v>
      </c>
      <c r="L2142">
        <f>B2142/C2142</f>
        <v>0.8517221249270287</v>
      </c>
      <c r="M2142">
        <f t="shared" si="33"/>
        <v>16.827411005280499</v>
      </c>
      <c r="O2142">
        <v>16.852912499999999</v>
      </c>
      <c r="P2142">
        <f>P2141*(1-P$1+H2141)^($A2142-$A2141)*(2-E2142/E2141)</f>
        <v>16.990267060860756</v>
      </c>
    </row>
    <row r="2143" spans="1:16" x14ac:dyDescent="0.25">
      <c r="A2143" s="1">
        <v>41170</v>
      </c>
      <c r="B2143" s="10">
        <v>14.18</v>
      </c>
      <c r="C2143" s="10">
        <v>16.63</v>
      </c>
      <c r="D2143">
        <v>3627.11</v>
      </c>
      <c r="E2143">
        <v>3237.44</v>
      </c>
      <c r="F2143">
        <v>79970.97</v>
      </c>
      <c r="G2143">
        <v>71390.210000000006</v>
      </c>
      <c r="H2143">
        <f>(1/(1-91/360*VLOOKUP($A2143,Tbills!$B$4:$C$974,2,1)/100))^((1)/91)-1</f>
        <v>3.0559851109668301E-6</v>
      </c>
      <c r="I2143">
        <f>I2142*(1-IF($A2143&lt;=I2138,I$1,I$1+IF(AND(WEEKDAY($A2143)&lt;&gt;1,WEEKDAY($A2143)&lt;&gt;7),J$1,0)))^($A2143-$A2142)*(1-0.5*(E2143/E2142-1))</f>
        <v>24.909962653177892</v>
      </c>
      <c r="K2143">
        <f>ROW()</f>
        <v>2143</v>
      </c>
      <c r="L2143">
        <f>B2143/C2143</f>
        <v>0.85267588695129293</v>
      </c>
      <c r="M2143">
        <f t="shared" si="33"/>
        <v>17.434557862365676</v>
      </c>
      <c r="O2143">
        <v>17.461099999999998</v>
      </c>
      <c r="P2143">
        <f>P2142*(1-P$1+H2142)^($A2143-$A2142)*(2-E2143/E2142)</f>
        <v>17.603512503076193</v>
      </c>
    </row>
    <row r="2144" spans="1:16" x14ac:dyDescent="0.25">
      <c r="A2144" s="1">
        <v>41171</v>
      </c>
      <c r="B2144" s="10">
        <v>13.88</v>
      </c>
      <c r="C2144" s="10">
        <v>16.489999999999998</v>
      </c>
      <c r="D2144">
        <v>3582.48</v>
      </c>
      <c r="E2144">
        <v>3197.59</v>
      </c>
      <c r="F2144">
        <v>79139.42</v>
      </c>
      <c r="G2144">
        <v>70647.67</v>
      </c>
      <c r="H2144">
        <f>(1/(1-91/360*VLOOKUP($A2144,Tbills!$B$4:$C$974,2,1)/100))^((1)/91)-1</f>
        <v>3.0559851109668301E-6</v>
      </c>
      <c r="I2144">
        <f>I2143*(1-IF($A2144&lt;=I2139,I$1,I$1+IF(AND(WEEKDAY($A2144)&lt;&gt;1,WEEKDAY($A2144)&lt;&gt;7),J$1,0)))^($A2144-$A2143)*(1-0.5*(E2144/E2143-1))</f>
        <v>25.062620037090763</v>
      </c>
      <c r="K2144">
        <f>ROW()</f>
        <v>2144</v>
      </c>
      <c r="L2144">
        <f>B2144/C2144</f>
        <v>0.84172225591267447</v>
      </c>
      <c r="M2144">
        <f t="shared" si="33"/>
        <v>17.648339709794634</v>
      </c>
      <c r="O2144">
        <v>17.6690875</v>
      </c>
      <c r="P2144">
        <f>P2143*(1-P$1+H2143)^($A2144-$A2143)*(2-E2144/E2143)</f>
        <v>17.81959140236156</v>
      </c>
    </row>
    <row r="2145" spans="1:16" x14ac:dyDescent="0.25">
      <c r="A2145" s="1">
        <v>41172</v>
      </c>
      <c r="B2145" s="10">
        <v>14.07</v>
      </c>
      <c r="C2145" s="10">
        <v>16.75</v>
      </c>
      <c r="D2145">
        <v>3660.21</v>
      </c>
      <c r="E2145">
        <v>3266.96</v>
      </c>
      <c r="F2145">
        <v>79136.7</v>
      </c>
      <c r="G2145">
        <v>70645.03</v>
      </c>
      <c r="H2145">
        <f>(1/(1-91/360*VLOOKUP($A2145,Tbills!$B$4:$C$974,2,1)/100))^((1)/91)-1</f>
        <v>3.0559851109668301E-6</v>
      </c>
      <c r="I2145">
        <f>I2144*(1-IF($A2145&lt;=I2140,I$1,I$1+IF(AND(WEEKDAY($A2145)&lt;&gt;1,WEEKDAY($A2145)&lt;&gt;7),J$1,0)))^($A2145-$A2144)*(1-0.5*(E2145/E2144-1))</f>
        <v>24.790114748536553</v>
      </c>
      <c r="K2145">
        <f>ROW()</f>
        <v>2145</v>
      </c>
      <c r="L2145">
        <f>B2145/C2145</f>
        <v>0.84</v>
      </c>
      <c r="M2145">
        <f t="shared" si="33"/>
        <v>17.264664300496712</v>
      </c>
      <c r="O2145">
        <v>17.284600000000001</v>
      </c>
      <c r="P2145">
        <f>P2144*(1-P$1+H2144)^($A2145-$A2144)*(2-E2145/E2144)</f>
        <v>17.432413417180708</v>
      </c>
    </row>
    <row r="2146" spans="1:16" x14ac:dyDescent="0.25">
      <c r="A2146" s="1">
        <v>41173</v>
      </c>
      <c r="B2146" s="10">
        <v>13.98</v>
      </c>
      <c r="C2146" s="10">
        <v>16.79</v>
      </c>
      <c r="D2146">
        <v>3587.3</v>
      </c>
      <c r="E2146">
        <v>3201.88</v>
      </c>
      <c r="F2146">
        <v>79621.429999999993</v>
      </c>
      <c r="G2146">
        <v>71077.53</v>
      </c>
      <c r="H2146">
        <f>(1/(1-91/360*VLOOKUP($A2146,Tbills!$B$4:$C$974,2,1)/100))^((1)/91)-1</f>
        <v>3.0559851109668301E-6</v>
      </c>
      <c r="I2146">
        <f>I2145*(1-IF($A2146&lt;=I2141,I$1,I$1+IF(AND(WEEKDAY($A2146)&lt;&gt;1,WEEKDAY($A2146)&lt;&gt;7),J$1,0)))^($A2146-$A2145)*(1-0.5*(E2146/E2145-1))</f>
        <v>25.03638082568013</v>
      </c>
      <c r="K2146">
        <f>ROW()</f>
        <v>2146</v>
      </c>
      <c r="L2146">
        <f>B2146/C2146</f>
        <v>0.83263847528290658</v>
      </c>
      <c r="M2146">
        <f t="shared" si="33"/>
        <v>17.607767685237992</v>
      </c>
      <c r="O2146">
        <v>17.633812500000001</v>
      </c>
      <c r="P2146">
        <f>P2145*(1-P$1+H2145)^($A2146-$A2145)*(2-E2146/E2145)</f>
        <v>17.779075330961621</v>
      </c>
    </row>
    <row r="2147" spans="1:16" x14ac:dyDescent="0.25">
      <c r="A2147" s="1">
        <v>41176</v>
      </c>
      <c r="B2147" s="10">
        <v>14.15</v>
      </c>
      <c r="C2147" s="10">
        <v>16.59</v>
      </c>
      <c r="D2147">
        <v>3549.43</v>
      </c>
      <c r="E2147">
        <v>3168.05</v>
      </c>
      <c r="F2147">
        <v>78756.070000000007</v>
      </c>
      <c r="G2147">
        <v>70304.38</v>
      </c>
      <c r="H2147">
        <f>(1/(1-91/360*VLOOKUP($A2147,Tbills!$B$4:$C$974,2,1)/100))^((1)/91)-1</f>
        <v>3.0559851109668301E-6</v>
      </c>
      <c r="I2147">
        <f>I2146*(1-IF($A2147&lt;=I2142,I$1,I$1+IF(AND(WEEKDAY($A2147)&lt;&gt;1,WEEKDAY($A2147)&lt;&gt;7),J$1,0)))^($A2147-$A2146)*(1-0.5*(E2147/E2146-1))</f>
        <v>25.166678693687054</v>
      </c>
      <c r="K2147">
        <f>ROW()</f>
        <v>2147</v>
      </c>
      <c r="L2147">
        <f>B2147/C2147</f>
        <v>0.85292344786015672</v>
      </c>
      <c r="M2147">
        <f t="shared" si="33"/>
        <v>17.791319365055809</v>
      </c>
      <c r="O2147">
        <v>17.8136625</v>
      </c>
      <c r="P2147">
        <f>P2146*(1-P$1+H2146)^($A2147-$A2146)*(2-E2147/E2146)</f>
        <v>17.96509432429399</v>
      </c>
    </row>
    <row r="2148" spans="1:16"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I2147*(1-IF($A2148&lt;=I2143,I$1,I$1+IF(AND(WEEKDAY($A2148)&lt;&gt;1,WEEKDAY($A2148)&lt;&gt;7),J$1,0)))^($A2148-$A2147)*(1-0.5*(E2148/E2147-1))</f>
        <v>24.274979376695082</v>
      </c>
      <c r="K2148">
        <f>ROW()</f>
        <v>2148</v>
      </c>
      <c r="L2148">
        <f>B2148/C2148</f>
        <v>0.87670454545454535</v>
      </c>
      <c r="M2148">
        <f t="shared" si="33"/>
        <v>16.530687792710484</v>
      </c>
      <c r="O2148">
        <v>16.557449999999999</v>
      </c>
      <c r="P2148">
        <f>P2147*(1-P$1+H2147)^($A2148-$A2147)*(2-E2148/E2147)</f>
        <v>16.692360739754331</v>
      </c>
    </row>
    <row r="2149" spans="1:16" x14ac:dyDescent="0.25">
      <c r="A2149" s="1">
        <v>41178</v>
      </c>
      <c r="B2149" s="10">
        <v>16.809999999999999</v>
      </c>
      <c r="C2149" s="10">
        <v>18.5</v>
      </c>
      <c r="D2149">
        <v>3928.77</v>
      </c>
      <c r="E2149">
        <v>3506.6</v>
      </c>
      <c r="F2149">
        <v>80467.13</v>
      </c>
      <c r="G2149">
        <v>71831.38</v>
      </c>
      <c r="H2149">
        <f>(1/(1-91/360*VLOOKUP($A2149,Tbills!$B$4:$C$974,2,1)/100))^((1)/91)-1</f>
        <v>3.0559851109668301E-6</v>
      </c>
      <c r="I2149">
        <f>I2148*(1-IF($A2149&lt;=I2144,I$1,I$1+IF(AND(WEEKDAY($A2149)&lt;&gt;1,WEEKDAY($A2149)&lt;&gt;7),J$1,0)))^($A2149-$A2148)*(1-0.5*(E2149/E2148-1))</f>
        <v>23.865731035898001</v>
      </c>
      <c r="K2149">
        <f>ROW()</f>
        <v>2149</v>
      </c>
      <c r="L2149">
        <f>B2149/C2149</f>
        <v>0.90864864864864858</v>
      </c>
      <c r="M2149">
        <f t="shared" si="33"/>
        <v>15.973412892959372</v>
      </c>
      <c r="O2149">
        <v>16.004687499999999</v>
      </c>
      <c r="P2149">
        <f>P2148*(1-P$1+H2148)^($A2149-$A2148)*(2-E2149/E2148)</f>
        <v>16.129839565567341</v>
      </c>
    </row>
    <row r="2150" spans="1:16" x14ac:dyDescent="0.25">
      <c r="A2150" s="1">
        <v>41179</v>
      </c>
      <c r="B2150" s="10">
        <v>14.84</v>
      </c>
      <c r="C2150" s="10">
        <v>17.07</v>
      </c>
      <c r="D2150">
        <v>3603.1</v>
      </c>
      <c r="E2150">
        <v>3215.92</v>
      </c>
      <c r="F2150">
        <v>78474.69</v>
      </c>
      <c r="G2150">
        <v>70052.55</v>
      </c>
      <c r="H2150">
        <f>(1/(1-91/360*VLOOKUP($A2150,Tbills!$B$4:$C$974,2,1)/100))^((1)/91)-1</f>
        <v>3.0559851109668301E-6</v>
      </c>
      <c r="I2150">
        <f>I2149*(1-IF($A2150&lt;=I2145,I$1,I$1+IF(AND(WEEKDAY($A2150)&lt;&gt;1,WEEKDAY($A2150)&lt;&gt;7),J$1,0)))^($A2150-$A2149)*(1-0.5*(E2150/E2149-1))</f>
        <v>24.85426035183168</v>
      </c>
      <c r="K2150">
        <f>ROW()</f>
        <v>2150</v>
      </c>
      <c r="L2150">
        <f>B2150/C2150</f>
        <v>0.86936145284124189</v>
      </c>
      <c r="M2150">
        <f t="shared" si="33"/>
        <v>17.296725106513232</v>
      </c>
      <c r="O2150">
        <v>17.3259875</v>
      </c>
      <c r="P2150">
        <f>P2149*(1-P$1+H2149)^($A2150-$A2149)*(2-E2150/E2149)</f>
        <v>17.466331765826936</v>
      </c>
    </row>
    <row r="2151" spans="1:16" x14ac:dyDescent="0.25">
      <c r="A2151" s="1">
        <v>41180</v>
      </c>
      <c r="B2151" s="10">
        <v>15.73</v>
      </c>
      <c r="C2151" s="10">
        <v>17.61</v>
      </c>
      <c r="D2151">
        <v>3667.92</v>
      </c>
      <c r="E2151">
        <v>3273.77</v>
      </c>
      <c r="F2151">
        <v>78862.48</v>
      </c>
      <c r="G2151">
        <v>70398.509999999995</v>
      </c>
      <c r="H2151">
        <f>(1/(1-91/360*VLOOKUP($A2151,Tbills!$B$4:$C$974,2,1)/100))^((1)/91)-1</f>
        <v>3.0559851109668301E-6</v>
      </c>
      <c r="I2151">
        <f>I2150*(1-IF($A2151&lt;=I2146,I$1,I$1+IF(AND(WEEKDAY($A2151)&lt;&gt;1,WEEKDAY($A2151)&lt;&gt;7),J$1,0)))^($A2151-$A2150)*(1-0.5*(E2151/E2150-1))</f>
        <v>24.630072212414348</v>
      </c>
      <c r="K2151">
        <f>ROW()</f>
        <v>2151</v>
      </c>
      <c r="L2151">
        <f>B2151/C2151</f>
        <v>0.89324247586598526</v>
      </c>
      <c r="M2151">
        <f t="shared" si="33"/>
        <v>16.984789582174493</v>
      </c>
      <c r="O2151">
        <v>17.013087500000001</v>
      </c>
      <c r="P2151">
        <f>P2150*(1-P$1+H2150)^($A2151-$A2150)*(2-E2151/E2150)</f>
        <v>17.151554381610527</v>
      </c>
    </row>
    <row r="2152" spans="1:16" x14ac:dyDescent="0.25">
      <c r="A2152" s="1">
        <v>41183</v>
      </c>
      <c r="B2152" s="10">
        <v>16.32</v>
      </c>
      <c r="C2152" s="10">
        <v>17.920000000000002</v>
      </c>
      <c r="D2152">
        <v>3760.4</v>
      </c>
      <c r="E2152">
        <v>3356.29</v>
      </c>
      <c r="F2152">
        <v>79002.7</v>
      </c>
      <c r="G2152">
        <v>70523.039999999994</v>
      </c>
      <c r="H2152">
        <f>(1/(1-91/360*VLOOKUP($A2152,Tbills!$B$4:$C$974,2,1)/100))^((1)/91)-1</f>
        <v>2.5002875438939753E-6</v>
      </c>
      <c r="I2152">
        <f>I2151*(1-IF($A2152&lt;=I2147,I$1,I$1+IF(AND(WEEKDAY($A2152)&lt;&gt;1,WEEKDAY($A2152)&lt;&gt;7),J$1,0)))^($A2152-$A2151)*(1-0.5*(E2152/E2151-1))</f>
        <v>24.31775543878333</v>
      </c>
      <c r="K2152">
        <f>ROW()</f>
        <v>2152</v>
      </c>
      <c r="L2152">
        <f>B2152/C2152</f>
        <v>0.9107142857142857</v>
      </c>
      <c r="M2152">
        <f t="shared" si="33"/>
        <v>16.554350665300401</v>
      </c>
      <c r="O2152">
        <v>16.585037499999999</v>
      </c>
      <c r="P2152">
        <f>P2151*(1-P$1+H2151)^($A2152-$A2151)*(2-E2152/E2151)</f>
        <v>16.717523403343939</v>
      </c>
    </row>
    <row r="2153" spans="1:16"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I2152*(1-IF($A2153&lt;=I2148,I$1,I$1+IF(AND(WEEKDAY($A2153)&lt;&gt;1,WEEKDAY($A2153)&lt;&gt;7),J$1,0)))^($A2153-$A2152)*(1-0.5*(E2153/E2152-1))</f>
        <v>24.559511974745227</v>
      </c>
      <c r="K2153">
        <f>ROW()</f>
        <v>2153</v>
      </c>
      <c r="L2153">
        <f>B2153/C2153</f>
        <v>0.88556933483652778</v>
      </c>
      <c r="M2153">
        <f t="shared" si="33"/>
        <v>16.883586884986553</v>
      </c>
      <c r="O2153">
        <v>16.918600000000001</v>
      </c>
      <c r="P2153">
        <f>P2152*(1-P$1+H2152)^($A2153-$A2152)*(2-E2153/E2152)</f>
        <v>17.050210967621624</v>
      </c>
    </row>
    <row r="2154" spans="1:16"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I2153*(1-IF($A2154&lt;=I2149,I$1,I$1+IF(AND(WEEKDAY($A2154)&lt;&gt;1,WEEKDAY($A2154)&lt;&gt;7),J$1,0)))^($A2154-$A2153)*(1-0.5*(E2154/E2153-1))</f>
        <v>24.683258146374207</v>
      </c>
      <c r="K2154">
        <f>ROW()</f>
        <v>2154</v>
      </c>
      <c r="L2154">
        <f>B2154/C2154</f>
        <v>0.87770193401592722</v>
      </c>
      <c r="M2154">
        <f t="shared" si="33"/>
        <v>17.053816010379798</v>
      </c>
      <c r="O2154">
        <v>17.084849999999999</v>
      </c>
      <c r="P2154">
        <f>P2153*(1-P$1+H2153)^($A2154-$A2153)*(2-E2154/E2153)</f>
        <v>17.222328297454233</v>
      </c>
    </row>
    <row r="2155" spans="1:16" x14ac:dyDescent="0.25">
      <c r="A2155" s="1">
        <v>41186</v>
      </c>
      <c r="B2155" s="10">
        <v>14.55</v>
      </c>
      <c r="C2155" s="10">
        <v>17.059999999999999</v>
      </c>
      <c r="D2155">
        <v>3546.08</v>
      </c>
      <c r="E2155">
        <v>3164.98</v>
      </c>
      <c r="F2155">
        <v>75769.06</v>
      </c>
      <c r="G2155">
        <v>67635.97</v>
      </c>
      <c r="H2155">
        <f>(1/(1-91/360*VLOOKUP($A2155,Tbills!$B$4:$C$974,2,1)/100))^((1)/91)-1</f>
        <v>2.5002875438939753E-6</v>
      </c>
      <c r="I2155">
        <f>I2154*(1-IF($A2155&lt;=I2150,I$1,I$1+IF(AND(WEEKDAY($A2155)&lt;&gt;1,WEEKDAY($A2155)&lt;&gt;7),J$1,0)))^($A2155-$A2154)*(1-0.5*(E2155/E2154-1))</f>
        <v>25.027832414936316</v>
      </c>
      <c r="K2155">
        <f>ROW()</f>
        <v>2155</v>
      </c>
      <c r="L2155">
        <f>B2155/C2155</f>
        <v>0.85287221570926153</v>
      </c>
      <c r="M2155">
        <f t="shared" si="33"/>
        <v>17.530036648624076</v>
      </c>
      <c r="O2155">
        <v>17.5580125</v>
      </c>
      <c r="P2155">
        <f>P2154*(1-P$1+H2154)^($A2155-$A2154)*(2-E2155/E2154)</f>
        <v>17.70346860085985</v>
      </c>
    </row>
    <row r="2156" spans="1:16" x14ac:dyDescent="0.25">
      <c r="A2156" s="1">
        <v>41187</v>
      </c>
      <c r="B2156" s="10">
        <v>14.33</v>
      </c>
      <c r="C2156" s="10">
        <v>16.93</v>
      </c>
      <c r="D2156">
        <v>3522.82</v>
      </c>
      <c r="E2156">
        <v>3144.21</v>
      </c>
      <c r="F2156">
        <v>75458.77</v>
      </c>
      <c r="G2156">
        <v>67358.820000000007</v>
      </c>
      <c r="H2156">
        <f>(1/(1-91/360*VLOOKUP($A2156,Tbills!$B$4:$C$974,2,1)/100))^((1)/91)-1</f>
        <v>2.5002875438939753E-6</v>
      </c>
      <c r="I2156">
        <f>I2155*(1-IF($A2156&lt;=I2151,I$1,I$1+IF(AND(WEEKDAY($A2156)&lt;&gt;1,WEEKDAY($A2156)&lt;&gt;7),J$1,0)))^($A2156-$A2155)*(1-0.5*(E2156/E2155-1))</f>
        <v>25.109300726654013</v>
      </c>
      <c r="K2156">
        <f>ROW()</f>
        <v>2156</v>
      </c>
      <c r="L2156">
        <f>B2156/C2156</f>
        <v>0.84642646190194926</v>
      </c>
      <c r="M2156">
        <f t="shared" si="33"/>
        <v>17.644254684750727</v>
      </c>
      <c r="O2156">
        <v>17.669174999999999</v>
      </c>
      <c r="P2156">
        <f>P2155*(1-P$1+H2155)^($A2156-$A2155)*(2-E2156/E2155)</f>
        <v>17.819032071143351</v>
      </c>
    </row>
    <row r="2157" spans="1:16" x14ac:dyDescent="0.25">
      <c r="A2157" s="1">
        <v>41190</v>
      </c>
      <c r="B2157" s="10">
        <v>15.11</v>
      </c>
      <c r="C2157" s="10">
        <v>17.36</v>
      </c>
      <c r="D2157">
        <v>3554.44</v>
      </c>
      <c r="E2157">
        <v>3172.41</v>
      </c>
      <c r="F2157">
        <v>75344.67</v>
      </c>
      <c r="G2157">
        <v>67256.460000000006</v>
      </c>
      <c r="H2157">
        <f>(1/(1-91/360*VLOOKUP($A2157,Tbills!$B$4:$C$974,2,1)/100))^((1)/91)-1</f>
        <v>2.5002875438939753E-6</v>
      </c>
      <c r="I2157">
        <f>I2156*(1-IF($A2157&lt;=I2152,I$1,I$1+IF(AND(WEEKDAY($A2157)&lt;&gt;1,WEEKDAY($A2157)&lt;&gt;7),J$1,0)))^($A2157-$A2156)*(1-0.5*(E2157/E2156-1))</f>
        <v>24.994747996241436</v>
      </c>
      <c r="K2157">
        <f>ROW()</f>
        <v>2157</v>
      </c>
      <c r="L2157">
        <f>B2157/C2157</f>
        <v>0.87039170506912444</v>
      </c>
      <c r="M2157">
        <f t="shared" si="33"/>
        <v>17.483562582200101</v>
      </c>
      <c r="O2157">
        <v>17.509875000000001</v>
      </c>
      <c r="P2157">
        <f>P2156*(1-P$1+H2156)^($A2157-$A2156)*(2-E2157/E2156)</f>
        <v>17.657388625003012</v>
      </c>
    </row>
    <row r="2158" spans="1:16" x14ac:dyDescent="0.25">
      <c r="A2158" s="1">
        <v>41191</v>
      </c>
      <c r="B2158" s="10">
        <v>16.37</v>
      </c>
      <c r="C2158" s="10">
        <v>18.010000000000002</v>
      </c>
      <c r="D2158">
        <v>3700.19</v>
      </c>
      <c r="E2158">
        <v>3302.49</v>
      </c>
      <c r="F2158">
        <v>76139.59</v>
      </c>
      <c r="G2158">
        <v>67965.87</v>
      </c>
      <c r="H2158">
        <f>(1/(1-91/360*VLOOKUP($A2158,Tbills!$B$4:$C$974,2,1)/100))^((1)/91)-1</f>
        <v>2.7781327762710362E-6</v>
      </c>
      <c r="I2158">
        <f>I2157*(1-IF($A2158&lt;=I2153,I$1,I$1+IF(AND(WEEKDAY($A2158)&lt;&gt;1,WEEKDAY($A2158)&lt;&gt;7),J$1,0)))^($A2158-$A2157)*(1-0.5*(E2158/E2157-1))</f>
        <v>24.481674369646466</v>
      </c>
      <c r="K2158">
        <f>ROW()</f>
        <v>2158</v>
      </c>
      <c r="L2158">
        <f>B2158/C2158</f>
        <v>0.90893947806774011</v>
      </c>
      <c r="M2158">
        <f t="shared" si="33"/>
        <v>16.765893933166925</v>
      </c>
      <c r="O2158">
        <v>16.790400000000002</v>
      </c>
      <c r="P2158">
        <f>P2157*(1-P$1+H2157)^($A2158-$A2157)*(2-E2158/E2157)</f>
        <v>16.932789444154114</v>
      </c>
    </row>
    <row r="2159" spans="1:16" x14ac:dyDescent="0.25">
      <c r="A2159" s="1">
        <v>41192</v>
      </c>
      <c r="B2159" s="10">
        <v>16.29</v>
      </c>
      <c r="C2159" s="10">
        <v>18.13</v>
      </c>
      <c r="D2159">
        <v>3718.48</v>
      </c>
      <c r="E2159">
        <v>3318.8</v>
      </c>
      <c r="F2159">
        <v>76467.679999999993</v>
      </c>
      <c r="G2159">
        <v>68258.55</v>
      </c>
      <c r="H2159">
        <f>(1/(1-91/360*VLOOKUP($A2159,Tbills!$B$4:$C$974,2,1)/100))^((1)/91)-1</f>
        <v>2.7781327762710362E-6</v>
      </c>
      <c r="I2159">
        <f>I2158*(1-IF($A2159&lt;=I2154,I$1,I$1+IF(AND(WEEKDAY($A2159)&lt;&gt;1,WEEKDAY($A2159)&lt;&gt;7),J$1,0)))^($A2159-$A2158)*(1-0.5*(E2159/E2158-1))</f>
        <v>24.420584953523619</v>
      </c>
      <c r="K2159">
        <f>ROW()</f>
        <v>2159</v>
      </c>
      <c r="L2159">
        <f>B2159/C2159</f>
        <v>0.89851075565361282</v>
      </c>
      <c r="M2159">
        <f t="shared" si="33"/>
        <v>16.682315229444313</v>
      </c>
      <c r="O2159">
        <v>16.707000000000001</v>
      </c>
      <c r="P2159">
        <f>P2158*(1-P$1+H2158)^($A2159-$A2158)*(2-E2159/E2158)</f>
        <v>16.848587135652259</v>
      </c>
    </row>
    <row r="2160" spans="1:16" x14ac:dyDescent="0.25">
      <c r="A2160" s="1">
        <v>41193</v>
      </c>
      <c r="B2160" s="10">
        <v>15.59</v>
      </c>
      <c r="C2160" s="10">
        <v>17.57</v>
      </c>
      <c r="D2160">
        <v>3595.72</v>
      </c>
      <c r="E2160">
        <v>3209.23</v>
      </c>
      <c r="F2160">
        <v>75057.3</v>
      </c>
      <c r="G2160">
        <v>66999.39</v>
      </c>
      <c r="H2160">
        <f>(1/(1-91/360*VLOOKUP($A2160,Tbills!$B$4:$C$974,2,1)/100))^((1)/91)-1</f>
        <v>2.7781327762710362E-6</v>
      </c>
      <c r="I2160">
        <f>I2159*(1-IF($A2160&lt;=I2155,I$1,I$1+IF(AND(WEEKDAY($A2160)&lt;&gt;1,WEEKDAY($A2160)&lt;&gt;7),J$1,0)))^($A2160-$A2159)*(1-0.5*(E2160/E2159-1))</f>
        <v>24.823060993556574</v>
      </c>
      <c r="K2160">
        <f>ROW()</f>
        <v>2160</v>
      </c>
      <c r="L2160">
        <f>B2160/C2160</f>
        <v>0.88730791121229369</v>
      </c>
      <c r="M2160">
        <f t="shared" si="33"/>
        <v>17.232278315254216</v>
      </c>
      <c r="O2160">
        <v>17.258375000000001</v>
      </c>
      <c r="P2160">
        <f>P2159*(1-P$1+H2159)^($A2160-$A2159)*(2-E2160/E2159)</f>
        <v>17.404246928194201</v>
      </c>
    </row>
    <row r="2161" spans="1:16" x14ac:dyDescent="0.25">
      <c r="A2161" s="1">
        <v>41194</v>
      </c>
      <c r="B2161" s="10">
        <v>16.14</v>
      </c>
      <c r="C2161" s="10">
        <v>17.739999999999998</v>
      </c>
      <c r="D2161">
        <v>3689</v>
      </c>
      <c r="E2161">
        <v>3292.48</v>
      </c>
      <c r="F2161">
        <v>74291.59</v>
      </c>
      <c r="G2161">
        <v>66315.7</v>
      </c>
      <c r="H2161">
        <f>(1/(1-91/360*VLOOKUP($A2161,Tbills!$B$4:$C$974,2,1)/100))^((1)/91)-1</f>
        <v>2.7781327762710362E-6</v>
      </c>
      <c r="I2161">
        <f>I2160*(1-IF($A2161&lt;=I2156,I$1,I$1+IF(AND(WEEKDAY($A2161)&lt;&gt;1,WEEKDAY($A2161)&lt;&gt;7),J$1,0)))^($A2161-$A2160)*(1-0.5*(E2161/E2160-1))</f>
        <v>24.500458238674899</v>
      </c>
      <c r="K2161">
        <f>ROW()</f>
        <v>2161</v>
      </c>
      <c r="L2161">
        <f>B2161/C2161</f>
        <v>0.90980834272829769</v>
      </c>
      <c r="M2161">
        <f t="shared" si="33"/>
        <v>16.784477416287114</v>
      </c>
      <c r="O2161">
        <v>16.812774999999998</v>
      </c>
      <c r="P2161">
        <f>P2160*(1-P$1+H2160)^($A2161-$A2160)*(2-E2161/E2160)</f>
        <v>16.952186881579163</v>
      </c>
    </row>
    <row r="2162" spans="1:16" x14ac:dyDescent="0.25">
      <c r="A2162" s="1">
        <v>41197</v>
      </c>
      <c r="B2162" s="10">
        <v>15.27</v>
      </c>
      <c r="C2162" s="10">
        <v>17.11</v>
      </c>
      <c r="D2162">
        <v>3511.45</v>
      </c>
      <c r="E2162">
        <v>3133.98</v>
      </c>
      <c r="F2162">
        <v>73635.509999999995</v>
      </c>
      <c r="G2162">
        <v>65729.509999999995</v>
      </c>
      <c r="H2162">
        <f>(1/(1-91/360*VLOOKUP($A2162,Tbills!$B$4:$C$974,2,1)/100))^((1)/91)-1</f>
        <v>3.0559851109668301E-6</v>
      </c>
      <c r="I2162">
        <f>I2161*(1-IF($A2162&lt;=I2157,I$1,I$1+IF(AND(WEEKDAY($A2162)&lt;&gt;1,WEEKDAY($A2162)&lt;&gt;7),J$1,0)))^($A2162-$A2161)*(1-0.5*(E2162/E2161-1))</f>
        <v>25.088225270510524</v>
      </c>
      <c r="K2162">
        <f>ROW()</f>
        <v>2162</v>
      </c>
      <c r="L2162">
        <f>B2162/C2162</f>
        <v>0.8924605493863238</v>
      </c>
      <c r="M2162">
        <f t="shared" si="33"/>
        <v>17.590024211192397</v>
      </c>
      <c r="O2162">
        <v>17.619399999999999</v>
      </c>
      <c r="P2162">
        <f>P2161*(1-P$1+H2161)^($A2162-$A2161)*(2-E2162/E2161)</f>
        <v>17.766441826901815</v>
      </c>
    </row>
    <row r="2163" spans="1:16" x14ac:dyDescent="0.25">
      <c r="A2163" s="1">
        <v>41198</v>
      </c>
      <c r="B2163" s="10">
        <v>15.22</v>
      </c>
      <c r="C2163" s="10">
        <v>16.97</v>
      </c>
      <c r="D2163">
        <v>3431.27</v>
      </c>
      <c r="E2163">
        <v>3062.41</v>
      </c>
      <c r="F2163">
        <v>72438.460000000006</v>
      </c>
      <c r="G2163">
        <v>64660.78</v>
      </c>
      <c r="H2163">
        <f>(1/(1-91/360*VLOOKUP($A2163,Tbills!$B$4:$C$974,2,1)/100))^((1)/91)-1</f>
        <v>3.0559851109668301E-6</v>
      </c>
      <c r="I2163">
        <f>I2162*(1-IF($A2163&lt;=I2158,I$1,I$1+IF(AND(WEEKDAY($A2163)&lt;&gt;1,WEEKDAY($A2163)&lt;&gt;7),J$1,0)))^($A2163-$A2162)*(1-0.5*(E2163/E2162-1))</f>
        <v>25.374031926690154</v>
      </c>
      <c r="K2163">
        <f>ROW()</f>
        <v>2163</v>
      </c>
      <c r="L2163">
        <f>B2163/C2163</f>
        <v>0.8968768414849736</v>
      </c>
      <c r="M2163">
        <f t="shared" si="33"/>
        <v>17.990885687465088</v>
      </c>
      <c r="O2163">
        <v>18.015650000000001</v>
      </c>
      <c r="P2163">
        <f>P2162*(1-P$1+H2162)^($A2163-$A2162)*(2-E2163/E2162)</f>
        <v>18.171553496002105</v>
      </c>
    </row>
    <row r="2164" spans="1:16" x14ac:dyDescent="0.25">
      <c r="A2164" s="1">
        <v>41199</v>
      </c>
      <c r="B2164" s="10">
        <v>15.07</v>
      </c>
      <c r="C2164" s="10">
        <v>16.61</v>
      </c>
      <c r="D2164">
        <v>3369.82</v>
      </c>
      <c r="E2164">
        <v>3007.56</v>
      </c>
      <c r="F2164">
        <v>71593.75</v>
      </c>
      <c r="G2164">
        <v>63906.57</v>
      </c>
      <c r="H2164">
        <f>(1/(1-91/360*VLOOKUP($A2164,Tbills!$B$4:$C$974,2,1)/100))^((1)/91)-1</f>
        <v>3.0559851109668301E-6</v>
      </c>
      <c r="I2164">
        <f>I2163*(1-IF($A2164&lt;=I2159,I$1,I$1+IF(AND(WEEKDAY($A2164)&lt;&gt;1,WEEKDAY($A2164)&lt;&gt;7),J$1,0)))^($A2164-$A2163)*(1-0.5*(E2164/E2163-1))</f>
        <v>25.600599315358171</v>
      </c>
      <c r="K2164">
        <f>ROW()</f>
        <v>2164</v>
      </c>
      <c r="L2164">
        <f>B2164/C2164</f>
        <v>0.90728476821192061</v>
      </c>
      <c r="M2164">
        <f t="shared" si="33"/>
        <v>18.312262651720133</v>
      </c>
      <c r="O2164">
        <v>18.332899999999999</v>
      </c>
      <c r="P2164">
        <f>P2163*(1-P$1+H2163)^($A2164-$A2163)*(2-E2164/E2163)</f>
        <v>18.496391682590492</v>
      </c>
    </row>
    <row r="2165" spans="1:16" x14ac:dyDescent="0.25">
      <c r="A2165" s="1">
        <v>41200</v>
      </c>
      <c r="B2165" s="10">
        <v>15.03</v>
      </c>
      <c r="C2165" s="10">
        <v>16.579999999999998</v>
      </c>
      <c r="D2165">
        <v>3419.69</v>
      </c>
      <c r="E2165">
        <v>3052.06</v>
      </c>
      <c r="F2165">
        <v>71987.56</v>
      </c>
      <c r="G2165">
        <v>64257.9</v>
      </c>
      <c r="H2165">
        <f>(1/(1-91/360*VLOOKUP($A2165,Tbills!$B$4:$C$974,2,1)/100))^((1)/91)-1</f>
        <v>3.0559851109668301E-6</v>
      </c>
      <c r="I2165">
        <f>I2164*(1-IF($A2165&lt;=I2160,I$1,I$1+IF(AND(WEEKDAY($A2165)&lt;&gt;1,WEEKDAY($A2165)&lt;&gt;7),J$1,0)))^($A2165-$A2164)*(1-0.5*(E2165/E2164-1))</f>
        <v>25.410544088704036</v>
      </c>
      <c r="K2165">
        <f>ROW()</f>
        <v>2165</v>
      </c>
      <c r="L2165">
        <f>B2165/C2165</f>
        <v>0.90651387213510259</v>
      </c>
      <c r="M2165">
        <f t="shared" si="33"/>
        <v>18.040473267105341</v>
      </c>
      <c r="O2165">
        <v>18.059449999999998</v>
      </c>
      <c r="P2165">
        <f>P2164*(1-P$1+H2164)^($A2165-$A2164)*(2-E2165/E2164)</f>
        <v>18.222099893892217</v>
      </c>
    </row>
    <row r="2166" spans="1:16"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I2165*(1-IF($A2166&lt;=I2161,I$1,I$1+IF(AND(WEEKDAY($A2166)&lt;&gt;1,WEEKDAY($A2166)&lt;&gt;7),J$1,0)))^($A2166-$A2165)*(1-0.5*(E2166/E2165-1))</f>
        <v>24.731147474439652</v>
      </c>
      <c r="K2166">
        <f>ROW()</f>
        <v>2166</v>
      </c>
      <c r="L2166">
        <f>B2166/C2166</f>
        <v>0.94150110375275931</v>
      </c>
      <c r="M2166">
        <f t="shared" si="33"/>
        <v>17.075902901027863</v>
      </c>
      <c r="O2166">
        <v>17.090350000000001</v>
      </c>
      <c r="P2166">
        <f>P2165*(1-P$1+H2165)^($A2166-$A2165)*(2-E2166/E2165)</f>
        <v>17.24803660239078</v>
      </c>
    </row>
    <row r="2167" spans="1:16" x14ac:dyDescent="0.25">
      <c r="A2167" s="1">
        <v>41204</v>
      </c>
      <c r="B2167" s="10">
        <v>16.62</v>
      </c>
      <c r="C2167" s="10">
        <v>17.87</v>
      </c>
      <c r="D2167">
        <v>3547.88</v>
      </c>
      <c r="E2167">
        <v>3166.43</v>
      </c>
      <c r="F2167">
        <v>72937.27</v>
      </c>
      <c r="G2167">
        <v>65104.84</v>
      </c>
      <c r="H2167">
        <f>(1/(1-91/360*VLOOKUP($A2167,Tbills!$B$4:$C$974,2,1)/100))^((1)/91)-1</f>
        <v>2.7781327762710362E-6</v>
      </c>
      <c r="I2167">
        <f>I2166*(1-IF($A2167&lt;=I2162,I$1,I$1+IF(AND(WEEKDAY($A2167)&lt;&gt;1,WEEKDAY($A2167)&lt;&gt;7),J$1,0)))^($A2167-$A2166)*(1-0.5*(E2167/E2166-1))</f>
        <v>24.916429070683296</v>
      </c>
      <c r="K2167">
        <f>ROW()</f>
        <v>2167</v>
      </c>
      <c r="L2167">
        <f>B2167/C2167</f>
        <v>0.93005036373810857</v>
      </c>
      <c r="M2167">
        <f t="shared" si="33"/>
        <v>17.332027289442756</v>
      </c>
      <c r="O2167">
        <v>17.347899999999999</v>
      </c>
      <c r="P2167">
        <f>P2166*(1-P$1+H2166)^($A2167-$A2166)*(2-E2167/E2166)</f>
        <v>17.507407012633788</v>
      </c>
    </row>
    <row r="2168" spans="1:16"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I2167*(1-IF($A2168&lt;=I2163,I$1,I$1+IF(AND(WEEKDAY($A2168)&lt;&gt;1,WEEKDAY($A2168)&lt;&gt;7),J$1,0)))^($A2168-$A2167)*(1-0.5*(E2168/E2167-1))</f>
        <v>23.653006880617593</v>
      </c>
      <c r="K2168">
        <f>ROW()</f>
        <v>2168</v>
      </c>
      <c r="L2168">
        <f>B2168/C2168</f>
        <v>0.96812339331619535</v>
      </c>
      <c r="M2168">
        <f t="shared" si="33"/>
        <v>15.574469260194324</v>
      </c>
      <c r="O2168">
        <v>15.589225000000001</v>
      </c>
      <c r="P2168">
        <f>P2167*(1-P$1+H2167)^($A2168-$A2167)*(2-E2168/E2167)</f>
        <v>15.732259134323789</v>
      </c>
    </row>
    <row r="2169" spans="1:16" x14ac:dyDescent="0.25">
      <c r="A2169" s="1">
        <v>41206</v>
      </c>
      <c r="B2169" s="10">
        <v>18.329999999999998</v>
      </c>
      <c r="C2169" s="10">
        <v>19.27</v>
      </c>
      <c r="D2169">
        <v>3822.22</v>
      </c>
      <c r="E2169">
        <v>3411.26</v>
      </c>
      <c r="F2169">
        <v>73755.62</v>
      </c>
      <c r="G2169">
        <v>65834.95</v>
      </c>
      <c r="H2169">
        <f>(1/(1-91/360*VLOOKUP($A2169,Tbills!$B$4:$C$974,2,1)/100))^((1)/91)-1</f>
        <v>2.7781327762710362E-6</v>
      </c>
      <c r="I2169">
        <f>I2168*(1-IF($A2169&lt;=I2164,I$1,I$1+IF(AND(WEEKDAY($A2169)&lt;&gt;1,WEEKDAY($A2169)&lt;&gt;7),J$1,0)))^($A2169-$A2168)*(1-0.5*(E2169/E2168-1))</f>
        <v>23.910558041922446</v>
      </c>
      <c r="K2169">
        <f>ROW()</f>
        <v>2169</v>
      </c>
      <c r="L2169">
        <f>B2169/C2169</f>
        <v>0.95121951219512191</v>
      </c>
      <c r="M2169">
        <f t="shared" si="33"/>
        <v>15.913719936604576</v>
      </c>
      <c r="O2169">
        <v>15.928625</v>
      </c>
      <c r="P2169">
        <f>P2168*(1-P$1+H2168)^($A2169-$A2168)*(2-E2169/E2168)</f>
        <v>16.075145677561043</v>
      </c>
    </row>
    <row r="2170" spans="1:16" x14ac:dyDescent="0.25">
      <c r="A2170" s="1">
        <v>41207</v>
      </c>
      <c r="B2170" s="10">
        <v>18.12</v>
      </c>
      <c r="C2170" s="10">
        <v>19.11</v>
      </c>
      <c r="D2170">
        <v>3743.08</v>
      </c>
      <c r="E2170">
        <v>3340.62</v>
      </c>
      <c r="F2170">
        <v>73296.12</v>
      </c>
      <c r="G2170">
        <v>65424.61</v>
      </c>
      <c r="H2170">
        <f>(1/(1-91/360*VLOOKUP($A2170,Tbills!$B$4:$C$974,2,1)/100))^((1)/91)-1</f>
        <v>2.7781327762710362E-6</v>
      </c>
      <c r="I2170">
        <f>I2169*(1-IF($A2170&lt;=I2165,I$1,I$1+IF(AND(WEEKDAY($A2170)&lt;&gt;1,WEEKDAY($A2170)&lt;&gt;7),J$1,0)))^($A2170-$A2169)*(1-0.5*(E2170/E2169-1))</f>
        <v>24.157497882718079</v>
      </c>
      <c r="K2170">
        <f>ROW()</f>
        <v>2170</v>
      </c>
      <c r="L2170">
        <f>B2170/C2170</f>
        <v>0.94819466248037687</v>
      </c>
      <c r="M2170">
        <f t="shared" si="33"/>
        <v>16.242502977903047</v>
      </c>
      <c r="O2170">
        <v>16.256525</v>
      </c>
      <c r="P2170">
        <f>P2169*(1-P$1+H2169)^($A2170-$A2169)*(2-E2170/E2169)</f>
        <v>16.407466752280964</v>
      </c>
    </row>
    <row r="2171" spans="1:16"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I2170*(1-IF($A2171&lt;=I2166,I$1,I$1+IF(AND(WEEKDAY($A2171)&lt;&gt;1,WEEKDAY($A2171)&lt;&gt;7),J$1,0)))^($A2171-$A2170)*(1-0.5*(E2171/E2170-1))</f>
        <v>24.180406855149247</v>
      </c>
      <c r="K2171">
        <f>ROW()</f>
        <v>2171</v>
      </c>
      <c r="L2171">
        <f>B2171/C2171</f>
        <v>0.93638275499474233</v>
      </c>
      <c r="M2171">
        <f t="shared" si="33"/>
        <v>16.273397419676407</v>
      </c>
      <c r="O2171">
        <v>16.286024999999999</v>
      </c>
      <c r="P2171">
        <f>P2170*(1-P$1+H2170)^($A2171-$A2170)*(2-E2171/E2170)</f>
        <v>16.438878276772776</v>
      </c>
    </row>
    <row r="2172" spans="1:16"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I2171*(1-IF($A2172&lt;=I2167,I$1,I$1+IF(AND(WEEKDAY($A2172)&lt;&gt;1,WEEKDAY($A2172)&lt;&gt;7),J$1,0)))^($A2172-$A2171)*(1-0.5*(E2172/E2171-1))</f>
        <v>23.74623177846475</v>
      </c>
      <c r="K2172">
        <f>ROW()</f>
        <v>2172</v>
      </c>
      <c r="L2172">
        <f>B2172/C2172</f>
        <v>0.96323148627654076</v>
      </c>
      <c r="M2172">
        <f t="shared" si="33"/>
        <v>15.689503939175573</v>
      </c>
      <c r="O2172">
        <v>15.6921</v>
      </c>
      <c r="P2172">
        <f>P2171*(1-P$1+H2171)^($A2172-$A2171)*(2-E2172/E2171)</f>
        <v>15.850027412146019</v>
      </c>
    </row>
    <row r="2173" spans="1:16"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I2172*(1-IF($A2173&lt;=I2168,I$1,I$1+IF(AND(WEEKDAY($A2173)&lt;&gt;1,WEEKDAY($A2173)&lt;&gt;7),J$1,0)))^($A2173-$A2172)*(1-0.5*(E2173/E2172-1))</f>
        <v>24.891327433338269</v>
      </c>
      <c r="K2173">
        <f>ROW()</f>
        <v>2173</v>
      </c>
      <c r="L2173">
        <f>B2173/C2173</f>
        <v>0.94134235758601248</v>
      </c>
      <c r="M2173">
        <f t="shared" si="33"/>
        <v>17.202723747100769</v>
      </c>
      <c r="O2173">
        <v>17.214124999999999</v>
      </c>
      <c r="P2173">
        <f>P2172*(1-P$1+H2172)^($A2173-$A2172)*(2-E2173/E2172)</f>
        <v>17.378958795957963</v>
      </c>
    </row>
    <row r="2174" spans="1:16" x14ac:dyDescent="0.25">
      <c r="A2174" s="1">
        <v>41215</v>
      </c>
      <c r="B2174" s="10">
        <v>17.59</v>
      </c>
      <c r="C2174" s="10">
        <v>18.55</v>
      </c>
      <c r="D2174">
        <v>3657.43</v>
      </c>
      <c r="E2174">
        <v>3264.1</v>
      </c>
      <c r="F2174">
        <v>72834.7</v>
      </c>
      <c r="G2174">
        <v>65011.199999999997</v>
      </c>
      <c r="H2174">
        <f>(1/(1-91/360*VLOOKUP($A2174,Tbills!$B$4:$C$974,2,1)/100))^((1)/91)-1</f>
        <v>3.6117110888689297E-6</v>
      </c>
      <c r="I2174">
        <f>I2173*(1-IF($A2174&lt;=I2169,I$1,I$1+IF(AND(WEEKDAY($A2174)&lt;&gt;1,WEEKDAY($A2174)&lt;&gt;7),J$1,0)))^($A2174-$A2173)*(1-0.5*(E2174/E2173-1))</f>
        <v>24.314962238383174</v>
      </c>
      <c r="K2174">
        <f>ROW()</f>
        <v>2174</v>
      </c>
      <c r="L2174">
        <f>B2174/C2174</f>
        <v>0.94824797843665765</v>
      </c>
      <c r="M2174">
        <f t="shared" si="33"/>
        <v>16.406167227915155</v>
      </c>
      <c r="O2174">
        <v>16.411850000000001</v>
      </c>
      <c r="P2174">
        <f>P2173*(1-P$1+H2173)^($A2174-$A2173)*(2-E2174/E2173)</f>
        <v>16.57446067534142</v>
      </c>
    </row>
    <row r="2175" spans="1:16"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I2174*(1-IF($A2175&lt;=I2170,I$1,I$1+IF(AND(WEEKDAY($A2175)&lt;&gt;1,WEEKDAY($A2175)&lt;&gt;7),J$1,0)))^($A2175-$A2174)*(1-0.5*(E2175/E2174-1))</f>
        <v>24.112844625762467</v>
      </c>
      <c r="K2175">
        <f>ROW()</f>
        <v>2175</v>
      </c>
      <c r="L2175">
        <f>B2175/C2175</f>
        <v>0.97100685292567224</v>
      </c>
      <c r="M2175">
        <f t="shared" si="33"/>
        <v>16.133701773444702</v>
      </c>
      <c r="O2175">
        <v>16.144850000000002</v>
      </c>
      <c r="P2175">
        <f>P2174*(1-P$1+H2174)^($A2175-$A2174)*(2-E2175/E2174)</f>
        <v>16.299845810810403</v>
      </c>
    </row>
    <row r="2176" spans="1:16"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I2175*(1-IF($A2176&lt;=I2171,I$1,I$1+IF(AND(WEEKDAY($A2176)&lt;&gt;1,WEEKDAY($A2176)&lt;&gt;7),J$1,0)))^($A2176-$A2175)*(1-0.5*(E2176/E2175-1))</f>
        <v>24.703710748261255</v>
      </c>
      <c r="K2176">
        <f>ROW()</f>
        <v>2176</v>
      </c>
      <c r="L2176">
        <f>B2176/C2176</f>
        <v>0.96381578947368418</v>
      </c>
      <c r="M2176">
        <f t="shared" si="33"/>
        <v>16.924461030320956</v>
      </c>
      <c r="O2176">
        <v>16.93805</v>
      </c>
      <c r="P2176">
        <f>P2175*(1-P$1+H2175)^($A2176-$A2175)*(2-E2176/E2175)</f>
        <v>17.098964490342638</v>
      </c>
    </row>
    <row r="2177" spans="1:16"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I2176*(1-IF($A2177&lt;=I2172,I$1,I$1+IF(AND(WEEKDAY($A2177)&lt;&gt;1,WEEKDAY($A2177)&lt;&gt;7),J$1,0)))^($A2177-$A2176)*(1-0.5*(E2177/E2176-1))</f>
        <v>23.613224246773072</v>
      </c>
      <c r="K2177">
        <f>ROW()</f>
        <v>2177</v>
      </c>
      <c r="L2177">
        <f>B2177/C2177</f>
        <v>0.96314992428066626</v>
      </c>
      <c r="M2177">
        <f t="shared" si="33"/>
        <v>15.430404368277735</v>
      </c>
      <c r="O2177">
        <v>15.441525</v>
      </c>
      <c r="P2177">
        <f>P2176*(1-P$1+H2176)^($A2177-$A2176)*(2-E2177/E2176)</f>
        <v>15.589700160081987</v>
      </c>
    </row>
    <row r="2178" spans="1:16"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I2177*(1-IF($A2178&lt;=I2173,I$1,I$1+IF(AND(WEEKDAY($A2178)&lt;&gt;1,WEEKDAY($A2178)&lt;&gt;7),J$1,0)))^($A2178-$A2177)*(1-0.5*(E2178/E2177-1))</f>
        <v>23.768274746879158</v>
      </c>
      <c r="K2178">
        <f>ROW()</f>
        <v>2178</v>
      </c>
      <c r="L2178">
        <f>B2178/C2178</f>
        <v>0.93242561775088251</v>
      </c>
      <c r="M2178">
        <f t="shared" si="33"/>
        <v>15.633124740823318</v>
      </c>
      <c r="O2178">
        <v>15.648125</v>
      </c>
      <c r="P2178">
        <f>P2177*(1-P$1+H2177)^($A2178-$A2177)*(2-E2178/E2177)</f>
        <v>15.794713047892618</v>
      </c>
    </row>
    <row r="2179" spans="1:16" x14ac:dyDescent="0.25">
      <c r="A2179" s="1">
        <v>41222</v>
      </c>
      <c r="B2179" s="10">
        <v>18.61</v>
      </c>
      <c r="C2179" s="10">
        <v>20.07</v>
      </c>
      <c r="D2179">
        <v>3843.61</v>
      </c>
      <c r="E2179">
        <v>3430.19</v>
      </c>
      <c r="F2179">
        <v>74743.91</v>
      </c>
      <c r="G2179">
        <v>66713.789999999994</v>
      </c>
      <c r="H2179">
        <f>(1/(1-91/360*VLOOKUP($A2179,Tbills!$B$4:$C$974,2,1)/100))^((1)/91)-1</f>
        <v>3.0559851109668301E-6</v>
      </c>
      <c r="I2179">
        <f>I2178*(1-IF($A2179&lt;=I2174,I$1,I$1+IF(AND(WEEKDAY($A2179)&lt;&gt;1,WEEKDAY($A2179)&lt;&gt;7),J$1,0)))^($A2179-$A2178)*(1-0.5*(E2179/E2178-1))</f>
        <v>23.620379708221769</v>
      </c>
      <c r="K2179">
        <f>ROW()</f>
        <v>2179</v>
      </c>
      <c r="L2179">
        <f>B2179/C2179</f>
        <v>0.92725460886895861</v>
      </c>
      <c r="M2179">
        <f t="shared" si="33"/>
        <v>15.43866415878454</v>
      </c>
      <c r="O2179">
        <v>15.4537</v>
      </c>
      <c r="P2179">
        <f>P2178*(1-P$1+H2178)^($A2179-$A2178)*(2-E2179/E2178)</f>
        <v>15.59843971679185</v>
      </c>
    </row>
    <row r="2180" spans="1:16"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I2179*(1-IF($A2180&lt;=I2175,I$1,I$1+IF(AND(WEEKDAY($A2180)&lt;&gt;1,WEEKDAY($A2180)&lt;&gt;7),J$1,0)))^($A2180-$A2179)*(1-0.5*(E2180/E2179-1))</f>
        <v>24.425377023230091</v>
      </c>
      <c r="K2180">
        <f>ROW()</f>
        <v>2180</v>
      </c>
      <c r="L2180">
        <f>B2180/C2180</f>
        <v>0.87101827676240218</v>
      </c>
      <c r="M2180">
        <f t="shared" si="33"/>
        <v>16.491171627669161</v>
      </c>
      <c r="O2180">
        <v>16.50395</v>
      </c>
      <c r="P2180">
        <f>P2179*(1-P$1+H2179)^($A2180-$A2179)*(2-E2180/E2179)</f>
        <v>16.662471747183602</v>
      </c>
    </row>
    <row r="2181" spans="1:16" x14ac:dyDescent="0.25">
      <c r="A2181" s="1">
        <v>41226</v>
      </c>
      <c r="B2181" s="10">
        <v>16.649999999999999</v>
      </c>
      <c r="C2181" s="10">
        <v>18.97</v>
      </c>
      <c r="D2181">
        <v>3551.29</v>
      </c>
      <c r="E2181">
        <v>3169.27</v>
      </c>
      <c r="F2181">
        <v>72169.64</v>
      </c>
      <c r="G2181">
        <v>64415.28</v>
      </c>
      <c r="H2181">
        <f>(1/(1-91/360*VLOOKUP($A2181,Tbills!$B$4:$C$974,2,1)/100))^((1)/91)-1</f>
        <v>3.0559851109668301E-6</v>
      </c>
      <c r="I2181">
        <f>I2180*(1-IF($A2181&lt;=I2176,I$1,I$1+IF(AND(WEEKDAY($A2181)&lt;&gt;1,WEEKDAY($A2181)&lt;&gt;7),J$1,0)))^($A2181-$A2180)*(1-0.5*(E2181/E2180-1))</f>
        <v>24.526236231199892</v>
      </c>
      <c r="K2181">
        <f>ROW()</f>
        <v>2181</v>
      </c>
      <c r="L2181">
        <f>B2181/C2181</f>
        <v>0.87770163415919866</v>
      </c>
      <c r="M2181">
        <f t="shared" si="33"/>
        <v>16.627452487033949</v>
      </c>
      <c r="O2181">
        <v>16.638075000000001</v>
      </c>
      <c r="P2181">
        <f>P2180*(1-P$1+H2180)^($A2181-$A2180)*(2-E2181/E2180)</f>
        <v>16.800380656522879</v>
      </c>
    </row>
    <row r="2182" spans="1:16"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I2181*(1-IF($A2182&lt;=I2177,I$1,I$1+IF(AND(WEEKDAY($A2182)&lt;&gt;1,WEEKDAY($A2182)&lt;&gt;7),J$1,0)))^($A2182-$A2181)*(1-0.5*(E2182/E2181-1))</f>
        <v>23.96540324858805</v>
      </c>
      <c r="K2182">
        <f>ROW()</f>
        <v>2182</v>
      </c>
      <c r="L2182">
        <f>B2182/C2182</f>
        <v>0.90186210367388031</v>
      </c>
      <c r="M2182">
        <f t="shared" si="33"/>
        <v>15.867130764767328</v>
      </c>
      <c r="O2182">
        <v>15.881425</v>
      </c>
      <c r="P2182">
        <f>P2181*(1-P$1+H2181)^($A2182-$A2181)*(2-E2182/E2181)</f>
        <v>16.032354202963415</v>
      </c>
    </row>
    <row r="2183" spans="1:16"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I2182*(1-IF($A2183&lt;=I2178,I$1,I$1+IF(AND(WEEKDAY($A2183)&lt;&gt;1,WEEKDAY($A2183)&lt;&gt;7),J$1,0)))^($A2183-$A2182)*(1-0.5*(E2183/E2182-1))</f>
        <v>23.86415641503239</v>
      </c>
      <c r="K2183">
        <f>ROW()</f>
        <v>2183</v>
      </c>
      <c r="L2183">
        <f>B2183/C2183</f>
        <v>0.90904497220818592</v>
      </c>
      <c r="M2183">
        <f t="shared" si="33"/>
        <v>15.73315245370042</v>
      </c>
      <c r="O2183">
        <v>15.749025</v>
      </c>
      <c r="P2183">
        <f>P2182*(1-P$1+H2182)^($A2183-$A2182)*(2-E2183/E2182)</f>
        <v>15.897181811241863</v>
      </c>
    </row>
    <row r="2184" spans="1:16" x14ac:dyDescent="0.25">
      <c r="A2184" s="1">
        <v>41229</v>
      </c>
      <c r="B2184" s="10">
        <v>16.41</v>
      </c>
      <c r="C2184" s="10">
        <v>18.93</v>
      </c>
      <c r="D2184">
        <v>3549.4</v>
      </c>
      <c r="E2184">
        <v>3167.56</v>
      </c>
      <c r="F2184">
        <v>72731.899999999994</v>
      </c>
      <c r="G2184">
        <v>64916.54</v>
      </c>
      <c r="H2184">
        <f>(1/(1-91/360*VLOOKUP($A2184,Tbills!$B$4:$C$974,2,1)/100))^((1)/91)-1</f>
        <v>3.0559851109668301E-6</v>
      </c>
      <c r="I2184">
        <f>I2183*(1-IF($A2184&lt;=I2179,I$1,I$1+IF(AND(WEEKDAY($A2184)&lt;&gt;1,WEEKDAY($A2184)&lt;&gt;7),J$1,0)))^($A2184-$A2183)*(1-0.5*(E2184/E2183-1))</f>
        <v>24.485923211376139</v>
      </c>
      <c r="K2184">
        <f>ROW()</f>
        <v>2184</v>
      </c>
      <c r="L2184">
        <f>B2184/C2184</f>
        <v>0.86687797147385104</v>
      </c>
      <c r="M2184">
        <f t="shared" si="33"/>
        <v>16.55305817903157</v>
      </c>
      <c r="O2184">
        <v>16.567425</v>
      </c>
      <c r="P2184">
        <f>P2183*(1-P$1+H2183)^($A2184-$A2183)*(2-E2184/E2183)</f>
        <v>16.725847145631853</v>
      </c>
    </row>
    <row r="2185" spans="1:16" x14ac:dyDescent="0.25">
      <c r="A2185" s="1">
        <v>41232</v>
      </c>
      <c r="B2185" s="10">
        <v>15.24</v>
      </c>
      <c r="C2185" s="10">
        <v>17.59</v>
      </c>
      <c r="D2185">
        <v>3236.97</v>
      </c>
      <c r="E2185">
        <v>2888.71</v>
      </c>
      <c r="F2185">
        <v>69819.45</v>
      </c>
      <c r="G2185">
        <v>62316.45</v>
      </c>
      <c r="H2185">
        <f>(1/(1-91/360*VLOOKUP($A2185,Tbills!$B$4:$C$974,2,1)/100))^((1)/91)-1</f>
        <v>2.5002875438939753E-6</v>
      </c>
      <c r="I2185">
        <f>I2184*(1-IF($A2185&lt;=I2180,I$1,I$1+IF(AND(WEEKDAY($A2185)&lt;&gt;1,WEEKDAY($A2185)&lt;&gt;7),J$1,0)))^($A2185-$A2184)*(1-0.5*(E2185/E2184-1))</f>
        <v>25.561712568345619</v>
      </c>
      <c r="K2185">
        <f>ROW()</f>
        <v>2185</v>
      </c>
      <c r="L2185">
        <f>B2185/C2185</f>
        <v>0.86640136441159754</v>
      </c>
      <c r="M2185">
        <f t="shared" ref="M2185:M2248" si="34">M2184*(1-IF($A2185&lt;=N$3,M$1,M$1+IF(AND(WEEKDAY($A2185)&lt;&gt;1,WEEKDAY($A2185)&lt;&gt;7),N$1,0)))^($A2185-$A2184)*(2-$E2185/$E2184)</f>
        <v>18.00775815841773</v>
      </c>
      <c r="O2185">
        <v>18.007625000000001</v>
      </c>
      <c r="P2185">
        <f>P2184*(1-P$1+H2184)^($A2185-$A2184)*(2-E2185/E2184)</f>
        <v>18.196422296626253</v>
      </c>
    </row>
    <row r="2186" spans="1:16" x14ac:dyDescent="0.25">
      <c r="A2186" s="1">
        <v>41233</v>
      </c>
      <c r="B2186" s="10">
        <v>15.08</v>
      </c>
      <c r="C2186" s="10">
        <v>17.28</v>
      </c>
      <c r="D2186">
        <v>3198.63</v>
      </c>
      <c r="E2186">
        <v>2854.49</v>
      </c>
      <c r="F2186">
        <v>68776.08</v>
      </c>
      <c r="G2186">
        <v>61385.05</v>
      </c>
      <c r="H2186">
        <f>(1/(1-91/360*VLOOKUP($A2186,Tbills!$B$4:$C$974,2,1)/100))^((1)/91)-1</f>
        <v>2.5002875438939753E-6</v>
      </c>
      <c r="I2186">
        <f>I2185*(1-IF($A2186&lt;=I2181,I$1,I$1+IF(AND(WEEKDAY($A2186)&lt;&gt;1,WEEKDAY($A2186)&lt;&gt;7),J$1,0)))^($A2186-$A2185)*(1-0.5*(E2186/E2185-1))</f>
        <v>25.712446856630681</v>
      </c>
      <c r="K2186">
        <f>ROW()</f>
        <v>2186</v>
      </c>
      <c r="L2186">
        <f>B2186/C2186</f>
        <v>0.87268518518518512</v>
      </c>
      <c r="M2186">
        <f t="shared" si="34"/>
        <v>18.220231536371639</v>
      </c>
      <c r="O2186">
        <v>18.214600000000001</v>
      </c>
      <c r="P2186">
        <f>P2185*(1-P$1+H2185)^($A2186-$A2185)*(2-E2186/E2185)</f>
        <v>18.411344309533</v>
      </c>
    </row>
    <row r="2187" spans="1:16" x14ac:dyDescent="0.25">
      <c r="A2187" s="1">
        <v>41234</v>
      </c>
      <c r="B2187" s="10">
        <v>15.31</v>
      </c>
      <c r="C2187" s="10">
        <v>17.579999999999998</v>
      </c>
      <c r="D2187">
        <v>3208.39</v>
      </c>
      <c r="E2187">
        <v>2863.19</v>
      </c>
      <c r="F2187">
        <v>69048.09</v>
      </c>
      <c r="G2187">
        <v>61627.68</v>
      </c>
      <c r="H2187">
        <f>(1/(1-91/360*VLOOKUP($A2187,Tbills!$B$4:$C$974,2,1)/100))^((1)/91)-1</f>
        <v>2.5002875438939753E-6</v>
      </c>
      <c r="I2187">
        <f>I2186*(1-IF($A2187&lt;=I2182,I$1,I$1+IF(AND(WEEKDAY($A2187)&lt;&gt;1,WEEKDAY($A2187)&lt;&gt;7),J$1,0)))^($A2187-$A2186)*(1-0.5*(E2187/E2186-1))</f>
        <v>25.67259506611309</v>
      </c>
      <c r="K2187">
        <f>ROW()</f>
        <v>2187</v>
      </c>
      <c r="L2187">
        <f>B2187/C2187</f>
        <v>0.87087599544937444</v>
      </c>
      <c r="M2187">
        <f t="shared" si="34"/>
        <v>18.163853342632724</v>
      </c>
      <c r="O2187">
        <v>18.156925000000001</v>
      </c>
      <c r="P2187">
        <f>P2186*(1-P$1+H2186)^($A2187-$A2186)*(2-E2187/E2186)</f>
        <v>18.354596664957821</v>
      </c>
    </row>
    <row r="2188" spans="1:16" x14ac:dyDescent="0.25">
      <c r="A2188" s="1">
        <v>41236</v>
      </c>
      <c r="B2188" s="10">
        <v>15.14</v>
      </c>
      <c r="C2188" s="10">
        <v>17.579999999999998</v>
      </c>
      <c r="D2188">
        <v>3139.53</v>
      </c>
      <c r="E2188">
        <v>2801.73</v>
      </c>
      <c r="F2188">
        <v>67900.44</v>
      </c>
      <c r="G2188">
        <v>60603.06</v>
      </c>
      <c r="H2188">
        <f>(1/(1-91/360*VLOOKUP($A2188,Tbills!$B$4:$C$974,2,1)/100))^((1)/91)-1</f>
        <v>2.5002875438939753E-6</v>
      </c>
      <c r="I2188">
        <f>I2187*(1-IF($A2188&lt;=I2183,I$1,I$1+IF(AND(WEEKDAY($A2188)&lt;&gt;1,WEEKDAY($A2188)&lt;&gt;7),J$1,0)))^($A2188-$A2187)*(1-0.5*(E2188/E2187-1))</f>
        <v>25.946782778103657</v>
      </c>
      <c r="K2188">
        <f>ROW()</f>
        <v>2188</v>
      </c>
      <c r="L2188">
        <f>B2188/C2188</f>
        <v>0.86120591581342443</v>
      </c>
      <c r="M2188">
        <f t="shared" si="34"/>
        <v>18.552022519627975</v>
      </c>
      <c r="O2188">
        <v>18.540800000000001</v>
      </c>
      <c r="P2188">
        <f>P2187*(1-P$1+H2187)^($A2188-$A2187)*(2-E2188/E2187)</f>
        <v>18.747295404209797</v>
      </c>
    </row>
    <row r="2189" spans="1:16" x14ac:dyDescent="0.25">
      <c r="A2189" s="1">
        <v>41239</v>
      </c>
      <c r="B2189" s="10">
        <v>15.5</v>
      </c>
      <c r="C2189" s="10">
        <v>17.309999999999999</v>
      </c>
      <c r="D2189">
        <v>3044.2</v>
      </c>
      <c r="E2189">
        <v>2716.64</v>
      </c>
      <c r="F2189">
        <v>67219.75</v>
      </c>
      <c r="G2189">
        <v>59995.07</v>
      </c>
      <c r="H2189">
        <f>(1/(1-91/360*VLOOKUP($A2189,Tbills!$B$4:$C$974,2,1)/100))^((1)/91)-1</f>
        <v>2.7781327762710362E-6</v>
      </c>
      <c r="I2189">
        <f>I2188*(1-IF($A2189&lt;=I2184,I$1,I$1+IF(AND(WEEKDAY($A2189)&lt;&gt;1,WEEKDAY($A2189)&lt;&gt;7),J$1,0)))^($A2189-$A2188)*(1-0.5*(E2189/E2188-1))</f>
        <v>26.33873474144885</v>
      </c>
      <c r="K2189">
        <f>ROW()</f>
        <v>2189</v>
      </c>
      <c r="L2189">
        <f>B2189/C2189</f>
        <v>0.89543616406701332</v>
      </c>
      <c r="M2189">
        <f t="shared" si="34"/>
        <v>19.112786307981803</v>
      </c>
      <c r="O2189">
        <v>19.098649999999999</v>
      </c>
      <c r="P2189">
        <f>P2188*(1-P$1+H2188)^($A2189-$A2188)*(2-E2189/E2188)</f>
        <v>19.314662139357406</v>
      </c>
    </row>
    <row r="2190" spans="1:16" x14ac:dyDescent="0.25">
      <c r="A2190" s="1">
        <v>41240</v>
      </c>
      <c r="B2190" s="10">
        <v>15.92</v>
      </c>
      <c r="C2190" s="10">
        <v>17.62</v>
      </c>
      <c r="D2190">
        <v>3143.51</v>
      </c>
      <c r="E2190">
        <v>2805.26</v>
      </c>
      <c r="F2190">
        <v>67743.27</v>
      </c>
      <c r="G2190">
        <v>60462.16</v>
      </c>
      <c r="H2190">
        <f>(1/(1-91/360*VLOOKUP($A2190,Tbills!$B$4:$C$974,2,1)/100))^((1)/91)-1</f>
        <v>2.7781327762710362E-6</v>
      </c>
      <c r="I2190">
        <f>I2189*(1-IF($A2190&lt;=I2185,I$1,I$1+IF(AND(WEEKDAY($A2190)&lt;&gt;1,WEEKDAY($A2190)&lt;&gt;7),J$1,0)))^($A2190-$A2189)*(1-0.5*(E2190/E2189-1))</f>
        <v>25.908460102432365</v>
      </c>
      <c r="K2190">
        <f>ROW()</f>
        <v>2190</v>
      </c>
      <c r="L2190">
        <f>B2190/C2190</f>
        <v>0.9035187287173666</v>
      </c>
      <c r="M2190">
        <f t="shared" si="34"/>
        <v>18.488443536962773</v>
      </c>
      <c r="O2190">
        <v>18.473800000000001</v>
      </c>
      <c r="P2190">
        <f>P2189*(1-P$1+H2189)^($A2190-$A2189)*(2-E2190/E2189)</f>
        <v>18.683955920605115</v>
      </c>
    </row>
    <row r="2191" spans="1:16" x14ac:dyDescent="0.25">
      <c r="A2191" s="1">
        <v>41241</v>
      </c>
      <c r="B2191" s="10">
        <v>15.51</v>
      </c>
      <c r="C2191" s="10">
        <v>17.2</v>
      </c>
      <c r="D2191">
        <v>3025.68</v>
      </c>
      <c r="E2191">
        <v>2700.1</v>
      </c>
      <c r="F2191">
        <v>67184.28</v>
      </c>
      <c r="G2191">
        <v>59963.08</v>
      </c>
      <c r="H2191">
        <f>(1/(1-91/360*VLOOKUP($A2191,Tbills!$B$4:$C$974,2,1)/100))^((1)/91)-1</f>
        <v>2.7781327762710362E-6</v>
      </c>
      <c r="I2191">
        <f>I2190*(1-IF($A2191&lt;=I2186,I$1,I$1+IF(AND(WEEKDAY($A2191)&lt;&gt;1,WEEKDAY($A2191)&lt;&gt;7),J$1,0)))^($A2191-$A2190)*(1-0.5*(E2191/E2190-1))</f>
        <v>26.393384745979645</v>
      </c>
      <c r="K2191">
        <f>ROW()</f>
        <v>2191</v>
      </c>
      <c r="L2191">
        <f>B2191/C2191</f>
        <v>0.90174418604651163</v>
      </c>
      <c r="M2191">
        <f t="shared" si="34"/>
        <v>19.18062128284641</v>
      </c>
      <c r="O2191">
        <v>19.159825000000001</v>
      </c>
      <c r="P2191">
        <f>P2190*(1-P$1+H2190)^($A2191-$A2190)*(2-E2191/E2190)</f>
        <v>19.383693067030144</v>
      </c>
    </row>
    <row r="2192" spans="1:16" x14ac:dyDescent="0.25">
      <c r="A2192" s="1">
        <v>41242</v>
      </c>
      <c r="B2192" s="10">
        <v>15.06</v>
      </c>
      <c r="C2192" s="10">
        <v>16.82</v>
      </c>
      <c r="D2192">
        <v>2975.84</v>
      </c>
      <c r="E2192">
        <v>2655.62</v>
      </c>
      <c r="F2192">
        <v>65960.87</v>
      </c>
      <c r="G2192">
        <v>58871</v>
      </c>
      <c r="H2192">
        <f>(1/(1-91/360*VLOOKUP($A2192,Tbills!$B$4:$C$974,2,1)/100))^((1)/91)-1</f>
        <v>2.7781327762710362E-6</v>
      </c>
      <c r="I2192">
        <f>I2191*(1-IF($A2192&lt;=I2187,I$1,I$1+IF(AND(WEEKDAY($A2192)&lt;&gt;1,WEEKDAY($A2192)&lt;&gt;7),J$1,0)))^($A2192-$A2191)*(1-0.5*(E2192/E2191-1))</f>
        <v>26.610087372647644</v>
      </c>
      <c r="K2192">
        <f>ROW()</f>
        <v>2192</v>
      </c>
      <c r="L2192">
        <f>B2192/C2192</f>
        <v>0.89536266349583826</v>
      </c>
      <c r="M2192">
        <f t="shared" si="34"/>
        <v>19.495684495531826</v>
      </c>
      <c r="O2192">
        <v>19.471125000000001</v>
      </c>
      <c r="P2192">
        <f>P2191*(1-P$1+H2191)^($A2192-$A2191)*(2-E2192/E2191)</f>
        <v>19.702335632030501</v>
      </c>
    </row>
    <row r="2193" spans="1:16" x14ac:dyDescent="0.25">
      <c r="A2193" s="1">
        <v>41243</v>
      </c>
      <c r="B2193" s="10">
        <v>15.87</v>
      </c>
      <c r="C2193" s="10">
        <v>17.27</v>
      </c>
      <c r="D2193">
        <v>3023.42</v>
      </c>
      <c r="E2193">
        <v>2698.07</v>
      </c>
      <c r="F2193">
        <v>66390.62</v>
      </c>
      <c r="G2193">
        <v>59254.39</v>
      </c>
      <c r="H2193">
        <f>(1/(1-91/360*VLOOKUP($A2193,Tbills!$B$4:$C$974,2,1)/100))^((1)/91)-1</f>
        <v>2.7781327762710362E-6</v>
      </c>
      <c r="I2193">
        <f>I2192*(1-IF($A2193&lt;=I2188,I$1,I$1+IF(AND(WEEKDAY($A2193)&lt;&gt;1,WEEKDAY($A2193)&lt;&gt;7),J$1,0)))^($A2193-$A2192)*(1-0.5*(E2193/E2192-1))</f>
        <v>26.396719622900996</v>
      </c>
      <c r="K2193">
        <f>ROW()</f>
        <v>2193</v>
      </c>
      <c r="L2193">
        <f>B2193/C2193</f>
        <v>0.91893456861609724</v>
      </c>
      <c r="M2193">
        <f t="shared" si="34"/>
        <v>19.183153104478912</v>
      </c>
      <c r="O2193">
        <v>19.158925</v>
      </c>
      <c r="P2193">
        <f>P2192*(1-P$1+H2192)^($A2193-$A2192)*(2-E2193/E2192)</f>
        <v>19.386731225512833</v>
      </c>
    </row>
    <row r="2194" spans="1:16" x14ac:dyDescent="0.25">
      <c r="A2194" s="1">
        <v>41246</v>
      </c>
      <c r="B2194" s="10">
        <v>16.64</v>
      </c>
      <c r="C2194" s="10">
        <v>17.82</v>
      </c>
      <c r="D2194">
        <v>3161.97</v>
      </c>
      <c r="E2194">
        <v>2821.69</v>
      </c>
      <c r="F2194">
        <v>67803.92</v>
      </c>
      <c r="G2194">
        <v>60515.28</v>
      </c>
      <c r="H2194">
        <f>(1/(1-91/360*VLOOKUP($A2194,Tbills!$B$4:$C$974,2,1)/100))^((1)/91)-1</f>
        <v>2.5002875438939753E-6</v>
      </c>
      <c r="I2194">
        <f>I2193*(1-IF($A2194&lt;=I2189,I$1,I$1+IF(AND(WEEKDAY($A2194)&lt;&gt;1,WEEKDAY($A2194)&lt;&gt;7),J$1,0)))^($A2194-$A2193)*(1-0.5*(E2194/E2193-1))</f>
        <v>25.789984167506795</v>
      </c>
      <c r="K2194">
        <f>ROW()</f>
        <v>2194</v>
      </c>
      <c r="L2194">
        <f>B2194/C2194</f>
        <v>0.93378226711560042</v>
      </c>
      <c r="M2194">
        <f t="shared" si="34"/>
        <v>18.301663156275833</v>
      </c>
      <c r="O2194">
        <v>18.284700000000001</v>
      </c>
      <c r="P2194">
        <f>P2193*(1-P$1+H2193)^($A2194-$A2193)*(2-E2194/E2193)</f>
        <v>18.496572873269933</v>
      </c>
    </row>
    <row r="2195" spans="1:16" x14ac:dyDescent="0.25">
      <c r="A2195" s="1">
        <v>41247</v>
      </c>
      <c r="B2195" s="10">
        <v>17.12</v>
      </c>
      <c r="C2195" s="10">
        <v>18.190000000000001</v>
      </c>
      <c r="D2195">
        <v>3188.49</v>
      </c>
      <c r="E2195">
        <v>2845.35</v>
      </c>
      <c r="F2195">
        <v>67927.89</v>
      </c>
      <c r="G2195">
        <v>60625.77</v>
      </c>
      <c r="H2195">
        <f>(1/(1-91/360*VLOOKUP($A2195,Tbills!$B$4:$C$974,2,1)/100))^((1)/91)-1</f>
        <v>2.5002875438939753E-6</v>
      </c>
      <c r="I2195">
        <f>I2194*(1-IF($A2195&lt;=I2190,I$1,I$1+IF(AND(WEEKDAY($A2195)&lt;&gt;1,WEEKDAY($A2195)&lt;&gt;7),J$1,0)))^($A2195-$A2194)*(1-0.5*(E2195/E2194-1))</f>
        <v>25.681190635812698</v>
      </c>
      <c r="K2195">
        <f>ROW()</f>
        <v>2195</v>
      </c>
      <c r="L2195">
        <f>B2195/C2195</f>
        <v>0.94117647058823528</v>
      </c>
      <c r="M2195">
        <f t="shared" si="34"/>
        <v>18.147357612974137</v>
      </c>
      <c r="O2195">
        <v>18.1313</v>
      </c>
      <c r="P2195">
        <f>P2194*(1-P$1+H2194)^($A2195-$A2194)*(2-E2195/E2194)</f>
        <v>18.340845737347287</v>
      </c>
    </row>
    <row r="2196" spans="1:16"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I2195*(1-IF($A2196&lt;=I2191,I$1,I$1+IF(AND(WEEKDAY($A2196)&lt;&gt;1,WEEKDAY($A2196)&lt;&gt;7),J$1,0)))^($A2196-$A2195)*(1-0.5*(E2196/E2195-1))</f>
        <v>26.03292034104652</v>
      </c>
      <c r="K2196">
        <f>ROW()</f>
        <v>2196</v>
      </c>
      <c r="L2196">
        <f>B2196/C2196</f>
        <v>0.92316320807627605</v>
      </c>
      <c r="M2196">
        <f t="shared" si="34"/>
        <v>18.644539403547196</v>
      </c>
      <c r="O2196">
        <v>18.625225</v>
      </c>
      <c r="P2196">
        <f>P2195*(1-P$1+H2195)^($A2196-$A2195)*(2-E2196/E2195)</f>
        <v>18.84355632130147</v>
      </c>
    </row>
    <row r="2197" spans="1:16" x14ac:dyDescent="0.25">
      <c r="A2197" s="1">
        <v>41249</v>
      </c>
      <c r="B2197" s="10">
        <v>16.579999999999998</v>
      </c>
      <c r="C2197" s="10">
        <v>17.84</v>
      </c>
      <c r="D2197">
        <v>3156.51</v>
      </c>
      <c r="E2197">
        <v>2816.8</v>
      </c>
      <c r="F2197">
        <v>66431</v>
      </c>
      <c r="G2197">
        <v>59289.49</v>
      </c>
      <c r="H2197">
        <f>(1/(1-91/360*VLOOKUP($A2197,Tbills!$B$4:$C$974,2,1)/100))^((1)/91)-1</f>
        <v>2.5002875438939753E-6</v>
      </c>
      <c r="I2197">
        <f>I2196*(1-IF($A2197&lt;=I2192,I$1,I$1+IF(AND(WEEKDAY($A2197)&lt;&gt;1,WEEKDAY($A2197)&lt;&gt;7),J$1,0)))^($A2197-$A2196)*(1-0.5*(E2197/E2196-1))</f>
        <v>25.799225761031582</v>
      </c>
      <c r="K2197">
        <f>ROW()</f>
        <v>2197</v>
      </c>
      <c r="L2197">
        <f>B2197/C2197</f>
        <v>0.929372197309417</v>
      </c>
      <c r="M2197">
        <f t="shared" si="34"/>
        <v>18.30990858304164</v>
      </c>
      <c r="O2197">
        <v>18.286999999999999</v>
      </c>
      <c r="P2197">
        <f>P2196*(1-P$1+H2196)^($A2197-$A2196)*(2-E2197/E2196)</f>
        <v>18.505577287529711</v>
      </c>
    </row>
    <row r="2198" spans="1:16" x14ac:dyDescent="0.25">
      <c r="A2198" s="1">
        <v>41250</v>
      </c>
      <c r="B2198" s="10">
        <v>15.9</v>
      </c>
      <c r="C2198" s="10">
        <v>17.29</v>
      </c>
      <c r="D2198">
        <v>3082.78</v>
      </c>
      <c r="E2198">
        <v>2751</v>
      </c>
      <c r="F2198">
        <v>65611.960000000006</v>
      </c>
      <c r="G2198">
        <v>58558.35</v>
      </c>
      <c r="H2198">
        <f>(1/(1-91/360*VLOOKUP($A2198,Tbills!$B$4:$C$974,2,1)/100))^((1)/91)-1</f>
        <v>2.5002875438939753E-6</v>
      </c>
      <c r="I2198">
        <f>I2197*(1-IF($A2198&lt;=I2193,I$1,I$1+IF(AND(WEEKDAY($A2198)&lt;&gt;1,WEEKDAY($A2198)&lt;&gt;7),J$1,0)))^($A2198-$A2197)*(1-0.5*(E2198/E2197-1))</f>
        <v>26.099879336683017</v>
      </c>
      <c r="K2198">
        <f>ROW()</f>
        <v>2198</v>
      </c>
      <c r="L2198">
        <f>B2198/C2198</f>
        <v>0.91960670908039333</v>
      </c>
      <c r="M2198">
        <f t="shared" si="34"/>
        <v>18.736752424121118</v>
      </c>
      <c r="O2198">
        <v>18.714300000000001</v>
      </c>
      <c r="P2198">
        <f>P2197*(1-P$1+H2197)^($A2198-$A2197)*(2-E2198/E2197)</f>
        <v>18.937211538271981</v>
      </c>
    </row>
    <row r="2199" spans="1:16" x14ac:dyDescent="0.25">
      <c r="A2199" s="1">
        <v>41253</v>
      </c>
      <c r="B2199" s="10">
        <v>16.05</v>
      </c>
      <c r="C2199" s="10">
        <v>17.350000000000001</v>
      </c>
      <c r="D2199">
        <v>3059.61</v>
      </c>
      <c r="E2199">
        <v>2730.3</v>
      </c>
      <c r="F2199">
        <v>65009.87</v>
      </c>
      <c r="G2199">
        <v>58020.55</v>
      </c>
      <c r="H2199">
        <f>(1/(1-91/360*VLOOKUP($A2199,Tbills!$B$4:$C$974,2,1)/100))^((1)/91)-1</f>
        <v>2.5002875438939753E-6</v>
      </c>
      <c r="I2199">
        <f>I2198*(1-IF($A2199&lt;=I2194,I$1,I$1+IF(AND(WEEKDAY($A2199)&lt;&gt;1,WEEKDAY($A2199)&lt;&gt;7),J$1,0)))^($A2199-$A2198)*(1-0.5*(E2199/E2198-1))</f>
        <v>26.196028534656371</v>
      </c>
      <c r="K2199">
        <f>ROW()</f>
        <v>2199</v>
      </c>
      <c r="L2199">
        <f>B2199/C2199</f>
        <v>0.9250720461095101</v>
      </c>
      <c r="M2199">
        <f t="shared" si="34"/>
        <v>18.875100213771688</v>
      </c>
      <c r="O2199">
        <v>18.845775</v>
      </c>
      <c r="P2199">
        <f>P2198*(1-P$1+H2198)^($A2199-$A2198)*(2-E2199/E2198)</f>
        <v>19.077731397441916</v>
      </c>
    </row>
    <row r="2200" spans="1:16" x14ac:dyDescent="0.25">
      <c r="A2200" s="1">
        <v>41254</v>
      </c>
      <c r="B2200" s="10">
        <v>15.57</v>
      </c>
      <c r="C2200" s="10">
        <v>17</v>
      </c>
      <c r="D2200">
        <v>2964.74</v>
      </c>
      <c r="E2200">
        <v>2645.64</v>
      </c>
      <c r="F2200">
        <v>64130.47</v>
      </c>
      <c r="G2200">
        <v>57235.55</v>
      </c>
      <c r="H2200">
        <f>(1/(1-91/360*VLOOKUP($A2200,Tbills!$B$4:$C$974,2,1)/100))^((1)/91)-1</f>
        <v>2.5002875438939753E-6</v>
      </c>
      <c r="I2200">
        <f>I2199*(1-IF($A2200&lt;=I2195,I$1,I$1+IF(AND(WEEKDAY($A2200)&lt;&gt;1,WEEKDAY($A2200)&lt;&gt;7),J$1,0)))^($A2200-$A2199)*(1-0.5*(E2200/E2199-1))</f>
        <v>26.601473895494955</v>
      </c>
      <c r="K2200">
        <f>ROW()</f>
        <v>2200</v>
      </c>
      <c r="L2200">
        <f>B2200/C2200</f>
        <v>0.91588235294117648</v>
      </c>
      <c r="M2200">
        <f t="shared" si="34"/>
        <v>19.459465050101155</v>
      </c>
      <c r="O2200">
        <v>19.425850000000001</v>
      </c>
      <c r="P2200">
        <f>P2199*(1-P$1+H2199)^($A2200-$A2199)*(2-E2200/E2199)</f>
        <v>19.668607394935204</v>
      </c>
    </row>
    <row r="2201" spans="1:16" x14ac:dyDescent="0.25">
      <c r="A2201" s="1">
        <v>41255</v>
      </c>
      <c r="B2201" s="10">
        <v>15.95</v>
      </c>
      <c r="C2201" s="10">
        <v>17.43</v>
      </c>
      <c r="D2201">
        <v>3078.54</v>
      </c>
      <c r="E2201">
        <v>2747.18</v>
      </c>
      <c r="F2201">
        <v>64844.27</v>
      </c>
      <c r="G2201">
        <v>57872.46</v>
      </c>
      <c r="H2201">
        <f>(1/(1-91/360*VLOOKUP($A2201,Tbills!$B$4:$C$974,2,1)/100))^((1)/91)-1</f>
        <v>2.5002875438939753E-6</v>
      </c>
      <c r="I2201">
        <f>I2200*(1-IF($A2201&lt;=I2196,I$1,I$1+IF(AND(WEEKDAY($A2201)&lt;&gt;1,WEEKDAY($A2201)&lt;&gt;7),J$1,0)))^($A2201-$A2200)*(1-0.5*(E2201/E2200-1))</f>
        <v>26.090310837646662</v>
      </c>
      <c r="K2201">
        <f>ROW()</f>
        <v>2201</v>
      </c>
      <c r="L2201">
        <f>B2201/C2201</f>
        <v>0.91508892713711987</v>
      </c>
      <c r="M2201">
        <f t="shared" si="34"/>
        <v>18.711736758074412</v>
      </c>
      <c r="O2201">
        <v>18.678999999999998</v>
      </c>
      <c r="P2201">
        <f>P2200*(1-P$1+H2200)^($A2201-$A2200)*(2-E2201/E2200)</f>
        <v>18.913071480290945</v>
      </c>
    </row>
    <row r="2202" spans="1:16"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I2201*(1-IF($A2202&lt;=I2197,I$1,I$1+IF(AND(WEEKDAY($A2202)&lt;&gt;1,WEEKDAY($A2202)&lt;&gt;7),J$1,0)))^($A2202-$A2201)*(1-0.5*(E2202/E2201-1))</f>
        <v>25.88687344134679</v>
      </c>
      <c r="K2202">
        <f>ROW()</f>
        <v>2202</v>
      </c>
      <c r="L2202">
        <f>B2202/C2202</f>
        <v>0.9261744966442953</v>
      </c>
      <c r="M2202">
        <f t="shared" si="34"/>
        <v>18.420038314982495</v>
      </c>
      <c r="O2202">
        <v>18.38035</v>
      </c>
      <c r="P2202">
        <f>P2201*(1-P$1+H2201)^($A2202-$A2201)*(2-E2202/E2201)</f>
        <v>18.618459509969377</v>
      </c>
    </row>
    <row r="2203" spans="1:16" x14ac:dyDescent="0.25">
      <c r="A2203" s="1">
        <v>41257</v>
      </c>
      <c r="B2203" s="10">
        <v>17</v>
      </c>
      <c r="C2203" s="10">
        <v>18.03</v>
      </c>
      <c r="D2203">
        <v>3110.65</v>
      </c>
      <c r="E2203">
        <v>2775.82</v>
      </c>
      <c r="F2203">
        <v>66010.97</v>
      </c>
      <c r="G2203">
        <v>58913.43</v>
      </c>
      <c r="H2203">
        <f>(1/(1-91/360*VLOOKUP($A2203,Tbills!$B$4:$C$974,2,1)/100))^((1)/91)-1</f>
        <v>2.5002875438939753E-6</v>
      </c>
      <c r="I2203">
        <f>I2202*(1-IF($A2203&lt;=I2198,I$1,I$1+IF(AND(WEEKDAY($A2203)&lt;&gt;1,WEEKDAY($A2203)&lt;&gt;7),J$1,0)))^($A2203-$A2202)*(1-0.5*(E2203/E2202-1))</f>
        <v>25.951428279550125</v>
      </c>
      <c r="K2203">
        <f>ROW()</f>
        <v>2203</v>
      </c>
      <c r="L2203">
        <f>B2203/C2203</f>
        <v>0.9428729894620077</v>
      </c>
      <c r="M2203">
        <f t="shared" si="34"/>
        <v>18.512006494132049</v>
      </c>
      <c r="O2203">
        <v>18.473025</v>
      </c>
      <c r="P2203">
        <f>P2202*(1-P$1+H2202)^($A2203-$A2202)*(2-E2203/E2202)</f>
        <v>18.711644592074389</v>
      </c>
    </row>
    <row r="2204" spans="1:16" x14ac:dyDescent="0.25">
      <c r="A2204" s="1">
        <v>41260</v>
      </c>
      <c r="B2204" s="10">
        <v>16.34</v>
      </c>
      <c r="C2204" s="10">
        <v>17.5</v>
      </c>
      <c r="D2204">
        <v>2984.76</v>
      </c>
      <c r="E2204">
        <v>2663.46</v>
      </c>
      <c r="F2204">
        <v>63804.76</v>
      </c>
      <c r="G2204">
        <v>56943.99</v>
      </c>
      <c r="H2204">
        <f>(1/(1-91/360*VLOOKUP($A2204,Tbills!$B$4:$C$974,2,1)/100))^((1)/91)-1</f>
        <v>1.1111679050213041E-6</v>
      </c>
      <c r="I2204">
        <f>I2203*(1-IF($A2204&lt;=I2199,I$1,I$1+IF(AND(WEEKDAY($A2204)&lt;&gt;1,WEEKDAY($A2204)&lt;&gt;7),J$1,0)))^($A2204-$A2203)*(1-0.5*(E2204/E2203-1))</f>
        <v>26.47459360826895</v>
      </c>
      <c r="K2204">
        <f>ROW()</f>
        <v>2204</v>
      </c>
      <c r="L2204">
        <f>B2204/C2204</f>
        <v>0.93371428571428572</v>
      </c>
      <c r="M2204">
        <f t="shared" si="34"/>
        <v>19.258646695900712</v>
      </c>
      <c r="O2204">
        <v>19.210650000000001</v>
      </c>
      <c r="P2204">
        <f>P2203*(1-P$1+H2203)^($A2204-$A2203)*(2-E2204/E2203)</f>
        <v>19.467042794359589</v>
      </c>
    </row>
    <row r="2205" spans="1:16" x14ac:dyDescent="0.25">
      <c r="A2205" s="1">
        <v>41261</v>
      </c>
      <c r="B2205" s="10">
        <v>15.57</v>
      </c>
      <c r="C2205" s="10">
        <v>16.809999999999999</v>
      </c>
      <c r="D2205">
        <v>2918.53</v>
      </c>
      <c r="E2205">
        <v>2604.36</v>
      </c>
      <c r="F2205">
        <v>62442.54</v>
      </c>
      <c r="G2205">
        <v>55728.18</v>
      </c>
      <c r="H2205">
        <f>(1/(1-91/360*VLOOKUP($A2205,Tbills!$B$4:$C$974,2,1)/100))^((1)/91)-1</f>
        <v>1.1111679050213041E-6</v>
      </c>
      <c r="I2205">
        <f>I2204*(1-IF($A2205&lt;=I2200,I$1,I$1+IF(AND(WEEKDAY($A2205)&lt;&gt;1,WEEKDAY($A2205)&lt;&gt;7),J$1,0)))^($A2205-$A2204)*(1-0.5*(E2205/E2204-1))</f>
        <v>26.767621693098892</v>
      </c>
      <c r="K2205">
        <f>ROW()</f>
        <v>2205</v>
      </c>
      <c r="L2205">
        <f>B2205/C2205</f>
        <v>0.92623438429506255</v>
      </c>
      <c r="M2205">
        <f t="shared" si="34"/>
        <v>19.685063440708703</v>
      </c>
      <c r="O2205">
        <v>19.627424999999999</v>
      </c>
      <c r="P2205">
        <f>P2204*(1-P$1+H2204)^($A2205-$A2204)*(2-E2205/E2204)</f>
        <v>19.898286680201277</v>
      </c>
    </row>
    <row r="2206" spans="1:16" x14ac:dyDescent="0.25">
      <c r="A2206" s="1">
        <v>41262</v>
      </c>
      <c r="B2206" s="10">
        <v>17.36</v>
      </c>
      <c r="C2206" s="10">
        <v>17.86</v>
      </c>
      <c r="D2206">
        <v>3090.21</v>
      </c>
      <c r="E2206">
        <v>2757.56</v>
      </c>
      <c r="F2206">
        <v>63694.59</v>
      </c>
      <c r="G2206">
        <v>56845.54</v>
      </c>
      <c r="H2206">
        <f>(1/(1-91/360*VLOOKUP($A2206,Tbills!$B$4:$C$974,2,1)/100))^((1)/91)-1</f>
        <v>1.1111679050213041E-6</v>
      </c>
      <c r="I2206">
        <f>I2205*(1-IF($A2206&lt;=I2201,I$1,I$1+IF(AND(WEEKDAY($A2206)&lt;&gt;1,WEEKDAY($A2206)&lt;&gt;7),J$1,0)))^($A2206-$A2205)*(1-0.5*(E2206/E2205-1))</f>
        <v>25.979650410074708</v>
      </c>
      <c r="K2206">
        <f>ROW()</f>
        <v>2206</v>
      </c>
      <c r="L2206">
        <f>B2206/C2206</f>
        <v>0.97200447928331468</v>
      </c>
      <c r="M2206">
        <f t="shared" si="34"/>
        <v>18.526237841656044</v>
      </c>
      <c r="O2206">
        <v>18.452525000000001</v>
      </c>
      <c r="P2206">
        <f>P2205*(1-P$1+H2205)^($A2206-$A2205)*(2-E2206/E2205)</f>
        <v>18.727109389420228</v>
      </c>
    </row>
    <row r="2207" spans="1:16" x14ac:dyDescent="0.25">
      <c r="A2207" s="1">
        <v>41263</v>
      </c>
      <c r="B2207" s="10">
        <v>17.670000000000002</v>
      </c>
      <c r="C2207" s="10">
        <v>18.14</v>
      </c>
      <c r="D2207">
        <v>3160.81</v>
      </c>
      <c r="E2207">
        <v>2820.56</v>
      </c>
      <c r="F2207">
        <v>64160.26</v>
      </c>
      <c r="G2207">
        <v>57261.07</v>
      </c>
      <c r="H2207">
        <f>(1/(1-91/360*VLOOKUP($A2207,Tbills!$B$4:$C$974,2,1)/100))^((1)/91)-1</f>
        <v>1.1111679050213041E-6</v>
      </c>
      <c r="I2207">
        <f>I2206*(1-IF($A2207&lt;=I2202,I$1,I$1+IF(AND(WEEKDAY($A2207)&lt;&gt;1,WEEKDAY($A2207)&lt;&gt;7),J$1,0)))^($A2207-$A2206)*(1-0.5*(E2207/E2206-1))</f>
        <v>25.682212710630566</v>
      </c>
      <c r="K2207">
        <f>ROW()</f>
        <v>2207</v>
      </c>
      <c r="L2207">
        <f>B2207/C2207</f>
        <v>0.97409040793825807</v>
      </c>
      <c r="M2207">
        <f t="shared" si="34"/>
        <v>18.102138990538176</v>
      </c>
      <c r="O2207">
        <v>18.027125000000002</v>
      </c>
      <c r="P2207">
        <f>P2206*(1-P$1+H2206)^($A2207-$A2206)*(2-E2207/E2206)</f>
        <v>18.298608033830924</v>
      </c>
    </row>
    <row r="2208" spans="1:16" x14ac:dyDescent="0.25">
      <c r="A2208" s="1">
        <v>41264</v>
      </c>
      <c r="B2208" s="10">
        <v>17.84</v>
      </c>
      <c r="C2208" s="10">
        <v>18.87</v>
      </c>
      <c r="D2208">
        <v>3288.72</v>
      </c>
      <c r="E2208">
        <v>2934.7</v>
      </c>
      <c r="F2208">
        <v>66076.600000000006</v>
      </c>
      <c r="G2208">
        <v>58971.28</v>
      </c>
      <c r="H2208">
        <f>(1/(1-91/360*VLOOKUP($A2208,Tbills!$B$4:$C$974,2,1)/100))^((1)/91)-1</f>
        <v>1.1111679050213041E-6</v>
      </c>
      <c r="I2208">
        <f>I2207*(1-IF($A2208&lt;=I2203,I$1,I$1+IF(AND(WEEKDAY($A2208)&lt;&gt;1,WEEKDAY($A2208)&lt;&gt;7),J$1,0)))^($A2208-$A2207)*(1-0.5*(E2208/E2207-1))</f>
        <v>25.16191492939674</v>
      </c>
      <c r="K2208">
        <f>ROW()</f>
        <v>2208</v>
      </c>
      <c r="L2208">
        <f>B2208/C2208</f>
        <v>0.94541600423953365</v>
      </c>
      <c r="M2208">
        <f t="shared" si="34"/>
        <v>17.368788179656917</v>
      </c>
      <c r="O2208">
        <v>17.297350000000002</v>
      </c>
      <c r="P2208">
        <f>P2207*(1-P$1+H2207)^($A2208-$A2207)*(2-E2208/E2207)</f>
        <v>17.557485777611781</v>
      </c>
    </row>
    <row r="2209" spans="1:16" x14ac:dyDescent="0.25">
      <c r="A2209" s="1">
        <v>41267</v>
      </c>
      <c r="B2209" s="10">
        <v>17.84</v>
      </c>
      <c r="C2209" s="10">
        <v>18.87</v>
      </c>
      <c r="D2209">
        <v>3360.62</v>
      </c>
      <c r="E2209">
        <v>2998.85</v>
      </c>
      <c r="F2209">
        <v>65990.41</v>
      </c>
      <c r="G2209">
        <v>58894.16</v>
      </c>
      <c r="H2209">
        <f>(1/(1-91/360*VLOOKUP($A2209,Tbills!$B$4:$C$974,2,1)/100))^((1)/91)-1</f>
        <v>1.1111679050213041E-6</v>
      </c>
      <c r="I2209">
        <f>I2208*(1-IF($A2209&lt;=I2204,I$1,I$1+IF(AND(WEEKDAY($A2209)&lt;&gt;1,WEEKDAY($A2209)&lt;&gt;7),J$1,0)))^($A2209-$A2208)*(1-0.5*(E2209/E2208-1))</f>
        <v>24.884962923086523</v>
      </c>
      <c r="K2209">
        <f>ROW()</f>
        <v>2209</v>
      </c>
      <c r="L2209">
        <f>B2209/C2209</f>
        <v>0.94541600423953365</v>
      </c>
      <c r="M2209">
        <f t="shared" si="34"/>
        <v>16.986747802775788</v>
      </c>
      <c r="O2209">
        <v>16.922750000000001</v>
      </c>
      <c r="P2209">
        <f>P2208*(1-P$1+H2208)^($A2209-$A2208)*(2-E2209/E2208)</f>
        <v>17.171846087163004</v>
      </c>
    </row>
    <row r="2210" spans="1:16" x14ac:dyDescent="0.25">
      <c r="A2210" s="1">
        <v>41269</v>
      </c>
      <c r="B2210" s="10">
        <v>19.48</v>
      </c>
      <c r="C2210" s="10">
        <v>19.93</v>
      </c>
      <c r="D2210">
        <v>3503.27</v>
      </c>
      <c r="E2210">
        <v>3126.14</v>
      </c>
      <c r="F2210">
        <v>67082.83</v>
      </c>
      <c r="G2210">
        <v>59868.97</v>
      </c>
      <c r="H2210">
        <f>(1/(1-91/360*VLOOKUP($A2210,Tbills!$B$4:$C$974,2,1)/100))^((1)/91)-1</f>
        <v>2.5002875438939753E-6</v>
      </c>
      <c r="I2210">
        <f>I2209*(1-IF($A2210&lt;=I2205,I$1,I$1+IF(AND(WEEKDAY($A2210)&lt;&gt;1,WEEKDAY($A2210)&lt;&gt;7),J$1,0)))^($A2210-$A2209)*(1-0.5*(E2210/E2209-1))</f>
        <v>24.355558109107481</v>
      </c>
      <c r="K2210">
        <f>ROW()</f>
        <v>2210</v>
      </c>
      <c r="L2210">
        <f>B2210/C2210</f>
        <v>0.97742097340692424</v>
      </c>
      <c r="M2210">
        <f t="shared" si="34"/>
        <v>16.264208572912615</v>
      </c>
      <c r="O2210">
        <v>16.20365</v>
      </c>
      <c r="P2210">
        <f>P2209*(1-P$1+H2209)^($A2210-$A2209)*(2-E2210/E2209)</f>
        <v>16.441785487381523</v>
      </c>
    </row>
    <row r="2211" spans="1:16" x14ac:dyDescent="0.25">
      <c r="A2211" s="1">
        <v>41270</v>
      </c>
      <c r="B2211" s="10">
        <v>19.47</v>
      </c>
      <c r="C2211" s="10">
        <v>19.920000000000002</v>
      </c>
      <c r="D2211">
        <v>3443.94</v>
      </c>
      <c r="E2211">
        <v>3073.18</v>
      </c>
      <c r="F2211">
        <v>65946.83</v>
      </c>
      <c r="G2211">
        <v>58854.98</v>
      </c>
      <c r="H2211">
        <f>(1/(1-91/360*VLOOKUP($A2211,Tbills!$B$4:$C$974,2,1)/100))^((1)/91)-1</f>
        <v>2.5002875438939753E-6</v>
      </c>
      <c r="I2211">
        <f>I2210*(1-IF($A2211&lt;=I2206,I$1,I$1+IF(AND(WEEKDAY($A2211)&lt;&gt;1,WEEKDAY($A2211)&lt;&gt;7),J$1,0)))^($A2211-$A2210)*(1-0.5*(E2211/E2210-1))</f>
        <v>24.561222825260028</v>
      </c>
      <c r="K2211">
        <f>ROW()</f>
        <v>2211</v>
      </c>
      <c r="L2211">
        <f>B2211/C2211</f>
        <v>0.9774096385542167</v>
      </c>
      <c r="M2211">
        <f t="shared" si="34"/>
        <v>16.538970510168664</v>
      </c>
      <c r="O2211">
        <v>16.475549999999998</v>
      </c>
      <c r="P2211">
        <f>P2210*(1-P$1+H2210)^($A2211-$A2210)*(2-E2211/E2210)</f>
        <v>16.719749485379623</v>
      </c>
    </row>
    <row r="2212" spans="1:16" x14ac:dyDescent="0.25">
      <c r="A2212" s="1">
        <v>41271</v>
      </c>
      <c r="B2212" s="10">
        <v>22.72</v>
      </c>
      <c r="C2212" s="10">
        <v>21.88</v>
      </c>
      <c r="D2212">
        <v>3985.05</v>
      </c>
      <c r="E2212">
        <v>3556.03</v>
      </c>
      <c r="F2212">
        <v>69486.61</v>
      </c>
      <c r="G2212">
        <v>62013.95</v>
      </c>
      <c r="H2212">
        <f>(1/(1-91/360*VLOOKUP($A2212,Tbills!$B$4:$C$974,2,1)/100))^((1)/91)-1</f>
        <v>2.5002875438939753E-6</v>
      </c>
      <c r="I2212">
        <f>I2211*(1-IF($A2212&lt;=I2207,I$1,I$1+IF(AND(WEEKDAY($A2212)&lt;&gt;1,WEEKDAY($A2212)&lt;&gt;7),J$1,0)))^($A2212-$A2211)*(1-0.5*(E2212/E2211-1))</f>
        <v>22.631136249918086</v>
      </c>
      <c r="K2212">
        <f>ROW()</f>
        <v>2212</v>
      </c>
      <c r="L2212">
        <f>B2212/C2212</f>
        <v>1.0383912248628884</v>
      </c>
      <c r="M2212">
        <f t="shared" si="34"/>
        <v>13.939761461783956</v>
      </c>
      <c r="O2212">
        <v>13.88635</v>
      </c>
      <c r="P2212">
        <f>P2211*(1-P$1+H2211)^($A2212-$A2211)*(2-E2212/E2211)</f>
        <v>14.092300192839449</v>
      </c>
    </row>
    <row r="2213" spans="1:16" x14ac:dyDescent="0.25">
      <c r="A2213" s="1">
        <v>41274</v>
      </c>
      <c r="B2213" s="10">
        <v>18.02</v>
      </c>
      <c r="C2213" s="10">
        <v>18.73</v>
      </c>
      <c r="D2213">
        <v>3233.96</v>
      </c>
      <c r="E2213">
        <v>2885.77</v>
      </c>
      <c r="F2213">
        <v>66112.47</v>
      </c>
      <c r="G2213">
        <v>59002.2</v>
      </c>
      <c r="H2213">
        <f>(1/(1-91/360*VLOOKUP($A2213,Tbills!$B$4:$C$974,2,1)/100))^((1)/91)-1</f>
        <v>2.5002875438939753E-6</v>
      </c>
      <c r="I2213">
        <f>I2212*(1-IF($A2213&lt;=I2208,I$1,I$1+IF(AND(WEEKDAY($A2213)&lt;&gt;1,WEEKDAY($A2213)&lt;&gt;7),J$1,0)))^($A2213-$A2212)*(1-0.5*(E2213/E2212-1))</f>
        <v>24.762022897514242</v>
      </c>
      <c r="K2213">
        <f>ROW()</f>
        <v>2213</v>
      </c>
      <c r="L2213">
        <f>B2213/C2213</f>
        <v>0.96209289909236517</v>
      </c>
      <c r="M2213">
        <f t="shared" si="34"/>
        <v>16.564889246144073</v>
      </c>
      <c r="O2213">
        <v>16.539175</v>
      </c>
      <c r="P2213">
        <f>P2212*(1-P$1+H2212)^($A2213-$A2212)*(2-E2213/E2212)</f>
        <v>16.746761367369135</v>
      </c>
    </row>
    <row r="2214" spans="1:16"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I2213*(1-IF($A2214&lt;=I2209,I$1,I$1+IF(AND(WEEKDAY($A2214)&lt;&gt;1,WEEKDAY($A2214)&lt;&gt;7),J$1,0)))^($A2214-$A2213)*(1-0.5*(E2214/E2213-1))</f>
        <v>26.094024681619427</v>
      </c>
      <c r="K2214">
        <f>ROW()</f>
        <v>2214</v>
      </c>
      <c r="L2214">
        <f>B2214/C2214</f>
        <v>0.87956860395446368</v>
      </c>
      <c r="M2214">
        <f t="shared" si="34"/>
        <v>18.347118605983308</v>
      </c>
      <c r="O2214">
        <v>18.322500000000002</v>
      </c>
      <c r="P2214">
        <f>P2213*(1-P$1+H2213)^($A2214-$A2213)*(2-E2214/E2213)</f>
        <v>18.549006993487666</v>
      </c>
    </row>
    <row r="2215" spans="1:16" x14ac:dyDescent="0.25">
      <c r="A2215" s="1">
        <v>41277</v>
      </c>
      <c r="B2215" s="10">
        <v>14.56</v>
      </c>
      <c r="C2215" s="10">
        <v>16.739999999999998</v>
      </c>
      <c r="D2215">
        <v>2930.31</v>
      </c>
      <c r="E2215">
        <v>2614.79</v>
      </c>
      <c r="F2215">
        <v>61680.44</v>
      </c>
      <c r="G2215">
        <v>55046.42</v>
      </c>
      <c r="H2215">
        <f>(1/(1-91/360*VLOOKUP($A2215,Tbills!$B$4:$C$974,2,1)/100))^((1)/91)-1</f>
        <v>2.0835330114543638E-6</v>
      </c>
      <c r="I2215">
        <f>I2214*(1-IF($A2215&lt;=I2210,I$1,I$1+IF(AND(WEEKDAY($A2215)&lt;&gt;1,WEEKDAY($A2215)&lt;&gt;7),J$1,0)))^($A2215-$A2214)*(1-0.5*(E2215/E2214-1))</f>
        <v>25.891691311419965</v>
      </c>
      <c r="K2215">
        <f>ROW()</f>
        <v>2215</v>
      </c>
      <c r="L2215">
        <f>B2215/C2215</f>
        <v>0.86977299880525694</v>
      </c>
      <c r="M2215">
        <f t="shared" si="34"/>
        <v>18.062697423949579</v>
      </c>
      <c r="O2215">
        <v>18.028749999999999</v>
      </c>
      <c r="P2215">
        <f>P2214*(1-P$1+H2214)^($A2215-$A2214)*(2-E2215/E2214)</f>
        <v>18.261669260139474</v>
      </c>
    </row>
    <row r="2216" spans="1:16" x14ac:dyDescent="0.25">
      <c r="A2216" s="1">
        <v>41278</v>
      </c>
      <c r="B2216" s="10">
        <v>13.83</v>
      </c>
      <c r="C2216" s="10">
        <v>16.34</v>
      </c>
      <c r="D2216">
        <v>2858.22</v>
      </c>
      <c r="E2216">
        <v>2550.46</v>
      </c>
      <c r="F2216">
        <v>61243.08</v>
      </c>
      <c r="G2216">
        <v>54655.98</v>
      </c>
      <c r="H2216">
        <f>(1/(1-91/360*VLOOKUP($A2216,Tbills!$B$4:$C$974,2,1)/100))^((1)/91)-1</f>
        <v>2.0835330114543638E-6</v>
      </c>
      <c r="I2216">
        <f>I2215*(1-IF($A2216&lt;=I2211,I$1,I$1+IF(AND(WEEKDAY($A2216)&lt;&gt;1,WEEKDAY($A2216)&lt;&gt;7),J$1,0)))^($A2216-$A2215)*(1-0.5*(E2216/E2215-1))</f>
        <v>26.209507459446368</v>
      </c>
      <c r="K2216">
        <f>ROW()</f>
        <v>2216</v>
      </c>
      <c r="L2216">
        <f>B2216/C2216</f>
        <v>0.84638922888616897</v>
      </c>
      <c r="M2216">
        <f t="shared" si="34"/>
        <v>18.50622040096593</v>
      </c>
      <c r="O2216">
        <v>18.472549999999998</v>
      </c>
      <c r="P2216">
        <f>P2215*(1-P$1+H2215)^($A2216-$A2215)*(2-E2216/E2215)</f>
        <v>18.710296323293846</v>
      </c>
    </row>
    <row r="2217" spans="1:16" x14ac:dyDescent="0.25">
      <c r="A2217" s="1">
        <v>41281</v>
      </c>
      <c r="B2217" s="10">
        <v>13.79</v>
      </c>
      <c r="C2217" s="10">
        <v>16.45</v>
      </c>
      <c r="D2217">
        <v>2793.37</v>
      </c>
      <c r="E2217">
        <v>2492.5700000000002</v>
      </c>
      <c r="F2217">
        <v>61447.55</v>
      </c>
      <c r="G2217">
        <v>54838.12</v>
      </c>
      <c r="H2217">
        <f>(1/(1-91/360*VLOOKUP($A2217,Tbills!$B$4:$C$974,2,1)/100))^((1)/91)-1</f>
        <v>1.8057055335418681E-6</v>
      </c>
      <c r="I2217">
        <f>I2216*(1-IF($A2217&lt;=I2212,I$1,I$1+IF(AND(WEEKDAY($A2217)&lt;&gt;1,WEEKDAY($A2217)&lt;&gt;7),J$1,0)))^($A2217-$A2216)*(1-0.5*(E2217/E2216-1))</f>
        <v>26.504887739606222</v>
      </c>
      <c r="K2217">
        <f>ROW()</f>
        <v>2217</v>
      </c>
      <c r="L2217">
        <f>B2217/C2217</f>
        <v>0.83829787234042552</v>
      </c>
      <c r="M2217">
        <f t="shared" si="34"/>
        <v>18.923627747089455</v>
      </c>
      <c r="O2217">
        <v>18.888400000000001</v>
      </c>
      <c r="P2217">
        <f>P2216*(1-P$1+H2216)^($A2217-$A2216)*(2-E2217/E2216)</f>
        <v>19.132976605654122</v>
      </c>
    </row>
    <row r="2218" spans="1:16" x14ac:dyDescent="0.25">
      <c r="A2218" s="1">
        <v>41282</v>
      </c>
      <c r="B2218" s="10">
        <v>13.62</v>
      </c>
      <c r="C2218" s="10">
        <v>16.45</v>
      </c>
      <c r="D2218">
        <v>2787.51</v>
      </c>
      <c r="E2218">
        <v>2487.34</v>
      </c>
      <c r="F2218">
        <v>61074.33</v>
      </c>
      <c r="G2218">
        <v>54504.94</v>
      </c>
      <c r="H2218">
        <f>(1/(1-91/360*VLOOKUP($A2218,Tbills!$B$4:$C$974,2,1)/100))^((1)/91)-1</f>
        <v>1.8057055335418681E-6</v>
      </c>
      <c r="I2218">
        <f>I2217*(1-IF($A2218&lt;=I2213,I$1,I$1+IF(AND(WEEKDAY($A2218)&lt;&gt;1,WEEKDAY($A2218)&lt;&gt;7),J$1,0)))^($A2218-$A2217)*(1-0.5*(E2218/E2217-1))</f>
        <v>26.532003916875503</v>
      </c>
      <c r="K2218">
        <f>ROW()</f>
        <v>2218</v>
      </c>
      <c r="L2218">
        <f>B2218/C2218</f>
        <v>0.8279635258358663</v>
      </c>
      <c r="M2218">
        <f t="shared" si="34"/>
        <v>18.962450759495731</v>
      </c>
      <c r="O2218">
        <v>18.926925000000001</v>
      </c>
      <c r="P2218">
        <f>P2217*(1-P$1+H2217)^($A2218-$A2217)*(2-E2218/E2217)</f>
        <v>19.172447583277915</v>
      </c>
    </row>
    <row r="2219" spans="1:16" x14ac:dyDescent="0.25">
      <c r="A2219" s="1">
        <v>41283</v>
      </c>
      <c r="B2219" s="10">
        <v>13.81</v>
      </c>
      <c r="C2219" s="10">
        <v>16.5</v>
      </c>
      <c r="D2219">
        <v>2783.63</v>
      </c>
      <c r="E2219">
        <v>2483.87</v>
      </c>
      <c r="F2219">
        <v>60710.42</v>
      </c>
      <c r="G2219">
        <v>54180.07</v>
      </c>
      <c r="H2219">
        <f>(1/(1-91/360*VLOOKUP($A2219,Tbills!$B$4:$C$974,2,1)/100))^((1)/91)-1</f>
        <v>1.8057055335418681E-6</v>
      </c>
      <c r="I2219">
        <f>I2218*(1-IF($A2219&lt;=I2214,I$1,I$1+IF(AND(WEEKDAY($A2219)&lt;&gt;1,WEEKDAY($A2219)&lt;&gt;7),J$1,0)))^($A2219-$A2218)*(1-0.5*(E2219/E2218-1))</f>
        <v>26.549819805993106</v>
      </c>
      <c r="K2219">
        <f>ROW()</f>
        <v>2219</v>
      </c>
      <c r="L2219">
        <f>B2219/C2219</f>
        <v>0.83696969696969703</v>
      </c>
      <c r="M2219">
        <f t="shared" si="34"/>
        <v>18.988020188680569</v>
      </c>
      <c r="O2219">
        <v>18.953150000000001</v>
      </c>
      <c r="P2219">
        <f>P2218*(1-P$1+H2218)^($A2219-$A2218)*(2-E2219/E2218)</f>
        <v>19.198518947236096</v>
      </c>
    </row>
    <row r="2220" spans="1:16" x14ac:dyDescent="0.25">
      <c r="A2220" s="1">
        <v>41284</v>
      </c>
      <c r="B2220" s="10">
        <v>13.49</v>
      </c>
      <c r="C2220" s="10">
        <v>16.12</v>
      </c>
      <c r="D2220">
        <v>2723.79</v>
      </c>
      <c r="E2220">
        <v>2430.4699999999998</v>
      </c>
      <c r="F2220">
        <v>59871.4</v>
      </c>
      <c r="G2220">
        <v>53431.199999999997</v>
      </c>
      <c r="H2220">
        <f>(1/(1-91/360*VLOOKUP($A2220,Tbills!$B$4:$C$974,2,1)/100))^((1)/91)-1</f>
        <v>1.8057055335418681E-6</v>
      </c>
      <c r="I2220">
        <f>I2219*(1-IF($A2220&lt;=I2215,I$1,I$1+IF(AND(WEEKDAY($A2220)&lt;&gt;1,WEEKDAY($A2220)&lt;&gt;7),J$1,0)))^($A2220-$A2219)*(1-0.5*(E2220/E2219-1))</f>
        <v>26.834514789201492</v>
      </c>
      <c r="K2220">
        <f>ROW()</f>
        <v>2220</v>
      </c>
      <c r="L2220">
        <f>B2220/C2220</f>
        <v>0.83684863523573194</v>
      </c>
      <c r="M2220">
        <f t="shared" si="34"/>
        <v>19.395334735583592</v>
      </c>
      <c r="O2220">
        <v>19.357324999999999</v>
      </c>
      <c r="P2220">
        <f>P2219*(1-P$1+H2219)^($A2220-$A2219)*(2-E2220/E2219)</f>
        <v>19.610572396375343</v>
      </c>
    </row>
    <row r="2221" spans="1:16" x14ac:dyDescent="0.25">
      <c r="A2221" s="1">
        <v>41285</v>
      </c>
      <c r="B2221" s="10">
        <v>13.36</v>
      </c>
      <c r="C2221" s="10">
        <v>16.010000000000002</v>
      </c>
      <c r="D2221">
        <v>2707.98</v>
      </c>
      <c r="E2221">
        <v>2416.35</v>
      </c>
      <c r="F2221">
        <v>59627.03</v>
      </c>
      <c r="G2221">
        <v>53213.02</v>
      </c>
      <c r="H2221">
        <f>(1/(1-91/360*VLOOKUP($A2221,Tbills!$B$4:$C$974,2,1)/100))^((1)/91)-1</f>
        <v>1.8057055335418681E-6</v>
      </c>
      <c r="I2221">
        <f>I2220*(1-IF($A2221&lt;=I2216,I$1,I$1+IF(AND(WEEKDAY($A2221)&lt;&gt;1,WEEKDAY($A2221)&lt;&gt;7),J$1,0)))^($A2221-$A2220)*(1-0.5*(E2221/E2220-1))</f>
        <v>26.91176290337409</v>
      </c>
      <c r="K2221">
        <f>ROW()</f>
        <v>2221</v>
      </c>
      <c r="L2221">
        <f>B2221/C2221</f>
        <v>0.83447845096814477</v>
      </c>
      <c r="M2221">
        <f t="shared" si="34"/>
        <v>19.507104812928063</v>
      </c>
      <c r="O2221">
        <v>19.467275000000001</v>
      </c>
      <c r="P2221">
        <f>P2220*(1-P$1+H2220)^($A2221-$A2220)*(2-E2221/E2220)</f>
        <v>19.723807585941881</v>
      </c>
    </row>
    <row r="2222" spans="1:16" x14ac:dyDescent="0.25">
      <c r="A2222" s="1">
        <v>41288</v>
      </c>
      <c r="B2222" s="10">
        <v>13.52</v>
      </c>
      <c r="C2222" s="10">
        <v>16.29</v>
      </c>
      <c r="D2222">
        <v>2699.42</v>
      </c>
      <c r="E2222">
        <v>2408.6999999999998</v>
      </c>
      <c r="F2222">
        <v>58976.73</v>
      </c>
      <c r="G2222">
        <v>52632.39</v>
      </c>
      <c r="H2222">
        <f>(1/(1-91/360*VLOOKUP($A2222,Tbills!$B$4:$C$974,2,1)/100))^((1)/91)-1</f>
        <v>2.0835330114543638E-6</v>
      </c>
      <c r="I2222">
        <f>I2221*(1-IF($A2222&lt;=I2217,I$1,I$1+IF(AND(WEEKDAY($A2222)&lt;&gt;1,WEEKDAY($A2222)&lt;&gt;7),J$1,0)))^($A2222-$A2221)*(1-0.5*(E2222/E2221-1))</f>
        <v>26.95225870924255</v>
      </c>
      <c r="K2222">
        <f>ROW()</f>
        <v>2222</v>
      </c>
      <c r="L2222">
        <f>B2222/C2222</f>
        <v>0.82995702885205647</v>
      </c>
      <c r="M2222">
        <f t="shared" si="34"/>
        <v>19.566128829855391</v>
      </c>
      <c r="O2222">
        <v>19.526975</v>
      </c>
      <c r="P2222">
        <f>P2221*(1-P$1+H2221)^($A2222-$A2221)*(2-E2222/E2221)</f>
        <v>19.784163618349535</v>
      </c>
    </row>
    <row r="2223" spans="1:16"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I2222*(1-IF($A2223&lt;=I2218,I$1,I$1+IF(AND(WEEKDAY($A2223)&lt;&gt;1,WEEKDAY($A2223)&lt;&gt;7),J$1,0)))^($A2223-$A2222)*(1-0.5*(E2223/E2222-1))</f>
        <v>27.067310049462264</v>
      </c>
      <c r="K2223">
        <f>ROW()</f>
        <v>2223</v>
      </c>
      <c r="L2223">
        <f>B2223/C2223</f>
        <v>0.82976117575015318</v>
      </c>
      <c r="M2223">
        <f t="shared" si="34"/>
        <v>19.733276795332742</v>
      </c>
      <c r="O2223">
        <v>19.691800000000001</v>
      </c>
      <c r="P2223">
        <f>P2222*(1-P$1+H2222)^($A2223-$A2222)*(2-E2223/E2222)</f>
        <v>19.953407109788017</v>
      </c>
    </row>
    <row r="2224" spans="1:16" x14ac:dyDescent="0.25">
      <c r="A2224" s="1">
        <v>41290</v>
      </c>
      <c r="B2224" s="10">
        <v>13.42</v>
      </c>
      <c r="C2224" s="10">
        <v>16.239999999999998</v>
      </c>
      <c r="D2224">
        <v>2625.43</v>
      </c>
      <c r="E2224">
        <v>2342.67</v>
      </c>
      <c r="F2224">
        <v>58421.34</v>
      </c>
      <c r="G2224">
        <v>52136.53</v>
      </c>
      <c r="H2224">
        <f>(1/(1-91/360*VLOOKUP($A2224,Tbills!$B$4:$C$974,2,1)/100))^((1)/91)-1</f>
        <v>2.0835330114543638E-6</v>
      </c>
      <c r="I2224">
        <f>I2223*(1-IF($A2224&lt;=I2219,I$1,I$1+IF(AND(WEEKDAY($A2224)&lt;&gt;1,WEEKDAY($A2224)&lt;&gt;7),J$1,0)))^($A2224-$A2223)*(1-0.5*(E2224/E2223-1))</f>
        <v>27.323555883832835</v>
      </c>
      <c r="K2224">
        <f>ROW()</f>
        <v>2224</v>
      </c>
      <c r="L2224">
        <f>B2224/C2224</f>
        <v>0.82635467980295574</v>
      </c>
      <c r="M2224">
        <f t="shared" si="34"/>
        <v>20.107006518636041</v>
      </c>
      <c r="O2224">
        <v>20.0641</v>
      </c>
      <c r="P2224">
        <f>P2223*(1-P$1+H2223)^($A2224-$A2223)*(2-E2224/E2223)</f>
        <v>20.331543224165515</v>
      </c>
    </row>
    <row r="2225" spans="1:16" x14ac:dyDescent="0.25">
      <c r="A2225" s="1">
        <v>41291</v>
      </c>
      <c r="B2225" s="10">
        <v>13.57</v>
      </c>
      <c r="C2225" s="10">
        <v>16.079999999999998</v>
      </c>
      <c r="D2225">
        <v>2656.47</v>
      </c>
      <c r="E2225">
        <v>2370.36</v>
      </c>
      <c r="F2225">
        <v>57758.54</v>
      </c>
      <c r="G2225">
        <v>51544.93</v>
      </c>
      <c r="H2225">
        <f>(1/(1-91/360*VLOOKUP($A2225,Tbills!$B$4:$C$974,2,1)/100))^((1)/91)-1</f>
        <v>2.0835330114543638E-6</v>
      </c>
      <c r="I2225">
        <f>I2224*(1-IF($A2225&lt;=I2220,I$1,I$1+IF(AND(WEEKDAY($A2225)&lt;&gt;1,WEEKDAY($A2225)&lt;&gt;7),J$1,0)))^($A2225-$A2224)*(1-0.5*(E2225/E2224-1))</f>
        <v>27.161368806340519</v>
      </c>
      <c r="K2225">
        <f>ROW()</f>
        <v>2225</v>
      </c>
      <c r="L2225">
        <f>B2225/C2225</f>
        <v>0.84390547263681603</v>
      </c>
      <c r="M2225">
        <f t="shared" si="34"/>
        <v>19.868419364758015</v>
      </c>
      <c r="O2225">
        <v>19.8247</v>
      </c>
      <c r="P2225">
        <f>P2224*(1-P$1+H2224)^($A2225-$A2224)*(2-E2225/E2224)</f>
        <v>20.090526262953798</v>
      </c>
    </row>
    <row r="2226" spans="1:16"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I2225*(1-IF($A2226&lt;=I2221,I$1,I$1+IF(AND(WEEKDAY($A2226)&lt;&gt;1,WEEKDAY($A2226)&lt;&gt;7),J$1,0)))^($A2226-$A2225)*(1-0.5*(E2226/E2225-1))</f>
        <v>28.029441875854516</v>
      </c>
      <c r="K2226">
        <f>ROW()</f>
        <v>2226</v>
      </c>
      <c r="L2226">
        <f>B2226/C2226</f>
        <v>0.81491170699803805</v>
      </c>
      <c r="M2226">
        <f t="shared" si="34"/>
        <v>21.138485223132225</v>
      </c>
      <c r="O2226">
        <v>21.0944</v>
      </c>
      <c r="P2226">
        <f>P2225*(1-P$1+H2225)^($A2226-$A2225)*(2-E2226/E2225)</f>
        <v>21.375039559804815</v>
      </c>
    </row>
    <row r="2227" spans="1:16" x14ac:dyDescent="0.25">
      <c r="A2227" s="1">
        <v>41296</v>
      </c>
      <c r="B2227" s="10">
        <v>12.43</v>
      </c>
      <c r="C2227" s="10">
        <v>14.72</v>
      </c>
      <c r="D2227">
        <v>2378.59</v>
      </c>
      <c r="E2227">
        <v>2122.39</v>
      </c>
      <c r="F2227">
        <v>53784.32</v>
      </c>
      <c r="G2227">
        <v>47997.74</v>
      </c>
      <c r="H2227">
        <f>(1/(1-91/360*VLOOKUP($A2227,Tbills!$B$4:$C$974,2,1)/100))^((1)/91)-1</f>
        <v>2.0835330114543638E-6</v>
      </c>
      <c r="I2227">
        <f>I2226*(1-IF($A2227&lt;=I2222,I$1,I$1+IF(AND(WEEKDAY($A2227)&lt;&gt;1,WEEKDAY($A2227)&lt;&gt;7),J$1,0)))^($A2227-$A2226)*(1-0.5*(E2227/E2226-1))</f>
        <v>28.634936599276351</v>
      </c>
      <c r="K2227">
        <f>ROW()</f>
        <v>2227</v>
      </c>
      <c r="L2227">
        <f>B2227/C2227</f>
        <v>0.84442934782608692</v>
      </c>
      <c r="M2227">
        <f t="shared" si="34"/>
        <v>22.052144429112019</v>
      </c>
      <c r="O2227">
        <v>22.002700000000001</v>
      </c>
      <c r="P2227">
        <f>P2226*(1-P$1+H2226)^($A2227-$A2226)*(2-E2227/E2226)</f>
        <v>22.299964457171608</v>
      </c>
    </row>
    <row r="2228" spans="1:16" x14ac:dyDescent="0.25">
      <c r="A2228" s="1">
        <v>41297</v>
      </c>
      <c r="B2228" s="10">
        <v>12.46</v>
      </c>
      <c r="C2228" s="10">
        <v>14.5</v>
      </c>
      <c r="D2228">
        <v>2320.52</v>
      </c>
      <c r="E2228">
        <v>2070.5700000000002</v>
      </c>
      <c r="F2228">
        <v>53104.22</v>
      </c>
      <c r="G2228">
        <v>47390.71</v>
      </c>
      <c r="H2228">
        <f>(1/(1-91/360*VLOOKUP($A2228,Tbills!$B$4:$C$974,2,1)/100))^((1)/91)-1</f>
        <v>2.0835330114543638E-6</v>
      </c>
      <c r="I2228">
        <f>I2227*(1-IF($A2228&lt;=I2223,I$1,I$1+IF(AND(WEEKDAY($A2228)&lt;&gt;1,WEEKDAY($A2228)&lt;&gt;7),J$1,0)))^($A2228-$A2227)*(1-0.5*(E2228/E2227-1))</f>
        <v>28.983755663922238</v>
      </c>
      <c r="K2228">
        <f>ROW()</f>
        <v>2228</v>
      </c>
      <c r="L2228">
        <f>B2228/C2228</f>
        <v>0.85931034482758628</v>
      </c>
      <c r="M2228">
        <f t="shared" si="34"/>
        <v>22.589514574691094</v>
      </c>
      <c r="O2228">
        <v>22.532325</v>
      </c>
      <c r="P2228">
        <f>P2227*(1-P$1+H2227)^($A2228-$A2227)*(2-E2228/E2227)</f>
        <v>22.843640173805966</v>
      </c>
    </row>
    <row r="2229" spans="1:16" x14ac:dyDescent="0.25">
      <c r="A2229" s="1">
        <v>41298</v>
      </c>
      <c r="B2229" s="10">
        <v>12.69</v>
      </c>
      <c r="C2229" s="10">
        <v>14.67</v>
      </c>
      <c r="D2229">
        <v>2353.11</v>
      </c>
      <c r="E2229">
        <v>2099.65</v>
      </c>
      <c r="F2229">
        <v>52954.92</v>
      </c>
      <c r="G2229">
        <v>47257.37</v>
      </c>
      <c r="H2229">
        <f>(1/(1-91/360*VLOOKUP($A2229,Tbills!$B$4:$C$974,2,1)/100))^((1)/91)-1</f>
        <v>2.0835330114543638E-6</v>
      </c>
      <c r="I2229">
        <f>I2228*(1-IF($A2229&lt;=I2224,I$1,I$1+IF(AND(WEEKDAY($A2229)&lt;&gt;1,WEEKDAY($A2229)&lt;&gt;7),J$1,0)))^($A2229-$A2228)*(1-0.5*(E2229/E2228-1))</f>
        <v>28.779476253785624</v>
      </c>
      <c r="K2229">
        <f>ROW()</f>
        <v>2229</v>
      </c>
      <c r="L2229">
        <f>B2229/C2229</f>
        <v>0.86503067484662577</v>
      </c>
      <c r="M2229">
        <f t="shared" si="34"/>
        <v>22.271220112387269</v>
      </c>
      <c r="O2229">
        <v>22.215025000000001</v>
      </c>
      <c r="P2229">
        <f>P2228*(1-P$1+H2228)^($A2229-$A2228)*(2-E2229/E2228)</f>
        <v>22.522027888756543</v>
      </c>
    </row>
    <row r="2230" spans="1:16" x14ac:dyDescent="0.25">
      <c r="A2230" s="1">
        <v>41299</v>
      </c>
      <c r="B2230" s="10">
        <v>12.89</v>
      </c>
      <c r="C2230" s="10">
        <v>14.66</v>
      </c>
      <c r="D2230">
        <v>2372.58</v>
      </c>
      <c r="E2230">
        <v>2117.02</v>
      </c>
      <c r="F2230">
        <v>52656.78</v>
      </c>
      <c r="G2230">
        <v>46991.21</v>
      </c>
      <c r="H2230">
        <f>(1/(1-91/360*VLOOKUP($A2230,Tbills!$B$4:$C$974,2,1)/100))^((1)/91)-1</f>
        <v>2.0835330114543638E-6</v>
      </c>
      <c r="I2230">
        <f>I2229*(1-IF($A2230&lt;=I2225,I$1,I$1+IF(AND(WEEKDAY($A2230)&lt;&gt;1,WEEKDAY($A2230)&lt;&gt;7),J$1,0)))^($A2230-$A2229)*(1-0.5*(E2230/E2229-1))</f>
        <v>28.659686765650747</v>
      </c>
      <c r="K2230">
        <f>ROW()</f>
        <v>2230</v>
      </c>
      <c r="L2230">
        <f>B2230/C2230</f>
        <v>0.8792633015006821</v>
      </c>
      <c r="M2230">
        <f t="shared" si="34"/>
        <v>22.085945890037483</v>
      </c>
      <c r="O2230">
        <v>22.037749999999999</v>
      </c>
      <c r="P2230">
        <f>P2229*(1-P$1+H2229)^($A2230-$A2229)*(2-E2230/E2229)</f>
        <v>22.334927912366588</v>
      </c>
    </row>
    <row r="2231" spans="1:16" x14ac:dyDescent="0.25">
      <c r="A2231" s="1">
        <v>41302</v>
      </c>
      <c r="B2231" s="10">
        <v>13.57</v>
      </c>
      <c r="C2231" s="10">
        <v>15.07</v>
      </c>
      <c r="D2231">
        <v>2436.38</v>
      </c>
      <c r="E2231">
        <v>2173.94</v>
      </c>
      <c r="F2231">
        <v>52918.23</v>
      </c>
      <c r="G2231">
        <v>47224.23</v>
      </c>
      <c r="H2231">
        <f>(1/(1-91/360*VLOOKUP($A2231,Tbills!$B$4:$C$974,2,1)/100))^((1)/91)-1</f>
        <v>2.0835330114543638E-6</v>
      </c>
      <c r="I2231">
        <f>I2230*(1-IF($A2231&lt;=I2226,I$1,I$1+IF(AND(WEEKDAY($A2231)&lt;&gt;1,WEEKDAY($A2231)&lt;&gt;7),J$1,0)))^($A2231-$A2230)*(1-0.5*(E2231/E2230-1))</f>
        <v>28.272194740739511</v>
      </c>
      <c r="K2231">
        <f>ROW()</f>
        <v>2231</v>
      </c>
      <c r="L2231">
        <f>B2231/C2231</f>
        <v>0.90046449900464498</v>
      </c>
      <c r="M2231">
        <f t="shared" si="34"/>
        <v>21.489121498008089</v>
      </c>
      <c r="O2231">
        <v>21.440975000000002</v>
      </c>
      <c r="P2231">
        <f>P2230*(1-P$1+H2230)^($A2231-$A2230)*(2-E2231/E2230)</f>
        <v>21.732136353231279</v>
      </c>
    </row>
    <row r="2232" spans="1:16" x14ac:dyDescent="0.25">
      <c r="A2232" s="1">
        <v>41303</v>
      </c>
      <c r="B2232" s="10">
        <v>13.31</v>
      </c>
      <c r="C2232" s="10">
        <v>14.74</v>
      </c>
      <c r="D2232">
        <v>2356.86</v>
      </c>
      <c r="E2232">
        <v>2102.98</v>
      </c>
      <c r="F2232">
        <v>52436.15</v>
      </c>
      <c r="G2232">
        <v>46793.919999999998</v>
      </c>
      <c r="H2232">
        <f>(1/(1-91/360*VLOOKUP($A2232,Tbills!$B$4:$C$974,2,1)/100))^((1)/91)-1</f>
        <v>2.0835330114543638E-6</v>
      </c>
      <c r="I2232">
        <f>I2231*(1-IF($A2232&lt;=I2227,I$1,I$1+IF(AND(WEEKDAY($A2232)&lt;&gt;1,WEEKDAY($A2232)&lt;&gt;7),J$1,0)))^($A2232-$A2231)*(1-0.5*(E2232/E2231-1))</f>
        <v>28.732865993884626</v>
      </c>
      <c r="K2232">
        <f>ROW()</f>
        <v>2232</v>
      </c>
      <c r="L2232">
        <f>B2232/C2232</f>
        <v>0.90298507462686572</v>
      </c>
      <c r="M2232">
        <f t="shared" si="34"/>
        <v>22.189518575993937</v>
      </c>
      <c r="O2232">
        <v>22.139849999999999</v>
      </c>
      <c r="P2232">
        <f>P2231*(1-P$1+H2231)^($A2232-$A2231)*(2-E2232/E2231)</f>
        <v>22.440715988668625</v>
      </c>
    </row>
    <row r="2233" spans="1:16" x14ac:dyDescent="0.25">
      <c r="A2233" s="1">
        <v>41304</v>
      </c>
      <c r="B2233" s="10">
        <v>14.32</v>
      </c>
      <c r="C2233" s="10">
        <v>15.42</v>
      </c>
      <c r="D2233">
        <v>2516.67</v>
      </c>
      <c r="E2233">
        <v>2245.5700000000002</v>
      </c>
      <c r="F2233">
        <v>53479.360000000001</v>
      </c>
      <c r="G2233">
        <v>47724.78</v>
      </c>
      <c r="H2233">
        <f>(1/(1-91/360*VLOOKUP($A2233,Tbills!$B$4:$C$974,2,1)/100))^((1)/91)-1</f>
        <v>2.0835330114543638E-6</v>
      </c>
      <c r="I2233">
        <f>I2232*(1-IF($A2233&lt;=I2228,I$1,I$1+IF(AND(WEEKDAY($A2233)&lt;&gt;1,WEEKDAY($A2233)&lt;&gt;7),J$1,0)))^($A2233-$A2232)*(1-0.5*(E2233/E2232-1))</f>
        <v>27.758044997092394</v>
      </c>
      <c r="K2233">
        <f>ROW()</f>
        <v>2233</v>
      </c>
      <c r="L2233">
        <f>B2233/C2233</f>
        <v>0.92866407263294426</v>
      </c>
      <c r="M2233">
        <f t="shared" si="34"/>
        <v>20.684021858818081</v>
      </c>
      <c r="O2233">
        <v>20.6297</v>
      </c>
      <c r="P2233">
        <f>P2232*(1-P$1+H2232)^($A2233-$A2232)*(2-E2233/E2232)</f>
        <v>20.918420410589665</v>
      </c>
    </row>
    <row r="2234" spans="1:16" x14ac:dyDescent="0.25">
      <c r="A2234" s="1">
        <v>41305</v>
      </c>
      <c r="B2234" s="10">
        <v>14.28</v>
      </c>
      <c r="C2234" s="10">
        <v>15.57</v>
      </c>
      <c r="D2234">
        <v>2493.16</v>
      </c>
      <c r="E2234">
        <v>2224.59</v>
      </c>
      <c r="F2234">
        <v>53798.87</v>
      </c>
      <c r="G2234">
        <v>48009.81</v>
      </c>
      <c r="H2234">
        <f>(1/(1-91/360*VLOOKUP($A2234,Tbills!$B$4:$C$974,2,1)/100))^((1)/91)-1</f>
        <v>2.0835330114543638E-6</v>
      </c>
      <c r="I2234">
        <f>I2233*(1-IF($A2234&lt;=I2229,I$1,I$1+IF(AND(WEEKDAY($A2234)&lt;&gt;1,WEEKDAY($A2234)&lt;&gt;7),J$1,0)))^($A2234-$A2233)*(1-0.5*(E2234/E2233-1))</f>
        <v>27.886988631496415</v>
      </c>
      <c r="K2234">
        <f>ROW()</f>
        <v>2234</v>
      </c>
      <c r="L2234">
        <f>B2234/C2234</f>
        <v>0.91714836223506735</v>
      </c>
      <c r="M2234">
        <f t="shared" si="34"/>
        <v>20.876296988405183</v>
      </c>
      <c r="O2234">
        <v>20.818300000000001</v>
      </c>
      <c r="P2234">
        <f>P2233*(1-P$1+H2233)^($A2234-$A2233)*(2-E2234/E2233)</f>
        <v>21.113120922095071</v>
      </c>
    </row>
    <row r="2235" spans="1:16" x14ac:dyDescent="0.25">
      <c r="A2235" s="1">
        <v>41306</v>
      </c>
      <c r="B2235" s="10">
        <v>12.9</v>
      </c>
      <c r="C2235" s="10">
        <v>14.79</v>
      </c>
      <c r="D2235">
        <v>2419.42</v>
      </c>
      <c r="E2235">
        <v>2158.79</v>
      </c>
      <c r="F2235">
        <v>53568.26</v>
      </c>
      <c r="G2235">
        <v>47803.92</v>
      </c>
      <c r="H2235">
        <f>(1/(1-91/360*VLOOKUP($A2235,Tbills!$B$4:$C$974,2,1)/100))^((1)/91)-1</f>
        <v>2.0835330114543638E-6</v>
      </c>
      <c r="I2235">
        <f>I2234*(1-IF($A2235&lt;=I2230,I$1,I$1+IF(AND(WEEKDAY($A2235)&lt;&gt;1,WEEKDAY($A2235)&lt;&gt;7),J$1,0)))^($A2235-$A2234)*(1-0.5*(E2235/E2234-1))</f>
        <v>28.298679496620153</v>
      </c>
      <c r="K2235">
        <f>ROW()</f>
        <v>2235</v>
      </c>
      <c r="L2235">
        <f>B2235/C2235</f>
        <v>0.87221095334685605</v>
      </c>
      <c r="M2235">
        <f t="shared" si="34"/>
        <v>21.492785127015452</v>
      </c>
      <c r="O2235">
        <v>21.430524999999999</v>
      </c>
      <c r="P2235">
        <f>P2234*(1-P$1+H2234)^($A2235-$A2234)*(2-E2235/E2234)</f>
        <v>21.736856331179741</v>
      </c>
    </row>
    <row r="2236" spans="1:16" x14ac:dyDescent="0.25">
      <c r="A2236" s="1">
        <v>41309</v>
      </c>
      <c r="B2236" s="10">
        <v>14.67</v>
      </c>
      <c r="C2236" s="10">
        <v>15.79</v>
      </c>
      <c r="D2236">
        <v>2529.83</v>
      </c>
      <c r="E2236">
        <v>2257.3000000000002</v>
      </c>
      <c r="F2236">
        <v>53998.11</v>
      </c>
      <c r="G2236">
        <v>48187.22</v>
      </c>
      <c r="H2236">
        <f>(1/(1-91/360*VLOOKUP($A2236,Tbills!$B$4:$C$974,2,1)/100))^((1)/91)-1</f>
        <v>1.9446183847637855E-6</v>
      </c>
      <c r="I2236">
        <f>I2235*(1-IF($A2236&lt;=I2231,I$1,I$1+IF(AND(WEEKDAY($A2236)&lt;&gt;1,WEEKDAY($A2236)&lt;&gt;7),J$1,0)))^($A2236-$A2235)*(1-0.5*(E2236/E2235-1))</f>
        <v>27.650857052486224</v>
      </c>
      <c r="K2236">
        <f>ROW()</f>
        <v>2236</v>
      </c>
      <c r="L2236">
        <f>B2236/C2236</f>
        <v>0.92906903103229899</v>
      </c>
      <c r="M2236">
        <f t="shared" si="34"/>
        <v>20.509159482733775</v>
      </c>
      <c r="O2236">
        <v>20.442675000000001</v>
      </c>
      <c r="P2236">
        <f>P2235*(1-P$1+H2235)^($A2236-$A2235)*(2-E2236/E2235)</f>
        <v>20.74278705564214</v>
      </c>
    </row>
    <row r="2237" spans="1:16" x14ac:dyDescent="0.25">
      <c r="A2237" s="1">
        <v>41310</v>
      </c>
      <c r="B2237" s="10">
        <v>13.72</v>
      </c>
      <c r="C2237" s="10">
        <v>15.3</v>
      </c>
      <c r="D2237">
        <v>2451.02</v>
      </c>
      <c r="E2237">
        <v>2186.9699999999998</v>
      </c>
      <c r="F2237">
        <v>53752.84</v>
      </c>
      <c r="G2237">
        <v>47968.25</v>
      </c>
      <c r="H2237">
        <f>(1/(1-91/360*VLOOKUP($A2237,Tbills!$B$4:$C$974,2,1)/100))^((1)/91)-1</f>
        <v>1.9446183847637855E-6</v>
      </c>
      <c r="I2237">
        <f>I2236*(1-IF($A2237&lt;=I2232,I$1,I$1+IF(AND(WEEKDAY($A2237)&lt;&gt;1,WEEKDAY($A2237)&lt;&gt;7),J$1,0)))^($A2237-$A2236)*(1-0.5*(E2237/E2236-1))</f>
        <v>28.080880774368016</v>
      </c>
      <c r="K2237">
        <f>ROW()</f>
        <v>2237</v>
      </c>
      <c r="L2237">
        <f>B2237/C2237</f>
        <v>0.89673202614379088</v>
      </c>
      <c r="M2237">
        <f t="shared" si="34"/>
        <v>21.147172057522145</v>
      </c>
      <c r="O2237">
        <v>21.088450000000002</v>
      </c>
      <c r="P2237">
        <f>P2236*(1-P$1+H2236)^($A2237-$A2236)*(2-E2237/E2236)</f>
        <v>21.388314166542187</v>
      </c>
    </row>
    <row r="2238" spans="1:16" x14ac:dyDescent="0.25">
      <c r="A2238" s="1">
        <v>41311</v>
      </c>
      <c r="B2238" s="10">
        <v>13.41</v>
      </c>
      <c r="C2238" s="10">
        <v>15.14</v>
      </c>
      <c r="D2238">
        <v>2410.9299999999998</v>
      </c>
      <c r="E2238">
        <v>2151.1999999999998</v>
      </c>
      <c r="F2238">
        <v>53299.16</v>
      </c>
      <c r="G2238">
        <v>47563.3</v>
      </c>
      <c r="H2238">
        <f>(1/(1-91/360*VLOOKUP($A2238,Tbills!$B$4:$C$974,2,1)/100))^((1)/91)-1</f>
        <v>1.9446183847637855E-6</v>
      </c>
      <c r="I2238">
        <f>I2237*(1-IF($A2238&lt;=I2233,I$1,I$1+IF(AND(WEEKDAY($A2238)&lt;&gt;1,WEEKDAY($A2238)&lt;&gt;7),J$1,0)))^($A2238-$A2237)*(1-0.5*(E2238/E2237-1))</f>
        <v>28.309788845964022</v>
      </c>
      <c r="K2238">
        <f>ROW()</f>
        <v>2238</v>
      </c>
      <c r="L2238">
        <f>B2238/C2238</f>
        <v>0.88573315719947154</v>
      </c>
      <c r="M2238">
        <f t="shared" si="34"/>
        <v>21.49205337099124</v>
      </c>
      <c r="O2238">
        <v>21.425775000000002</v>
      </c>
      <c r="P2238">
        <f>P2237*(1-P$1+H2237)^($A2238-$A2237)*(2-E2238/E2237)</f>
        <v>21.737378896717029</v>
      </c>
    </row>
    <row r="2239" spans="1:16" x14ac:dyDescent="0.25">
      <c r="A2239" s="1">
        <v>41312</v>
      </c>
      <c r="B2239" s="10">
        <v>13.5</v>
      </c>
      <c r="C2239" s="10">
        <v>15.19</v>
      </c>
      <c r="D2239">
        <v>2409.25</v>
      </c>
      <c r="E2239">
        <v>2149.6999999999998</v>
      </c>
      <c r="F2239">
        <v>53103.67</v>
      </c>
      <c r="G2239">
        <v>47388.76</v>
      </c>
      <c r="H2239">
        <f>(1/(1-91/360*VLOOKUP($A2239,Tbills!$B$4:$C$974,2,1)/100))^((1)/91)-1</f>
        <v>1.9446183847637855E-6</v>
      </c>
      <c r="I2239">
        <f>I2238*(1-IF($A2239&lt;=I2234,I$1,I$1+IF(AND(WEEKDAY($A2239)&lt;&gt;1,WEEKDAY($A2239)&lt;&gt;7),J$1,0)))^($A2239-$A2238)*(1-0.5*(E2239/E2238-1))</f>
        <v>28.318921757853357</v>
      </c>
      <c r="K2239">
        <f>ROW()</f>
        <v>2239</v>
      </c>
      <c r="L2239">
        <f>B2239/C2239</f>
        <v>0.88874259381171827</v>
      </c>
      <c r="M2239">
        <f t="shared" si="34"/>
        <v>21.50603776477293</v>
      </c>
      <c r="O2239">
        <v>21.440950000000001</v>
      </c>
      <c r="P2239">
        <f>P2238*(1-P$1+H2238)^($A2239-$A2238)*(2-E2239/E2238)</f>
        <v>21.751773804621862</v>
      </c>
    </row>
    <row r="2240" spans="1:16" x14ac:dyDescent="0.25">
      <c r="A2240" s="1">
        <v>41313</v>
      </c>
      <c r="B2240" s="10">
        <v>13.02</v>
      </c>
      <c r="C2240" s="10">
        <v>14.8</v>
      </c>
      <c r="D2240">
        <v>2361.56</v>
      </c>
      <c r="E2240">
        <v>2107.14</v>
      </c>
      <c r="F2240">
        <v>52371.65</v>
      </c>
      <c r="G2240">
        <v>46735.42</v>
      </c>
      <c r="H2240">
        <f>(1/(1-91/360*VLOOKUP($A2240,Tbills!$B$4:$C$974,2,1)/100))^((1)/91)-1</f>
        <v>1.9446183847637855E-6</v>
      </c>
      <c r="I2240">
        <f>I2239*(1-IF($A2240&lt;=I2235,I$1,I$1+IF(AND(WEEKDAY($A2240)&lt;&gt;1,WEEKDAY($A2240)&lt;&gt;7),J$1,0)))^($A2240-$A2239)*(1-0.5*(E2240/E2239-1))</f>
        <v>28.598507977091842</v>
      </c>
      <c r="K2240">
        <f>ROW()</f>
        <v>2240</v>
      </c>
      <c r="L2240">
        <f>B2240/C2240</f>
        <v>0.87972972972972963</v>
      </c>
      <c r="M2240">
        <f t="shared" si="34"/>
        <v>21.9307952135729</v>
      </c>
      <c r="O2240">
        <v>21.860800000000001</v>
      </c>
      <c r="P2240">
        <f>P2239*(1-P$1+H2239)^($A2240-$A2239)*(2-E2240/E2239)</f>
        <v>22.181640535524533</v>
      </c>
    </row>
    <row r="2241" spans="1:16" x14ac:dyDescent="0.25">
      <c r="A2241" s="1">
        <v>41316</v>
      </c>
      <c r="B2241" s="10">
        <v>12.94</v>
      </c>
      <c r="C2241" s="10">
        <v>14.68</v>
      </c>
      <c r="D2241">
        <v>2342.41</v>
      </c>
      <c r="E2241">
        <v>2090.04</v>
      </c>
      <c r="F2241">
        <v>51782.21</v>
      </c>
      <c r="G2241">
        <v>46209.15</v>
      </c>
      <c r="H2241">
        <f>(1/(1-91/360*VLOOKUP($A2241,Tbills!$B$4:$C$974,2,1)/100))^((1)/91)-1</f>
        <v>2.3613675910194587E-6</v>
      </c>
      <c r="I2241">
        <f>I2240*(1-IF($A2241&lt;=I2236,I$1,I$1+IF(AND(WEEKDAY($A2241)&lt;&gt;1,WEEKDAY($A2241)&lt;&gt;7),J$1,0)))^($A2241-$A2240)*(1-0.5*(E2241/E2240-1))</f>
        <v>28.712308179296382</v>
      </c>
      <c r="K2241">
        <f>ROW()</f>
        <v>2241</v>
      </c>
      <c r="L2241">
        <f>B2241/C2241</f>
        <v>0.88147138964577654</v>
      </c>
      <c r="M2241">
        <f t="shared" si="34"/>
        <v>22.105680407031254</v>
      </c>
      <c r="O2241">
        <v>22.038550000000001</v>
      </c>
      <c r="P2241">
        <f>P2240*(1-P$1+H2240)^($A2241-$A2240)*(2-E2241/E2240)</f>
        <v>22.359299744729249</v>
      </c>
    </row>
    <row r="2242" spans="1:16" x14ac:dyDescent="0.25">
      <c r="A2242" s="1">
        <v>41317</v>
      </c>
      <c r="B2242" s="10">
        <v>12.64</v>
      </c>
      <c r="C2242" s="10">
        <v>14.53</v>
      </c>
      <c r="D2242">
        <v>2315.89</v>
      </c>
      <c r="E2242">
        <v>2066.37</v>
      </c>
      <c r="F2242">
        <v>51539.21</v>
      </c>
      <c r="G2242">
        <v>45992.19</v>
      </c>
      <c r="H2242">
        <f>(1/(1-91/360*VLOOKUP($A2242,Tbills!$B$4:$C$974,2,1)/100))^((1)/91)-1</f>
        <v>2.3613675910194587E-6</v>
      </c>
      <c r="I2242">
        <f>I2241*(1-IF($A2242&lt;=I2237,I$1,I$1+IF(AND(WEEKDAY($A2242)&lt;&gt;1,WEEKDAY($A2242)&lt;&gt;7),J$1,0)))^($A2242-$A2241)*(1-0.5*(E2242/E2241-1))</f>
        <v>28.874142126079406</v>
      </c>
      <c r="K2242">
        <f>ROW()</f>
        <v>2242</v>
      </c>
      <c r="L2242">
        <f>B2242/C2242</f>
        <v>0.86992429456297327</v>
      </c>
      <c r="M2242">
        <f t="shared" si="34"/>
        <v>22.354989139143221</v>
      </c>
      <c r="O2242">
        <v>22.280774999999998</v>
      </c>
      <c r="P2242">
        <f>P2241*(1-P$1+H2241)^($A2242-$A2241)*(2-E2242/E2241)</f>
        <v>22.611739034575141</v>
      </c>
    </row>
    <row r="2243" spans="1:16" x14ac:dyDescent="0.25">
      <c r="A2243" s="1">
        <v>41318</v>
      </c>
      <c r="B2243" s="10">
        <v>12.98</v>
      </c>
      <c r="C2243" s="10">
        <v>14.63</v>
      </c>
      <c r="D2243">
        <v>2308.0700000000002</v>
      </c>
      <c r="E2243">
        <v>2059.39</v>
      </c>
      <c r="F2243">
        <v>51345.21</v>
      </c>
      <c r="G2243">
        <v>45818.96</v>
      </c>
      <c r="H2243">
        <f>(1/(1-91/360*VLOOKUP($A2243,Tbills!$B$4:$C$974,2,1)/100))^((1)/91)-1</f>
        <v>2.3613675910194587E-6</v>
      </c>
      <c r="I2243">
        <f>I2242*(1-IF($A2243&lt;=I2238,I$1,I$1+IF(AND(WEEKDAY($A2243)&lt;&gt;1,WEEKDAY($A2243)&lt;&gt;7),J$1,0)))^($A2243-$A2242)*(1-0.5*(E2243/E2242-1))</f>
        <v>28.922156381698475</v>
      </c>
      <c r="K2243">
        <f>ROW()</f>
        <v>2243</v>
      </c>
      <c r="L2243">
        <f>B2243/C2243</f>
        <v>0.88721804511278191</v>
      </c>
      <c r="M2243">
        <f t="shared" si="34"/>
        <v>22.429457443590756</v>
      </c>
      <c r="O2243">
        <v>22.351475000000001</v>
      </c>
      <c r="P2243">
        <f>P2242*(1-P$1+H2242)^($A2243-$A2242)*(2-E2243/E2242)</f>
        <v>22.687333749275261</v>
      </c>
    </row>
    <row r="2244" spans="1:16" x14ac:dyDescent="0.25">
      <c r="A2244" s="1">
        <v>41319</v>
      </c>
      <c r="B2244" s="10">
        <v>12.66</v>
      </c>
      <c r="C2244" s="10">
        <v>14.43</v>
      </c>
      <c r="D2244">
        <v>2277.5300000000002</v>
      </c>
      <c r="E2244">
        <v>2032.13</v>
      </c>
      <c r="F2244">
        <v>51539.17</v>
      </c>
      <c r="G2244">
        <v>45991.94</v>
      </c>
      <c r="H2244">
        <f>(1/(1-91/360*VLOOKUP($A2244,Tbills!$B$4:$C$974,2,1)/100))^((1)/91)-1</f>
        <v>2.3613675910194587E-6</v>
      </c>
      <c r="I2244">
        <f>I2243*(1-IF($A2244&lt;=I2239,I$1,I$1+IF(AND(WEEKDAY($A2244)&lt;&gt;1,WEEKDAY($A2244)&lt;&gt;7),J$1,0)))^($A2244-$A2243)*(1-0.5*(E2244/E2243-1))</f>
        <v>29.112818901873148</v>
      </c>
      <c r="K2244">
        <f>ROW()</f>
        <v>2244</v>
      </c>
      <c r="L2244">
        <f>B2244/C2244</f>
        <v>0.87733887733887739</v>
      </c>
      <c r="M2244">
        <f t="shared" si="34"/>
        <v>22.725296100100245</v>
      </c>
      <c r="O2244">
        <v>22.641175</v>
      </c>
      <c r="P2244">
        <f>P2243*(1-P$1+H2243)^($A2244-$A2243)*(2-E2244/E2243)</f>
        <v>22.986848438315786</v>
      </c>
    </row>
    <row r="2245" spans="1:16" x14ac:dyDescent="0.25">
      <c r="A2245" s="1">
        <v>41320</v>
      </c>
      <c r="B2245" s="10">
        <v>12.46</v>
      </c>
      <c r="C2245" s="10">
        <v>14.26</v>
      </c>
      <c r="D2245">
        <v>2269.11</v>
      </c>
      <c r="E2245">
        <v>2024.62</v>
      </c>
      <c r="F2245">
        <v>51692.53</v>
      </c>
      <c r="G2245">
        <v>46128.68</v>
      </c>
      <c r="H2245">
        <f>(1/(1-91/360*VLOOKUP($A2245,Tbills!$B$4:$C$974,2,1)/100))^((1)/91)-1</f>
        <v>2.3613675910194587E-6</v>
      </c>
      <c r="I2245">
        <f>I2244*(1-IF($A2245&lt;=I2240,I$1,I$1+IF(AND(WEEKDAY($A2245)&lt;&gt;1,WEEKDAY($A2245)&lt;&gt;7),J$1,0)))^($A2245-$A2244)*(1-0.5*(E2245/E2244-1))</f>
        <v>29.165854870043113</v>
      </c>
      <c r="K2245">
        <f>ROW()</f>
        <v>2245</v>
      </c>
      <c r="L2245">
        <f>B2245/C2245</f>
        <v>0.87377279102384298</v>
      </c>
      <c r="M2245">
        <f t="shared" si="34"/>
        <v>22.808218029462374</v>
      </c>
      <c r="O2245">
        <v>22.719225000000002</v>
      </c>
      <c r="P2245">
        <f>P2244*(1-P$1+H2244)^($A2245-$A2244)*(2-E2245/E2244)</f>
        <v>23.07100045879093</v>
      </c>
    </row>
    <row r="2246" spans="1:16" x14ac:dyDescent="0.25">
      <c r="A2246" s="1">
        <v>41324</v>
      </c>
      <c r="B2246" s="10">
        <v>12.31</v>
      </c>
      <c r="C2246" s="10">
        <v>13.99</v>
      </c>
      <c r="D2246">
        <v>2174.2199999999998</v>
      </c>
      <c r="E2246">
        <v>1939.94</v>
      </c>
      <c r="F2246">
        <v>50309.96</v>
      </c>
      <c r="G2246">
        <v>44894.49</v>
      </c>
      <c r="H2246">
        <f>(1/(1-91/360*VLOOKUP($A2246,Tbills!$B$4:$C$974,2,1)/100))^((1)/91)-1</f>
        <v>3.1949139418507855E-6</v>
      </c>
      <c r="I2246">
        <f>I2245*(1-IF($A2246&lt;=I2241,I$1,I$1+IF(AND(WEEKDAY($A2246)&lt;&gt;1,WEEKDAY($A2246)&lt;&gt;7),J$1,0)))^($A2246-$A2245)*(1-0.5*(E2246/E2245-1))</f>
        <v>29.772687919961708</v>
      </c>
      <c r="K2246">
        <f>ROW()</f>
        <v>2246</v>
      </c>
      <c r="L2246">
        <f>B2246/C2246</f>
        <v>0.87991422444603296</v>
      </c>
      <c r="M2246">
        <f t="shared" si="34"/>
        <v>23.757748156870584</v>
      </c>
      <c r="O2246">
        <v>23.662400000000002</v>
      </c>
      <c r="P2246">
        <f>P2245*(1-P$1+H2245)^($A2246-$A2245)*(2-E2246/E2245)</f>
        <v>24.032619313045117</v>
      </c>
    </row>
    <row r="2247" spans="1:16" x14ac:dyDescent="0.25">
      <c r="A2247" s="1">
        <v>41325</v>
      </c>
      <c r="B2247" s="10">
        <v>14.68</v>
      </c>
      <c r="C2247" s="10">
        <v>15.41</v>
      </c>
      <c r="D2247">
        <v>2394.35</v>
      </c>
      <c r="E2247">
        <v>2136.35</v>
      </c>
      <c r="F2247">
        <v>51773.27</v>
      </c>
      <c r="G2247">
        <v>46200.15</v>
      </c>
      <c r="H2247">
        <f>(1/(1-91/360*VLOOKUP($A2247,Tbills!$B$4:$C$974,2,1)/100))^((1)/91)-1</f>
        <v>3.1949139418507855E-6</v>
      </c>
      <c r="I2247">
        <f>I2246*(1-IF($A2247&lt;=I2242,I$1,I$1+IF(AND(WEEKDAY($A2247)&lt;&gt;1,WEEKDAY($A2247)&lt;&gt;7),J$1,0)))^($A2247-$A2246)*(1-0.5*(E2247/E2246-1))</f>
        <v>28.264778403223637</v>
      </c>
      <c r="K2247">
        <f>ROW()</f>
        <v>2247</v>
      </c>
      <c r="L2247">
        <f>B2247/C2247</f>
        <v>0.95262816353017521</v>
      </c>
      <c r="M2247">
        <f t="shared" si="34"/>
        <v>21.351390962590546</v>
      </c>
      <c r="O2247">
        <v>21.257124999999998</v>
      </c>
      <c r="P2247">
        <f>P2246*(1-P$1+H2246)^($A2247-$A2246)*(2-E2247/E2246)</f>
        <v>21.598697298843813</v>
      </c>
    </row>
    <row r="2248" spans="1:16" x14ac:dyDescent="0.25">
      <c r="A2248" s="1">
        <v>41326</v>
      </c>
      <c r="B2248" s="10">
        <v>15.22</v>
      </c>
      <c r="C2248" s="10">
        <v>15.71</v>
      </c>
      <c r="D2248">
        <v>2411.39</v>
      </c>
      <c r="E2248">
        <v>2151.54</v>
      </c>
      <c r="F2248">
        <v>52255.08</v>
      </c>
      <c r="G2248">
        <v>46629.95</v>
      </c>
      <c r="H2248">
        <f>(1/(1-91/360*VLOOKUP($A2248,Tbills!$B$4:$C$974,2,1)/100))^((1)/91)-1</f>
        <v>3.1949139418507855E-6</v>
      </c>
      <c r="I2248">
        <f>I2247*(1-IF($A2248&lt;=I2243,I$1,I$1+IF(AND(WEEKDAY($A2248)&lt;&gt;1,WEEKDAY($A2248)&lt;&gt;7),J$1,0)))^($A2248-$A2247)*(1-0.5*(E2248/E2247-1))</f>
        <v>28.163560424461011</v>
      </c>
      <c r="K2248">
        <f>ROW()</f>
        <v>2248</v>
      </c>
      <c r="L2248">
        <f>B2248/C2248</f>
        <v>0.96880967536600893</v>
      </c>
      <c r="M2248">
        <f t="shared" si="34"/>
        <v>21.198589683410734</v>
      </c>
      <c r="O2248">
        <v>21.112850000000002</v>
      </c>
      <c r="P2248">
        <f>P2247*(1-P$1+H2247)^($A2248-$A2247)*(2-E2248/E2247)</f>
        <v>21.444400324805894</v>
      </c>
    </row>
    <row r="2249" spans="1:16" x14ac:dyDescent="0.25">
      <c r="A2249" s="1">
        <v>41327</v>
      </c>
      <c r="B2249" s="10">
        <v>14.17</v>
      </c>
      <c r="C2249" s="10">
        <v>14.98</v>
      </c>
      <c r="D2249">
        <v>2319.02</v>
      </c>
      <c r="E2249">
        <v>2069.12</v>
      </c>
      <c r="F2249">
        <v>51401.56</v>
      </c>
      <c r="G2249">
        <v>45868.160000000003</v>
      </c>
      <c r="H2249">
        <f>(1/(1-91/360*VLOOKUP($A2249,Tbills!$B$4:$C$974,2,1)/100))^((1)/91)-1</f>
        <v>3.1949139418507855E-6</v>
      </c>
      <c r="I2249">
        <f>I2248*(1-IF($A2249&lt;=I2244,I$1,I$1+IF(AND(WEEKDAY($A2249)&lt;&gt;1,WEEKDAY($A2249)&lt;&gt;7),J$1,0)))^($A2249-$A2248)*(1-0.5*(E2249/E2248-1))</f>
        <v>28.702250379716947</v>
      </c>
      <c r="K2249">
        <f>ROW()</f>
        <v>2249</v>
      </c>
      <c r="L2249">
        <f>B2249/C2249</f>
        <v>0.94592790387182912</v>
      </c>
      <c r="M2249">
        <f t="shared" ref="M2249:M2312" si="35">M2248*(1-IF($A2249&lt;=N$3,M$1,M$1+IF(AND(WEEKDAY($A2249)&lt;&gt;1,WEEKDAY($A2249)&lt;&gt;7),N$1,0)))^($A2249-$A2248)*(2-$E2249/$E2248)</f>
        <v>22.009628335940082</v>
      </c>
      <c r="O2249">
        <v>21.9192</v>
      </c>
      <c r="P2249">
        <f>P2248*(1-P$1+H2248)^($A2249-$A2248)*(2-E2249/E2248)</f>
        <v>22.265128113665789</v>
      </c>
    </row>
    <row r="2250" spans="1:16"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I2249*(1-IF($A2250&lt;=I2245,I$1,I$1+IF(AND(WEEKDAY($A2250)&lt;&gt;1,WEEKDAY($A2250)&lt;&gt;7),J$1,0)))^($A2250-$A2249)*(1-0.5*(E2250/E2249-1))</f>
        <v>26.315924475543692</v>
      </c>
      <c r="K2250">
        <f>ROW()</f>
        <v>2250</v>
      </c>
      <c r="L2250">
        <f>B2250/C2250</f>
        <v>1.0585284280936453</v>
      </c>
      <c r="M2250">
        <f t="shared" si="35"/>
        <v>18.350422673540926</v>
      </c>
      <c r="O2250">
        <v>18.27825</v>
      </c>
      <c r="P2250">
        <f>P2249*(1-P$1+H2249)^($A2250-$A2249)*(2-E2250/E2249)</f>
        <v>18.564156379863196</v>
      </c>
    </row>
    <row r="2251" spans="1:16" x14ac:dyDescent="0.25">
      <c r="A2251" s="1">
        <v>41331</v>
      </c>
      <c r="B2251" s="10">
        <v>16.87</v>
      </c>
      <c r="C2251" s="10">
        <v>17.25</v>
      </c>
      <c r="D2251">
        <v>2635.18</v>
      </c>
      <c r="E2251">
        <v>2351.19</v>
      </c>
      <c r="F2251">
        <v>53173.02</v>
      </c>
      <c r="G2251">
        <v>47448.31</v>
      </c>
      <c r="H2251">
        <f>(1/(1-91/360*VLOOKUP($A2251,Tbills!$B$4:$C$974,2,1)/100))^((1)/91)-1</f>
        <v>3.4727769306908129E-6</v>
      </c>
      <c r="I2251">
        <f>I2250*(1-IF($A2251&lt;=I2246,I$1,I$1+IF(AND(WEEKDAY($A2251)&lt;&gt;1,WEEKDAY($A2251)&lt;&gt;7),J$1,0)))^($A2251-$A2250)*(1-0.5*(E2251/E2250-1))</f>
        <v>26.65163984374059</v>
      </c>
      <c r="K2251">
        <f>ROW()</f>
        <v>2251</v>
      </c>
      <c r="L2251">
        <f>B2251/C2251</f>
        <v>0.9779710144927537</v>
      </c>
      <c r="M2251">
        <f t="shared" si="35"/>
        <v>18.818710618288041</v>
      </c>
      <c r="O2251">
        <v>18.752375000000001</v>
      </c>
      <c r="P2251">
        <f>P2250*(1-P$1+H2250)^($A2251-$A2250)*(2-E2251/E2250)</f>
        <v>19.038147317077136</v>
      </c>
    </row>
    <row r="2252" spans="1:16" x14ac:dyDescent="0.25">
      <c r="A2252" s="1">
        <v>41332</v>
      </c>
      <c r="B2252" s="10">
        <v>14.73</v>
      </c>
      <c r="C2252" s="10">
        <v>15.66</v>
      </c>
      <c r="D2252">
        <v>2404.87</v>
      </c>
      <c r="E2252">
        <v>2145.6999999999998</v>
      </c>
      <c r="F2252">
        <v>51280.160000000003</v>
      </c>
      <c r="G2252">
        <v>45759.07</v>
      </c>
      <c r="H2252">
        <f>(1/(1-91/360*VLOOKUP($A2252,Tbills!$B$4:$C$974,2,1)/100))^((1)/91)-1</f>
        <v>3.4727769306908129E-6</v>
      </c>
      <c r="I2252">
        <f>I2251*(1-IF($A2252&lt;=I2247,I$1,I$1+IF(AND(WEEKDAY($A2252)&lt;&gt;1,WEEKDAY($A2252)&lt;&gt;7),J$1,0)))^($A2252-$A2251)*(1-0.5*(E2252/E2251-1))</f>
        <v>27.815569814410274</v>
      </c>
      <c r="K2252">
        <f>ROW()</f>
        <v>2252</v>
      </c>
      <c r="L2252">
        <f>B2252/C2252</f>
        <v>0.94061302681992343</v>
      </c>
      <c r="M2252">
        <f t="shared" si="35"/>
        <v>20.462480771227096</v>
      </c>
      <c r="O2252">
        <v>20.3872</v>
      </c>
      <c r="P2252">
        <f>P2251*(1-P$1+H2251)^($A2252-$A2251)*(2-E2252/E2251)</f>
        <v>20.701355156426729</v>
      </c>
    </row>
    <row r="2253" spans="1:16" x14ac:dyDescent="0.25">
      <c r="A2253" s="1">
        <v>41333</v>
      </c>
      <c r="B2253" s="10">
        <v>15.51</v>
      </c>
      <c r="C2253" s="10">
        <v>16.18</v>
      </c>
      <c r="D2253">
        <v>2510.2399999999998</v>
      </c>
      <c r="E2253">
        <v>2239.71</v>
      </c>
      <c r="F2253">
        <v>52129.95</v>
      </c>
      <c r="G2253">
        <v>46517.21</v>
      </c>
      <c r="H2253">
        <f>(1/(1-91/360*VLOOKUP($A2253,Tbills!$B$4:$C$974,2,1)/100))^((1)/91)-1</f>
        <v>3.4727769306908129E-6</v>
      </c>
      <c r="I2253">
        <f>I2252*(1-IF($A2253&lt;=I2248,I$1,I$1+IF(AND(WEEKDAY($A2253)&lt;&gt;1,WEEKDAY($A2253)&lt;&gt;7),J$1,0)))^($A2253-$A2252)*(1-0.5*(E2253/E2252-1))</f>
        <v>27.205517036850832</v>
      </c>
      <c r="K2253">
        <f>ROW()</f>
        <v>2253</v>
      </c>
      <c r="L2253">
        <f>B2253/C2253</f>
        <v>0.95859085290482082</v>
      </c>
      <c r="M2253">
        <f t="shared" si="35"/>
        <v>19.565042557868143</v>
      </c>
      <c r="O2253">
        <v>19.497624999999999</v>
      </c>
      <c r="P2253">
        <f>P2252*(1-P$1+H2252)^($A2253-$A2252)*(2-E2253/E2252)</f>
        <v>19.793699002142077</v>
      </c>
    </row>
    <row r="2254" spans="1:16" x14ac:dyDescent="0.25">
      <c r="A2254" s="1">
        <v>41334</v>
      </c>
      <c r="B2254" s="10">
        <v>15.36</v>
      </c>
      <c r="C2254" s="10">
        <v>16.29</v>
      </c>
      <c r="D2254">
        <v>2548.5100000000002</v>
      </c>
      <c r="E2254">
        <v>2273.85</v>
      </c>
      <c r="F2254">
        <v>52417.01</v>
      </c>
      <c r="G2254">
        <v>46773.2</v>
      </c>
      <c r="H2254">
        <f>(1/(1-91/360*VLOOKUP($A2254,Tbills!$B$4:$C$974,2,1)/100))^((1)/91)-1</f>
        <v>3.4727769306908129E-6</v>
      </c>
      <c r="I2254">
        <f>I2253*(1-IF($A2254&lt;=I2249,I$1,I$1+IF(AND(WEEKDAY($A2254)&lt;&gt;1,WEEKDAY($A2254)&lt;&gt;7),J$1,0)))^($A2254-$A2253)*(1-0.5*(E2254/E2253-1))</f>
        <v>26.997466886470395</v>
      </c>
      <c r="K2254">
        <f>ROW()</f>
        <v>2254</v>
      </c>
      <c r="L2254">
        <f>B2254/C2254</f>
        <v>0.94290976058931864</v>
      </c>
      <c r="M2254">
        <f t="shared" si="35"/>
        <v>19.265914378145517</v>
      </c>
      <c r="O2254">
        <v>19.200225</v>
      </c>
      <c r="P2254">
        <f>P2253*(1-P$1+H2253)^($A2254-$A2253)*(2-E2254/E2253)</f>
        <v>19.491329515296446</v>
      </c>
    </row>
    <row r="2255" spans="1:16" x14ac:dyDescent="0.25">
      <c r="A2255" s="1">
        <v>41337</v>
      </c>
      <c r="B2255" s="10">
        <v>14.01</v>
      </c>
      <c r="C2255" s="10">
        <v>15.42</v>
      </c>
      <c r="D2255">
        <v>2357.4899999999998</v>
      </c>
      <c r="E2255">
        <v>2103.4</v>
      </c>
      <c r="F2255">
        <v>51510.11</v>
      </c>
      <c r="G2255">
        <v>45963.46</v>
      </c>
      <c r="H2255">
        <f>(1/(1-91/360*VLOOKUP($A2255,Tbills!$B$4:$C$974,2,1)/100))^((1)/91)-1</f>
        <v>3.0559851109668301E-6</v>
      </c>
      <c r="I2255">
        <f>I2254*(1-IF($A2255&lt;=I2250,I$1,I$1+IF(AND(WEEKDAY($A2255)&lt;&gt;1,WEEKDAY($A2255)&lt;&gt;7),J$1,0)))^($A2255-$A2254)*(1-0.5*(E2255/E2254-1))</f>
        <v>28.007158055315507</v>
      </c>
      <c r="K2255">
        <f>ROW()</f>
        <v>2255</v>
      </c>
      <c r="L2255">
        <f>B2255/C2255</f>
        <v>0.90856031128404668</v>
      </c>
      <c r="M2255">
        <f t="shared" si="35"/>
        <v>20.707212387956787</v>
      </c>
      <c r="O2255">
        <v>20.645600000000002</v>
      </c>
      <c r="P2255">
        <f>P2254*(1-P$1+H2254)^($A2255-$A2254)*(2-E2255/E2254)</f>
        <v>20.950311970774386</v>
      </c>
    </row>
    <row r="2256" spans="1:16" x14ac:dyDescent="0.25">
      <c r="A2256" s="1">
        <v>41338</v>
      </c>
      <c r="B2256" s="10">
        <v>13.48</v>
      </c>
      <c r="C2256" s="10">
        <v>14.95</v>
      </c>
      <c r="D2256">
        <v>2301.27</v>
      </c>
      <c r="E2256">
        <v>2053.23</v>
      </c>
      <c r="F2256">
        <v>50500.69</v>
      </c>
      <c r="G2256">
        <v>45062.6</v>
      </c>
      <c r="H2256">
        <f>(1/(1-91/360*VLOOKUP($A2256,Tbills!$B$4:$C$974,2,1)/100))^((1)/91)-1</f>
        <v>3.0559851109668301E-6</v>
      </c>
      <c r="I2256">
        <f>I2255*(1-IF($A2256&lt;=I2251,I$1,I$1+IF(AND(WEEKDAY($A2256)&lt;&gt;1,WEEKDAY($A2256)&lt;&gt;7),J$1,0)))^($A2256-$A2255)*(1-0.5*(E2256/E2255-1))</f>
        <v>28.340431799433894</v>
      </c>
      <c r="K2256">
        <f>ROW()</f>
        <v>2256</v>
      </c>
      <c r="L2256">
        <f>B2256/C2256</f>
        <v>0.90167224080267561</v>
      </c>
      <c r="M2256">
        <f t="shared" si="35"/>
        <v>21.200130446618999</v>
      </c>
      <c r="O2256">
        <v>21.13355</v>
      </c>
      <c r="P2256">
        <f>P2255*(1-P$1+H2255)^($A2256-$A2255)*(2-E2256/E2255)</f>
        <v>21.449288049888342</v>
      </c>
    </row>
    <row r="2257" spans="1:16" x14ac:dyDescent="0.25">
      <c r="A2257" s="1">
        <v>41339</v>
      </c>
      <c r="B2257" s="10">
        <v>13.53</v>
      </c>
      <c r="C2257" s="10">
        <v>15.03</v>
      </c>
      <c r="D2257">
        <v>2310.7800000000002</v>
      </c>
      <c r="E2257">
        <v>2061.71</v>
      </c>
      <c r="F2257">
        <v>50520.69</v>
      </c>
      <c r="G2257">
        <v>45080.31</v>
      </c>
      <c r="H2257">
        <f>(1/(1-91/360*VLOOKUP($A2257,Tbills!$B$4:$C$974,2,1)/100))^((1)/91)-1</f>
        <v>3.0559851109668301E-6</v>
      </c>
      <c r="I2257">
        <f>I2256*(1-IF($A2257&lt;=I2252,I$1,I$1+IF(AND(WEEKDAY($A2257)&lt;&gt;1,WEEKDAY($A2257)&lt;&gt;7),J$1,0)))^($A2257-$A2256)*(1-0.5*(E2257/E2256-1))</f>
        <v>28.281171598402622</v>
      </c>
      <c r="K2257">
        <f>ROW()</f>
        <v>2257</v>
      </c>
      <c r="L2257">
        <f>B2257/C2257</f>
        <v>0.90019960079840322</v>
      </c>
      <c r="M2257">
        <f t="shared" si="35"/>
        <v>21.111588929517481</v>
      </c>
      <c r="O2257">
        <v>21.044049999999999</v>
      </c>
      <c r="P2257">
        <f>P2256*(1-P$1+H2256)^($A2257-$A2256)*(2-E2257/E2256)</f>
        <v>21.359976042406174</v>
      </c>
    </row>
    <row r="2258" spans="1:16" x14ac:dyDescent="0.25">
      <c r="A2258" s="1">
        <v>41340</v>
      </c>
      <c r="B2258" s="10">
        <v>13.06</v>
      </c>
      <c r="C2258" s="10">
        <v>14.74</v>
      </c>
      <c r="D2258">
        <v>2253.89</v>
      </c>
      <c r="E2258">
        <v>2010.95</v>
      </c>
      <c r="F2258">
        <v>50449.47</v>
      </c>
      <c r="G2258">
        <v>45016.62</v>
      </c>
      <c r="H2258">
        <f>(1/(1-91/360*VLOOKUP($A2258,Tbills!$B$4:$C$974,2,1)/100))^((1)/91)-1</f>
        <v>3.0559851109668301E-6</v>
      </c>
      <c r="I2258">
        <f>I2257*(1-IF($A2258&lt;=I2253,I$1,I$1+IF(AND(WEEKDAY($A2258)&lt;&gt;1,WEEKDAY($A2258)&lt;&gt;7),J$1,0)))^($A2258-$A2257)*(1-0.5*(E2258/E2257-1))</f>
        <v>28.628572473852298</v>
      </c>
      <c r="K2258">
        <f>ROW()</f>
        <v>2258</v>
      </c>
      <c r="L2258">
        <f>B2258/C2258</f>
        <v>0.88602442333785625</v>
      </c>
      <c r="M2258">
        <f t="shared" si="35"/>
        <v>21.63035592664604</v>
      </c>
      <c r="O2258">
        <v>21.559200000000001</v>
      </c>
      <c r="P2258">
        <f>P2257*(1-P$1+H2257)^($A2258-$A2257)*(2-E2258/E2257)</f>
        <v>21.885123308370705</v>
      </c>
    </row>
    <row r="2259" spans="1:16" x14ac:dyDescent="0.25">
      <c r="A2259" s="1">
        <v>41341</v>
      </c>
      <c r="B2259" s="10">
        <v>12.59</v>
      </c>
      <c r="C2259" s="10">
        <v>14.52</v>
      </c>
      <c r="D2259">
        <v>2218.6</v>
      </c>
      <c r="E2259">
        <v>1979.46</v>
      </c>
      <c r="F2259">
        <v>50148.67</v>
      </c>
      <c r="G2259">
        <v>44748.08</v>
      </c>
      <c r="H2259">
        <f>(1/(1-91/360*VLOOKUP($A2259,Tbills!$B$4:$C$974,2,1)/100))^((1)/91)-1</f>
        <v>3.0559851109668301E-6</v>
      </c>
      <c r="I2259">
        <f>I2258*(1-IF($A2259&lt;=I2254,I$1,I$1+IF(AND(WEEKDAY($A2259)&lt;&gt;1,WEEKDAY($A2259)&lt;&gt;7),J$1,0)))^($A2259-$A2258)*(1-0.5*(E2259/E2258-1))</f>
        <v>28.851972721482468</v>
      </c>
      <c r="K2259">
        <f>ROW()</f>
        <v>2259</v>
      </c>
      <c r="L2259">
        <f>B2259/C2259</f>
        <v>0.86707988980716255</v>
      </c>
      <c r="M2259">
        <f t="shared" si="35"/>
        <v>21.968048196396254</v>
      </c>
      <c r="O2259">
        <v>21.896850000000001</v>
      </c>
      <c r="P2259">
        <f>P2258*(1-P$1+H2258)^($A2259-$A2258)*(2-E2259/E2258)</f>
        <v>22.227074067979451</v>
      </c>
    </row>
    <row r="2260" spans="1:16" x14ac:dyDescent="0.25">
      <c r="A2260" s="1">
        <v>41344</v>
      </c>
      <c r="B2260" s="10">
        <v>11.56</v>
      </c>
      <c r="C2260" s="10">
        <v>14.3</v>
      </c>
      <c r="D2260">
        <v>2114.06</v>
      </c>
      <c r="E2260">
        <v>1886.17</v>
      </c>
      <c r="F2260">
        <v>49856.46</v>
      </c>
      <c r="G2260">
        <v>44486.93</v>
      </c>
      <c r="H2260">
        <f>(1/(1-91/360*VLOOKUP($A2260,Tbills!$B$4:$C$974,2,1)/100))^((1)/91)-1</f>
        <v>2.639209272237153E-6</v>
      </c>
      <c r="I2260">
        <f>I2259*(1-IF($A2260&lt;=I2255,I$1,I$1+IF(AND(WEEKDAY($A2260)&lt;&gt;1,WEEKDAY($A2260)&lt;&gt;7),J$1,0)))^($A2260-$A2259)*(1-0.5*(E2260/E2259-1))</f>
        <v>29.529549396866329</v>
      </c>
      <c r="K2260">
        <f>ROW()</f>
        <v>2260</v>
      </c>
      <c r="L2260">
        <f>B2260/C2260</f>
        <v>0.8083916083916084</v>
      </c>
      <c r="M2260">
        <f t="shared" si="35"/>
        <v>23.00016664771211</v>
      </c>
      <c r="O2260">
        <v>22.919474999999998</v>
      </c>
      <c r="P2260">
        <f>P2259*(1-P$1+H2259)^($A2260-$A2259)*(2-E2260/E2259)</f>
        <v>23.272245110102837</v>
      </c>
    </row>
    <row r="2261" spans="1:16" x14ac:dyDescent="0.25">
      <c r="A2261" s="1">
        <v>41345</v>
      </c>
      <c r="B2261" s="10">
        <v>12.27</v>
      </c>
      <c r="C2261" s="10">
        <v>14.58</v>
      </c>
      <c r="D2261">
        <v>2162.84</v>
      </c>
      <c r="E2261">
        <v>1929.68</v>
      </c>
      <c r="F2261">
        <v>50283.12</v>
      </c>
      <c r="G2261">
        <v>44867.519999999997</v>
      </c>
      <c r="H2261">
        <f>(1/(1-91/360*VLOOKUP($A2261,Tbills!$B$4:$C$974,2,1)/100))^((1)/91)-1</f>
        <v>2.639209272237153E-6</v>
      </c>
      <c r="I2261">
        <f>I2260*(1-IF($A2261&lt;=I2256,I$1,I$1+IF(AND(WEEKDAY($A2261)&lt;&gt;1,WEEKDAY($A2261)&lt;&gt;7),J$1,0)))^($A2261-$A2260)*(1-0.5*(E2261/E2260-1))</f>
        <v>29.188197188846917</v>
      </c>
      <c r="K2261">
        <f>ROW()</f>
        <v>2261</v>
      </c>
      <c r="L2261">
        <f>B2261/C2261</f>
        <v>0.84156378600823045</v>
      </c>
      <c r="M2261">
        <f t="shared" si="35"/>
        <v>22.468554341760537</v>
      </c>
      <c r="O2261">
        <v>22.38195</v>
      </c>
      <c r="P2261">
        <f>P2260*(1-P$1+H2260)^($A2261-$A2260)*(2-E2261/E2260)</f>
        <v>22.734622157012858</v>
      </c>
    </row>
    <row r="2262" spans="1:16" x14ac:dyDescent="0.25">
      <c r="A2262" s="1">
        <v>41346</v>
      </c>
      <c r="B2262" s="10">
        <v>11.83</v>
      </c>
      <c r="C2262" s="10">
        <v>14.51</v>
      </c>
      <c r="D2262">
        <v>2141.6799999999998</v>
      </c>
      <c r="E2262">
        <v>1910.8</v>
      </c>
      <c r="F2262">
        <v>50557.35</v>
      </c>
      <c r="G2262">
        <v>45112.09</v>
      </c>
      <c r="H2262">
        <f>(1/(1-91/360*VLOOKUP($A2262,Tbills!$B$4:$C$974,2,1)/100))^((1)/91)-1</f>
        <v>2.639209272237153E-6</v>
      </c>
      <c r="I2262">
        <f>I2261*(1-IF($A2262&lt;=I2257,I$1,I$1+IF(AND(WEEKDAY($A2262)&lt;&gt;1,WEEKDAY($A2262)&lt;&gt;7),J$1,0)))^($A2262-$A2261)*(1-0.5*(E2262/E2261-1))</f>
        <v>29.330222522556912</v>
      </c>
      <c r="K2262">
        <f>ROW()</f>
        <v>2262</v>
      </c>
      <c r="L2262">
        <f>B2262/C2262</f>
        <v>0.81529979324603719</v>
      </c>
      <c r="M2262">
        <f t="shared" si="35"/>
        <v>22.687330084738036</v>
      </c>
      <c r="O2262">
        <v>22.599824999999999</v>
      </c>
      <c r="P2262">
        <f>P2261*(1-P$1+H2261)^($A2262-$A2261)*(2-E2262/E2261)</f>
        <v>22.956269320200821</v>
      </c>
    </row>
    <row r="2263" spans="1:16" x14ac:dyDescent="0.25">
      <c r="A2263" s="1">
        <v>41347</v>
      </c>
      <c r="B2263" s="10">
        <v>11.3</v>
      </c>
      <c r="C2263" s="10">
        <v>14.1</v>
      </c>
      <c r="D2263">
        <v>2119.39</v>
      </c>
      <c r="E2263">
        <v>1890.91</v>
      </c>
      <c r="F2263">
        <v>50273.94</v>
      </c>
      <c r="G2263">
        <v>44859.09</v>
      </c>
      <c r="H2263">
        <f>(1/(1-91/360*VLOOKUP($A2263,Tbills!$B$4:$C$974,2,1)/100))^((1)/91)-1</f>
        <v>2.639209272237153E-6</v>
      </c>
      <c r="I2263">
        <f>I2262*(1-IF($A2263&lt;=I2258,I$1,I$1+IF(AND(WEEKDAY($A2263)&lt;&gt;1,WEEKDAY($A2263)&lt;&gt;7),J$1,0)))^($A2263-$A2262)*(1-0.5*(E2263/E2262-1))</f>
        <v>29.48210800858547</v>
      </c>
      <c r="K2263">
        <f>ROW()</f>
        <v>2263</v>
      </c>
      <c r="L2263">
        <f>B2263/C2263</f>
        <v>0.8014184397163121</v>
      </c>
      <c r="M2263">
        <f t="shared" si="35"/>
        <v>22.922420566660865</v>
      </c>
      <c r="O2263">
        <v>22.832249999999998</v>
      </c>
      <c r="P2263">
        <f>P2262*(1-P$1+H2262)^($A2263-$A2262)*(2-E2263/E2262)</f>
        <v>23.194430239297784</v>
      </c>
    </row>
    <row r="2264" spans="1:16" x14ac:dyDescent="0.25">
      <c r="A2264" s="1">
        <v>41348</v>
      </c>
      <c r="B2264" s="10">
        <v>11.3</v>
      </c>
      <c r="C2264" s="10">
        <v>14.26</v>
      </c>
      <c r="D2264">
        <v>2132.3200000000002</v>
      </c>
      <c r="E2264">
        <v>1902.44</v>
      </c>
      <c r="F2264">
        <v>50427.44</v>
      </c>
      <c r="G2264">
        <v>44995.94</v>
      </c>
      <c r="H2264">
        <f>(1/(1-91/360*VLOOKUP($A2264,Tbills!$B$4:$C$974,2,1)/100))^((1)/91)-1</f>
        <v>2.639209272237153E-6</v>
      </c>
      <c r="I2264">
        <f>I2263*(1-IF($A2264&lt;=I2259,I$1,I$1+IF(AND(WEEKDAY($A2264)&lt;&gt;1,WEEKDAY($A2264)&lt;&gt;7),J$1,0)))^($A2264-$A2263)*(1-0.5*(E2264/E2263-1))</f>
        <v>29.391458054533292</v>
      </c>
      <c r="K2264">
        <f>ROW()</f>
        <v>2264</v>
      </c>
      <c r="L2264">
        <f>B2264/C2264</f>
        <v>0.79242636746143069</v>
      </c>
      <c r="M2264">
        <f t="shared" si="35"/>
        <v>22.781587860696565</v>
      </c>
      <c r="O2264">
        <v>22.687774999999998</v>
      </c>
      <c r="P2264">
        <f>P2263*(1-P$1+H2263)^($A2264-$A2263)*(2-E2264/E2263)</f>
        <v>23.052208235159828</v>
      </c>
    </row>
    <row r="2265" spans="1:16" x14ac:dyDescent="0.25">
      <c r="A2265" s="1">
        <v>41351</v>
      </c>
      <c r="B2265" s="10">
        <v>13.36</v>
      </c>
      <c r="C2265" s="10">
        <v>15.39</v>
      </c>
      <c r="D2265">
        <v>2240.64</v>
      </c>
      <c r="E2265">
        <v>1999.06</v>
      </c>
      <c r="F2265">
        <v>51138.64</v>
      </c>
      <c r="G2265">
        <v>45630.18</v>
      </c>
      <c r="H2265">
        <f>(1/(1-91/360*VLOOKUP($A2265,Tbills!$B$4:$C$974,2,1)/100))^((1)/91)-1</f>
        <v>2.3613675910194587E-6</v>
      </c>
      <c r="I2265">
        <f>I2264*(1-IF($A2265&lt;=I2260,I$1,I$1+IF(AND(WEEKDAY($A2265)&lt;&gt;1,WEEKDAY($A2265)&lt;&gt;7),J$1,0)))^($A2265-$A2264)*(1-0.5*(E2265/E2264-1))</f>
        <v>28.642863427361835</v>
      </c>
      <c r="K2265">
        <f>ROW()</f>
        <v>2265</v>
      </c>
      <c r="L2265">
        <f>B2265/C2265</f>
        <v>0.86809616634178033</v>
      </c>
      <c r="M2265">
        <f t="shared" si="35"/>
        <v>21.621548646384845</v>
      </c>
      <c r="O2265">
        <v>21.523975</v>
      </c>
      <c r="P2265">
        <f>P2264*(1-P$1+H2264)^($A2265-$A2264)*(2-E2265/E2264)</f>
        <v>21.879191672801685</v>
      </c>
    </row>
    <row r="2266" spans="1:16" x14ac:dyDescent="0.25">
      <c r="A2266" s="1">
        <v>41352</v>
      </c>
      <c r="B2266" s="10">
        <v>14.39</v>
      </c>
      <c r="C2266" s="10">
        <v>15.71</v>
      </c>
      <c r="D2266">
        <v>2247.34</v>
      </c>
      <c r="E2266">
        <v>2005.04</v>
      </c>
      <c r="F2266">
        <v>51277.99</v>
      </c>
      <c r="G2266">
        <v>45754.41</v>
      </c>
      <c r="H2266">
        <f>(1/(1-91/360*VLOOKUP($A2266,Tbills!$B$4:$C$974,2,1)/100))^((1)/91)-1</f>
        <v>2.3613675910194587E-6</v>
      </c>
      <c r="I2266">
        <f>I2265*(1-IF($A2266&lt;=I2261,I$1,I$1+IF(AND(WEEKDAY($A2266)&lt;&gt;1,WEEKDAY($A2266)&lt;&gt;7),J$1,0)))^($A2266-$A2265)*(1-0.5*(E2266/E2265-1))</f>
        <v>28.599277827026572</v>
      </c>
      <c r="K2266">
        <f>ROW()</f>
        <v>2266</v>
      </c>
      <c r="L2266">
        <f>B2266/C2266</f>
        <v>0.9159770846594526</v>
      </c>
      <c r="M2266">
        <f t="shared" si="35"/>
        <v>21.555865798288078</v>
      </c>
      <c r="O2266">
        <v>21.4602</v>
      </c>
      <c r="P2266">
        <f>P2265*(1-P$1+H2265)^($A2266-$A2265)*(2-E2266/E2265)</f>
        <v>21.812986829037481</v>
      </c>
    </row>
    <row r="2267" spans="1:16" x14ac:dyDescent="0.25">
      <c r="A2267" s="1">
        <v>41353</v>
      </c>
      <c r="B2267" s="10">
        <v>12.67</v>
      </c>
      <c r="C2267" s="10">
        <v>14.93</v>
      </c>
      <c r="D2267">
        <v>2116.0100000000002</v>
      </c>
      <c r="E2267">
        <v>1887.86</v>
      </c>
      <c r="F2267">
        <v>51043.11</v>
      </c>
      <c r="G2267">
        <v>45544.72</v>
      </c>
      <c r="H2267">
        <f>(1/(1-91/360*VLOOKUP($A2267,Tbills!$B$4:$C$974,2,1)/100))^((1)/91)-1</f>
        <v>2.3613675910194587E-6</v>
      </c>
      <c r="I2267">
        <f>I2266*(1-IF($A2267&lt;=I2262,I$1,I$1+IF(AND(WEEKDAY($A2267)&lt;&gt;1,WEEKDAY($A2267)&lt;&gt;7),J$1,0)))^($A2267-$A2266)*(1-0.5*(E2267/E2266-1))</f>
        <v>29.434221566016685</v>
      </c>
      <c r="K2267">
        <f>ROW()</f>
        <v>2267</v>
      </c>
      <c r="L2267">
        <f>B2267/C2267</f>
        <v>0.84862692565304754</v>
      </c>
      <c r="M2267">
        <f t="shared" si="35"/>
        <v>22.814586674252013</v>
      </c>
      <c r="O2267">
        <v>22.713349999999998</v>
      </c>
      <c r="P2267">
        <f>P2266*(1-P$1+H2266)^($A2267-$A2266)*(2-E2267/E2266)</f>
        <v>23.086997791753518</v>
      </c>
    </row>
    <row r="2268" spans="1:16" x14ac:dyDescent="0.25">
      <c r="A2268" s="1">
        <v>41354</v>
      </c>
      <c r="B2268" s="10">
        <v>13.99</v>
      </c>
      <c r="C2268" s="10">
        <v>15.53</v>
      </c>
      <c r="D2268">
        <v>2179.4299999999998</v>
      </c>
      <c r="E2268">
        <v>1944.44</v>
      </c>
      <c r="F2268">
        <v>51134.62</v>
      </c>
      <c r="G2268">
        <v>45626.27</v>
      </c>
      <c r="H2268">
        <f>(1/(1-91/360*VLOOKUP($A2268,Tbills!$B$4:$C$974,2,1)/100))^((1)/91)-1</f>
        <v>2.3613675910194587E-6</v>
      </c>
      <c r="I2268">
        <f>I2267*(1-IF($A2268&lt;=I2263,I$1,I$1+IF(AND(WEEKDAY($A2268)&lt;&gt;1,WEEKDAY($A2268)&lt;&gt;7),J$1,0)))^($A2268-$A2267)*(1-0.5*(E2268/E2267-1))</f>
        <v>28.992388624182087</v>
      </c>
      <c r="K2268">
        <f>ROW()</f>
        <v>2268</v>
      </c>
      <c r="L2268">
        <f>B2268/C2268</f>
        <v>0.90083708950418551</v>
      </c>
      <c r="M2268">
        <f t="shared" si="35"/>
        <v>22.129792660391434</v>
      </c>
      <c r="O2268">
        <v>22.029050000000002</v>
      </c>
      <c r="P2268">
        <f>P2267*(1-P$1+H2267)^($A2268-$A2267)*(2-E2268/E2267)</f>
        <v>22.394294818953767</v>
      </c>
    </row>
    <row r="2269" spans="1:16" x14ac:dyDescent="0.25">
      <c r="A2269" s="1">
        <v>41355</v>
      </c>
      <c r="B2269" s="10">
        <v>13.57</v>
      </c>
      <c r="C2269" s="10">
        <v>15.26</v>
      </c>
      <c r="D2269">
        <v>2157.75</v>
      </c>
      <c r="E2269">
        <v>1925.09</v>
      </c>
      <c r="F2269">
        <v>51373.99</v>
      </c>
      <c r="G2269">
        <v>45839.74</v>
      </c>
      <c r="H2269">
        <f>(1/(1-91/360*VLOOKUP($A2269,Tbills!$B$4:$C$974,2,1)/100))^((1)/91)-1</f>
        <v>2.3613675910194587E-6</v>
      </c>
      <c r="I2269">
        <f>I2268*(1-IF($A2269&lt;=I2264,I$1,I$1+IF(AND(WEEKDAY($A2269)&lt;&gt;1,WEEKDAY($A2269)&lt;&gt;7),J$1,0)))^($A2269-$A2268)*(1-0.5*(E2269/E2268-1))</f>
        <v>29.135888445088376</v>
      </c>
      <c r="K2269">
        <f>ROW()</f>
        <v>2269</v>
      </c>
      <c r="L2269">
        <f>B2269/C2269</f>
        <v>0.88925294888597639</v>
      </c>
      <c r="M2269">
        <f t="shared" si="35"/>
        <v>22.348975255060655</v>
      </c>
      <c r="O2269">
        <v>22.244624999999999</v>
      </c>
      <c r="P2269">
        <f>P2268*(1-P$1+H2268)^($A2269-$A2268)*(2-E2269/E2268)</f>
        <v>22.616367436296454</v>
      </c>
    </row>
    <row r="2270" spans="1:16" x14ac:dyDescent="0.25">
      <c r="A2270" s="1">
        <v>41358</v>
      </c>
      <c r="B2270" s="10">
        <v>13.74</v>
      </c>
      <c r="C2270" s="10">
        <v>15.3</v>
      </c>
      <c r="D2270">
        <v>2122.91</v>
      </c>
      <c r="E2270">
        <v>1894</v>
      </c>
      <c r="F2270">
        <v>50337.52</v>
      </c>
      <c r="G2270">
        <v>44914.59</v>
      </c>
      <c r="H2270">
        <f>(1/(1-91/360*VLOOKUP($A2270,Tbills!$B$4:$C$974,2,1)/100))^((1)/91)-1</f>
        <v>2.0835330114543638E-6</v>
      </c>
      <c r="I2270">
        <f>I2269*(1-IF($A2270&lt;=I2265,I$1,I$1+IF(AND(WEEKDAY($A2270)&lt;&gt;1,WEEKDAY($A2270)&lt;&gt;7),J$1,0)))^($A2270-$A2269)*(1-0.5*(E2270/E2269-1))</f>
        <v>29.368865899518617</v>
      </c>
      <c r="K2270">
        <f>ROW()</f>
        <v>2270</v>
      </c>
      <c r="L2270">
        <f>B2270/C2270</f>
        <v>0.89803921568627443</v>
      </c>
      <c r="M2270">
        <f t="shared" si="35"/>
        <v>22.706735825378175</v>
      </c>
      <c r="O2270">
        <v>22.600200000000001</v>
      </c>
      <c r="P2270">
        <f>P2269*(1-P$1+H2269)^($A2270-$A2269)*(2-E2270/E2269)</f>
        <v>22.979232251139916</v>
      </c>
    </row>
    <row r="2271" spans="1:16" x14ac:dyDescent="0.25">
      <c r="A2271" s="1">
        <v>41359</v>
      </c>
      <c r="B2271" s="10">
        <v>12.77</v>
      </c>
      <c r="C2271" s="10">
        <v>14.75</v>
      </c>
      <c r="D2271">
        <v>2077.2800000000002</v>
      </c>
      <c r="E2271">
        <v>1853.29</v>
      </c>
      <c r="F2271">
        <v>50160.56</v>
      </c>
      <c r="G2271">
        <v>44756.6</v>
      </c>
      <c r="H2271">
        <f>(1/(1-91/360*VLOOKUP($A2271,Tbills!$B$4:$C$974,2,1)/100))^((1)/91)-1</f>
        <v>2.0835330114543638E-6</v>
      </c>
      <c r="I2271">
        <f>I2270*(1-IF($A2271&lt;=I2266,I$1,I$1+IF(AND(WEEKDAY($A2271)&lt;&gt;1,WEEKDAY($A2271)&lt;&gt;7),J$1,0)))^($A2271-$A2270)*(1-0.5*(E2271/E2270-1))</f>
        <v>29.683723313313099</v>
      </c>
      <c r="K2271">
        <f>ROW()</f>
        <v>2271</v>
      </c>
      <c r="L2271">
        <f>B2271/C2271</f>
        <v>0.86576271186440679</v>
      </c>
      <c r="M2271">
        <f t="shared" si="35"/>
        <v>23.193718463426084</v>
      </c>
      <c r="O2271">
        <v>23.081775</v>
      </c>
      <c r="P2271">
        <f>P2270*(1-P$1+H2270)^($A2271-$A2270)*(2-E2271/E2270)</f>
        <v>23.47233300743234</v>
      </c>
    </row>
    <row r="2272" spans="1:16" x14ac:dyDescent="0.25">
      <c r="A2272" s="1">
        <v>41360</v>
      </c>
      <c r="B2272" s="10">
        <v>13.15</v>
      </c>
      <c r="C2272" s="10">
        <v>14.93</v>
      </c>
      <c r="D2272">
        <v>2102.0500000000002</v>
      </c>
      <c r="E2272">
        <v>1875.38</v>
      </c>
      <c r="F2272">
        <v>50300.63</v>
      </c>
      <c r="G2272">
        <v>44881.48</v>
      </c>
      <c r="H2272">
        <f>(1/(1-91/360*VLOOKUP($A2272,Tbills!$B$4:$C$974,2,1)/100))^((1)/91)-1</f>
        <v>2.0835330114543638E-6</v>
      </c>
      <c r="I2272">
        <f>I2271*(1-IF($A2272&lt;=I2267,I$1,I$1+IF(AND(WEEKDAY($A2272)&lt;&gt;1,WEEKDAY($A2272)&lt;&gt;7),J$1,0)))^($A2272-$A2271)*(1-0.5*(E2272/E2271-1))</f>
        <v>29.506050081294099</v>
      </c>
      <c r="K2272">
        <f>ROW()</f>
        <v>2272</v>
      </c>
      <c r="L2272">
        <f>B2272/C2272</f>
        <v>0.88077695914266585</v>
      </c>
      <c r="M2272">
        <f t="shared" si="35"/>
        <v>22.916197188013257</v>
      </c>
      <c r="O2272">
        <v>22.79965</v>
      </c>
      <c r="P2272">
        <f>P2271*(1-P$1+H2271)^($A2272-$A2271)*(2-E2272/E2271)</f>
        <v>23.191748724541515</v>
      </c>
    </row>
    <row r="2273" spans="1:16" x14ac:dyDescent="0.25">
      <c r="A2273" s="1">
        <v>41361</v>
      </c>
      <c r="B2273" s="10">
        <v>12.7</v>
      </c>
      <c r="C2273" s="10">
        <v>14.64</v>
      </c>
      <c r="D2273">
        <v>2078.15</v>
      </c>
      <c r="E2273">
        <v>1854.05</v>
      </c>
      <c r="F2273">
        <v>50440.49</v>
      </c>
      <c r="G2273">
        <v>45006.18</v>
      </c>
      <c r="H2273">
        <f>(1/(1-91/360*VLOOKUP($A2273,Tbills!$B$4:$C$974,2,1)/100))^((1)/91)-1</f>
        <v>2.0835330114543638E-6</v>
      </c>
      <c r="I2273">
        <f>I2272*(1-IF($A2273&lt;=I2268,I$1,I$1+IF(AND(WEEKDAY($A2273)&lt;&gt;1,WEEKDAY($A2273)&lt;&gt;7),J$1,0)))^($A2273-$A2272)*(1-0.5*(E2273/E2272-1))</f>
        <v>29.673074154427418</v>
      </c>
      <c r="K2273">
        <f>ROW()</f>
        <v>2273</v>
      </c>
      <c r="L2273">
        <f>B2273/C2273</f>
        <v>0.86748633879781412</v>
      </c>
      <c r="M2273">
        <f t="shared" si="35"/>
        <v>23.175759554597235</v>
      </c>
      <c r="O2273">
        <v>23.055150000000001</v>
      </c>
      <c r="P2273">
        <f>P2272*(1-P$1+H2272)^($A2273-$A2272)*(2-E2273/E2272)</f>
        <v>23.454705936712767</v>
      </c>
    </row>
    <row r="2274" spans="1:16" x14ac:dyDescent="0.25">
      <c r="A2274" s="1">
        <v>41365</v>
      </c>
      <c r="B2274" s="10">
        <v>13.58</v>
      </c>
      <c r="C2274" s="10">
        <v>15.28</v>
      </c>
      <c r="D2274">
        <v>2103.81</v>
      </c>
      <c r="E2274">
        <v>1876.93</v>
      </c>
      <c r="F2274">
        <v>51016.21</v>
      </c>
      <c r="G2274">
        <v>45519.5</v>
      </c>
      <c r="H2274">
        <f>(1/(1-91/360*VLOOKUP($A2274,Tbills!$B$4:$C$974,2,1)/100))^((1)/91)-1</f>
        <v>2.0835330114543638E-6</v>
      </c>
      <c r="I2274">
        <f>I2273*(1-IF($A2274&lt;=I2269,I$1,I$1+IF(AND(WEEKDAY($A2274)&lt;&gt;1,WEEKDAY($A2274)&lt;&gt;7),J$1,0)))^($A2274-$A2273)*(1-0.5*(E2274/E2273-1))</f>
        <v>29.486913030451969</v>
      </c>
      <c r="K2274">
        <f>ROW()</f>
        <v>2274</v>
      </c>
      <c r="L2274">
        <f>B2274/C2274</f>
        <v>0.88874345549738221</v>
      </c>
      <c r="M2274">
        <f t="shared" si="35"/>
        <v>22.885493798781866</v>
      </c>
      <c r="O2274">
        <v>22.764900000000001</v>
      </c>
      <c r="P2274">
        <f>P2273*(1-P$1+H2273)^($A2274-$A2273)*(2-E2274/E2273)</f>
        <v>23.162027966199084</v>
      </c>
    </row>
    <row r="2275" spans="1:16" x14ac:dyDescent="0.25">
      <c r="A2275" s="1">
        <v>41366</v>
      </c>
      <c r="B2275" s="10">
        <v>12.78</v>
      </c>
      <c r="C2275" s="10">
        <v>14.71</v>
      </c>
      <c r="D2275">
        <v>2025.4</v>
      </c>
      <c r="E2275">
        <v>1806.97</v>
      </c>
      <c r="F2275">
        <v>50126.57</v>
      </c>
      <c r="G2275">
        <v>44725.62</v>
      </c>
      <c r="H2275">
        <f>(1/(1-91/360*VLOOKUP($A2275,Tbills!$B$4:$C$974,2,1)/100))^((1)/91)-1</f>
        <v>2.0835330114543638E-6</v>
      </c>
      <c r="I2275">
        <f>I2274*(1-IF($A2275&lt;=I2270,I$1,I$1+IF(AND(WEEKDAY($A2275)&lt;&gt;1,WEEKDAY($A2275)&lt;&gt;7),J$1,0)))^($A2275-$A2274)*(1-0.5*(E2275/E2274-1))</f>
        <v>30.035673447104269</v>
      </c>
      <c r="K2275">
        <f>ROW()</f>
        <v>2275</v>
      </c>
      <c r="L2275">
        <f>B2275/C2275</f>
        <v>0.8687967369136641</v>
      </c>
      <c r="M2275">
        <f t="shared" si="35"/>
        <v>23.737413666157899</v>
      </c>
      <c r="O2275">
        <v>23.609549999999999</v>
      </c>
      <c r="P2275">
        <f>P2274*(1-P$1+H2274)^($A2275-$A2274)*(2-E2275/E2274)</f>
        <v>24.02452234470509</v>
      </c>
    </row>
    <row r="2276" spans="1:16" x14ac:dyDescent="0.25">
      <c r="A2276" s="1">
        <v>41367</v>
      </c>
      <c r="B2276" s="10">
        <v>14.21</v>
      </c>
      <c r="C2276" s="10">
        <v>15.49</v>
      </c>
      <c r="D2276">
        <v>2121.06</v>
      </c>
      <c r="E2276">
        <v>1892.31</v>
      </c>
      <c r="F2276">
        <v>50522.01</v>
      </c>
      <c r="G2276">
        <v>45078.36</v>
      </c>
      <c r="H2276">
        <f>(1/(1-91/360*VLOOKUP($A2276,Tbills!$B$4:$C$974,2,1)/100))^((1)/91)-1</f>
        <v>2.0835330114543638E-6</v>
      </c>
      <c r="I2276">
        <f>I2275*(1-IF($A2276&lt;=I2271,I$1,I$1+IF(AND(WEEKDAY($A2276)&lt;&gt;1,WEEKDAY($A2276)&lt;&gt;7),J$1,0)))^($A2276-$A2275)*(1-0.5*(E2276/E2275-1))</f>
        <v>29.325644266638012</v>
      </c>
      <c r="K2276">
        <f>ROW()</f>
        <v>2276</v>
      </c>
      <c r="L2276">
        <f>B2276/C2276</f>
        <v>0.91736604260813437</v>
      </c>
      <c r="M2276">
        <f t="shared" si="35"/>
        <v>22.615284201465052</v>
      </c>
      <c r="O2276">
        <v>22.498425000000001</v>
      </c>
      <c r="P2276">
        <f>P2275*(1-P$1+H2275)^($A2276-$A2275)*(2-E2276/E2275)</f>
        <v>22.889087687732118</v>
      </c>
    </row>
    <row r="2277" spans="1:16" x14ac:dyDescent="0.25">
      <c r="A2277" s="1">
        <v>41368</v>
      </c>
      <c r="B2277" s="10">
        <v>13.89</v>
      </c>
      <c r="C2277" s="10">
        <v>15.3</v>
      </c>
      <c r="D2277">
        <v>2080.0100000000002</v>
      </c>
      <c r="E2277">
        <v>1855.69</v>
      </c>
      <c r="F2277">
        <v>50383.24</v>
      </c>
      <c r="G2277">
        <v>44954.45</v>
      </c>
      <c r="H2277">
        <f>(1/(1-91/360*VLOOKUP($A2277,Tbills!$B$4:$C$974,2,1)/100))^((1)/91)-1</f>
        <v>2.0835330114543638E-6</v>
      </c>
      <c r="I2277">
        <f>I2276*(1-IF($A2277&lt;=I2272,I$1,I$1+IF(AND(WEEKDAY($A2277)&lt;&gt;1,WEEKDAY($A2277)&lt;&gt;7),J$1,0)))^($A2277-$A2276)*(1-0.5*(E2277/E2276-1))</f>
        <v>29.608628675759945</v>
      </c>
      <c r="K2277">
        <f>ROW()</f>
        <v>2277</v>
      </c>
      <c r="L2277">
        <f>B2277/C2277</f>
        <v>0.90784313725490196</v>
      </c>
      <c r="M2277">
        <f t="shared" si="35"/>
        <v>23.051861684706939</v>
      </c>
      <c r="O2277">
        <v>22.931450000000002</v>
      </c>
      <c r="P2277">
        <f>P2276*(1-P$1+H2276)^($A2277-$A2276)*(2-E2277/E2276)</f>
        <v>23.331223164142187</v>
      </c>
    </row>
    <row r="2278" spans="1:16" x14ac:dyDescent="0.25">
      <c r="A2278" s="1">
        <v>41369</v>
      </c>
      <c r="B2278" s="10">
        <v>13.92</v>
      </c>
      <c r="C2278" s="10">
        <v>15.38</v>
      </c>
      <c r="D2278">
        <v>2081.84</v>
      </c>
      <c r="E2278">
        <v>1857.32</v>
      </c>
      <c r="F2278">
        <v>50575.519999999997</v>
      </c>
      <c r="G2278">
        <v>45125.919999999998</v>
      </c>
      <c r="H2278">
        <f>(1/(1-91/360*VLOOKUP($A2278,Tbills!$B$4:$C$974,2,1)/100))^((1)/91)-1</f>
        <v>2.0835330114543638E-6</v>
      </c>
      <c r="I2278">
        <f>I2277*(1-IF($A2278&lt;=I2273,I$1,I$1+IF(AND(WEEKDAY($A2278)&lt;&gt;1,WEEKDAY($A2278)&lt;&gt;7),J$1,0)))^($A2278-$A2277)*(1-0.5*(E2278/E2277-1))</f>
        <v>29.594854572881971</v>
      </c>
      <c r="K2278">
        <f>ROW()</f>
        <v>2278</v>
      </c>
      <c r="L2278">
        <f>B2278/C2278</f>
        <v>0.90507152145643688</v>
      </c>
      <c r="M2278">
        <f t="shared" si="35"/>
        <v>23.030540697359701</v>
      </c>
      <c r="O2278">
        <v>22.90915</v>
      </c>
      <c r="P2278">
        <f>P2277*(1-P$1+H2277)^($A2278-$A2277)*(2-E2278/E2277)</f>
        <v>23.309915887696388</v>
      </c>
    </row>
    <row r="2279" spans="1:16" x14ac:dyDescent="0.25">
      <c r="A2279" s="1">
        <v>41372</v>
      </c>
      <c r="B2279" s="10">
        <v>13.19</v>
      </c>
      <c r="C2279" s="10">
        <v>14.71</v>
      </c>
      <c r="D2279">
        <v>2011.36</v>
      </c>
      <c r="E2279">
        <v>1794.43</v>
      </c>
      <c r="F2279">
        <v>49434.45</v>
      </c>
      <c r="G2279">
        <v>44107.519999999997</v>
      </c>
      <c r="H2279">
        <f>(1/(1-91/360*VLOOKUP($A2279,Tbills!$B$4:$C$974,2,1)/100))^((1)/91)-1</f>
        <v>1.8057055335418681E-6</v>
      </c>
      <c r="I2279">
        <f>I2278*(1-IF($A2279&lt;=I2274,I$1,I$1+IF(AND(WEEKDAY($A2279)&lt;&gt;1,WEEKDAY($A2279)&lt;&gt;7),J$1,0)))^($A2279-$A2278)*(1-0.5*(E2279/E2278-1))</f>
        <v>30.093554688489679</v>
      </c>
      <c r="K2279">
        <f>ROW()</f>
        <v>2279</v>
      </c>
      <c r="L2279">
        <f>B2279/C2279</f>
        <v>0.89666893269884429</v>
      </c>
      <c r="M2279">
        <f t="shared" si="35"/>
        <v>23.807042227431278</v>
      </c>
      <c r="O2279">
        <v>23.681750000000001</v>
      </c>
      <c r="P2279">
        <f>P2278*(1-P$1+H2278)^($A2279-$A2278)*(2-E2279/E2278)</f>
        <v>24.096680708499623</v>
      </c>
    </row>
    <row r="2280" spans="1:16" x14ac:dyDescent="0.25">
      <c r="A2280" s="1">
        <v>41373</v>
      </c>
      <c r="B2280" s="10">
        <v>12.84</v>
      </c>
      <c r="C2280" s="10">
        <v>14.46</v>
      </c>
      <c r="D2280">
        <v>2004.5</v>
      </c>
      <c r="E2280">
        <v>1788.3</v>
      </c>
      <c r="F2280">
        <v>48988.51</v>
      </c>
      <c r="G2280">
        <v>43709.55</v>
      </c>
      <c r="H2280">
        <f>(1/(1-91/360*VLOOKUP($A2280,Tbills!$B$4:$C$974,2,1)/100))^((1)/91)-1</f>
        <v>1.8057055335418681E-6</v>
      </c>
      <c r="I2280">
        <f>I2279*(1-IF($A2280&lt;=I2275,I$1,I$1+IF(AND(WEEKDAY($A2280)&lt;&gt;1,WEEKDAY($A2280)&lt;&gt;7),J$1,0)))^($A2280-$A2279)*(1-0.5*(E2280/E2279-1))</f>
        <v>30.144171789604588</v>
      </c>
      <c r="K2280">
        <f>ROW()</f>
        <v>2280</v>
      </c>
      <c r="L2280">
        <f>B2280/C2280</f>
        <v>0.88796680497925307</v>
      </c>
      <c r="M2280">
        <f t="shared" si="35"/>
        <v>23.88725748790597</v>
      </c>
      <c r="O2280">
        <v>23.761800000000001</v>
      </c>
      <c r="P2280">
        <f>P2279*(1-P$1+H2279)^($A2280-$A2279)*(2-E2280/E2279)</f>
        <v>24.178147388146183</v>
      </c>
    </row>
    <row r="2281" spans="1:16" x14ac:dyDescent="0.25">
      <c r="A2281" s="1">
        <v>41374</v>
      </c>
      <c r="B2281" s="10">
        <v>12.36</v>
      </c>
      <c r="C2281" s="10">
        <v>14.12</v>
      </c>
      <c r="D2281">
        <v>1931.14</v>
      </c>
      <c r="E2281">
        <v>1722.85</v>
      </c>
      <c r="F2281">
        <v>48366.71</v>
      </c>
      <c r="G2281">
        <v>43154.68</v>
      </c>
      <c r="H2281">
        <f>(1/(1-91/360*VLOOKUP($A2281,Tbills!$B$4:$C$974,2,1)/100))^((1)/91)-1</f>
        <v>1.8057055335418681E-6</v>
      </c>
      <c r="I2281">
        <f>I2280*(1-IF($A2281&lt;=I2276,I$1,I$1+IF(AND(WEEKDAY($A2281)&lt;&gt;1,WEEKDAY($A2281)&lt;&gt;7),J$1,0)))^($A2281-$A2280)*(1-0.5*(E2281/E2280-1))</f>
        <v>30.694996199568116</v>
      </c>
      <c r="K2281">
        <f>ROW()</f>
        <v>2281</v>
      </c>
      <c r="L2281">
        <f>B2281/C2281</f>
        <v>0.87535410764872523</v>
      </c>
      <c r="M2281">
        <f t="shared" si="35"/>
        <v>24.760354059889156</v>
      </c>
      <c r="O2281">
        <v>24.629750000000001</v>
      </c>
      <c r="P2281">
        <f>P2280*(1-P$1+H2280)^($A2281-$A2280)*(2-E2281/E2280)</f>
        <v>25.062161783818098</v>
      </c>
    </row>
    <row r="2282" spans="1:16" x14ac:dyDescent="0.25">
      <c r="A2282" s="1">
        <v>41375</v>
      </c>
      <c r="B2282" s="10">
        <v>12.24</v>
      </c>
      <c r="C2282" s="10">
        <v>14.17</v>
      </c>
      <c r="D2282">
        <v>1932.57</v>
      </c>
      <c r="E2282">
        <v>1724.13</v>
      </c>
      <c r="F2282">
        <v>48127.69</v>
      </c>
      <c r="G2282">
        <v>42941.34</v>
      </c>
      <c r="H2282">
        <f>(1/(1-91/360*VLOOKUP($A2282,Tbills!$B$4:$C$974,2,1)/100))^((1)/91)-1</f>
        <v>1.8057055335418681E-6</v>
      </c>
      <c r="I2282">
        <f>I2281*(1-IF($A2282&lt;=I2277,I$1,I$1+IF(AND(WEEKDAY($A2282)&lt;&gt;1,WEEKDAY($A2282)&lt;&gt;7),J$1,0)))^($A2282-$A2281)*(1-0.5*(E2282/E2281-1))</f>
        <v>30.682795085228555</v>
      </c>
      <c r="K2282">
        <f>ROW()</f>
        <v>2282</v>
      </c>
      <c r="L2282">
        <f>B2282/C2282</f>
        <v>0.86379675370501063</v>
      </c>
      <c r="M2282">
        <f t="shared" si="35"/>
        <v>24.740805866173275</v>
      </c>
      <c r="O2282">
        <v>24.611374999999999</v>
      </c>
      <c r="P2282">
        <f>P2281*(1-P$1+H2281)^($A2282-$A2281)*(2-E2282/E2281)</f>
        <v>25.042660679006634</v>
      </c>
    </row>
    <row r="2283" spans="1:16" x14ac:dyDescent="0.25">
      <c r="A2283" s="1">
        <v>41376</v>
      </c>
      <c r="B2283" s="10">
        <v>12.06</v>
      </c>
      <c r="C2283" s="10">
        <v>14.02</v>
      </c>
      <c r="D2283">
        <v>1884.16</v>
      </c>
      <c r="E2283">
        <v>1680.94</v>
      </c>
      <c r="F2283">
        <v>47517.919999999998</v>
      </c>
      <c r="G2283">
        <v>42397.21</v>
      </c>
      <c r="H2283">
        <f>(1/(1-91/360*VLOOKUP($A2283,Tbills!$B$4:$C$974,2,1)/100))^((1)/91)-1</f>
        <v>1.8057055335418681E-6</v>
      </c>
      <c r="I2283">
        <f>I2282*(1-IF($A2283&lt;=I2278,I$1,I$1+IF(AND(WEEKDAY($A2283)&lt;&gt;1,WEEKDAY($A2283)&lt;&gt;7),J$1,0)))^($A2283-$A2282)*(1-0.5*(E2283/E2282-1))</f>
        <v>31.066293333958384</v>
      </c>
      <c r="K2283">
        <f>ROW()</f>
        <v>2283</v>
      </c>
      <c r="L2283">
        <f>B2283/C2283</f>
        <v>0.86019971469329537</v>
      </c>
      <c r="M2283">
        <f t="shared" si="35"/>
        <v>25.359389674928455</v>
      </c>
      <c r="O2283">
        <v>25.22465</v>
      </c>
      <c r="P2283">
        <f>P2282*(1-P$1+H2282)^($A2283-$A2282)*(2-E2283/E2282)</f>
        <v>25.669084137804369</v>
      </c>
    </row>
    <row r="2284" spans="1:16" x14ac:dyDescent="0.25">
      <c r="A2284" s="1">
        <v>41379</v>
      </c>
      <c r="B2284" s="10">
        <v>17.27</v>
      </c>
      <c r="C2284" s="10">
        <v>17.03</v>
      </c>
      <c r="D2284">
        <v>2241.1</v>
      </c>
      <c r="E2284">
        <v>1999.37</v>
      </c>
      <c r="F2284">
        <v>50592.39</v>
      </c>
      <c r="G2284">
        <v>45140.13</v>
      </c>
      <c r="H2284">
        <f>(1/(1-91/360*VLOOKUP($A2284,Tbills!$B$4:$C$974,2,1)/100))^((1)/91)-1</f>
        <v>1.527885156615838E-6</v>
      </c>
      <c r="I2284">
        <f>I2283*(1-IF($A2284&lt;=I2279,I$1,I$1+IF(AND(WEEKDAY($A2284)&lt;&gt;1,WEEKDAY($A2284)&lt;&gt;7),J$1,0)))^($A2284-$A2283)*(1-0.5*(E2284/E2283-1))</f>
        <v>28.121565335122398</v>
      </c>
      <c r="K2284">
        <f>ROW()</f>
        <v>2284</v>
      </c>
      <c r="L2284">
        <f>B2284/C2284</f>
        <v>1.014092777451556</v>
      </c>
      <c r="M2284">
        <f t="shared" si="35"/>
        <v>20.552544634654691</v>
      </c>
      <c r="O2284">
        <v>20.462375000000002</v>
      </c>
      <c r="P2284">
        <f>P2283*(1-P$1+H2283)^($A2284-$A2283)*(2-E2284/E2283)</f>
        <v>20.80424803947357</v>
      </c>
    </row>
    <row r="2285" spans="1:16" x14ac:dyDescent="0.25">
      <c r="A2285" s="1">
        <v>41380</v>
      </c>
      <c r="B2285" s="10">
        <v>13.96</v>
      </c>
      <c r="C2285" s="10">
        <v>15.1</v>
      </c>
      <c r="D2285">
        <v>1979.38</v>
      </c>
      <c r="E2285">
        <v>1765.88</v>
      </c>
      <c r="F2285">
        <v>48332.01</v>
      </c>
      <c r="G2285">
        <v>43123.28</v>
      </c>
      <c r="H2285">
        <f>(1/(1-91/360*VLOOKUP($A2285,Tbills!$B$4:$C$974,2,1)/100))^((1)/91)-1</f>
        <v>1.527885156615838E-6</v>
      </c>
      <c r="I2285">
        <f>I2284*(1-IF($A2285&lt;=I2280,I$1,I$1+IF(AND(WEEKDAY($A2285)&lt;&gt;1,WEEKDAY($A2285)&lt;&gt;7),J$1,0)))^($A2285-$A2284)*(1-0.5*(E2285/E2284-1))</f>
        <v>29.762833982025157</v>
      </c>
      <c r="K2285">
        <f>ROW()</f>
        <v>2285</v>
      </c>
      <c r="L2285">
        <f>B2285/C2285</f>
        <v>0.92450331125827823</v>
      </c>
      <c r="M2285">
        <f t="shared" si="35"/>
        <v>22.951638479120213</v>
      </c>
      <c r="O2285">
        <v>22.889900000000001</v>
      </c>
      <c r="P2285">
        <f>P2284*(1-P$1+H2284)^($A2285-$A2284)*(2-E2285/E2284)</f>
        <v>23.232981453436906</v>
      </c>
    </row>
    <row r="2286" spans="1:16"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I2285*(1-IF($A2286&lt;=I2281,I$1,I$1+IF(AND(WEEKDAY($A2286)&lt;&gt;1,WEEKDAY($A2286)&lt;&gt;7),J$1,0)))^($A2286-$A2285)*(1-0.5*(E2286/E2285-1))</f>
        <v>28.04691675923884</v>
      </c>
      <c r="K2286">
        <f>ROW()</f>
        <v>2286</v>
      </c>
      <c r="L2286">
        <f>B2286/C2286</f>
        <v>0.97519196692262267</v>
      </c>
      <c r="M2286">
        <f t="shared" si="35"/>
        <v>20.305356114962883</v>
      </c>
      <c r="O2286">
        <v>20.224599999999999</v>
      </c>
      <c r="P2286">
        <f>P2285*(1-P$1+H2285)^($A2286-$A2285)*(2-E2286/E2285)</f>
        <v>20.554489264538411</v>
      </c>
    </row>
    <row r="2287" spans="1:16" x14ac:dyDescent="0.25">
      <c r="A2287" s="1">
        <v>41382</v>
      </c>
      <c r="B2287" s="10">
        <v>17.559999999999999</v>
      </c>
      <c r="C2287" s="10">
        <v>17.52</v>
      </c>
      <c r="D2287">
        <v>2308.09</v>
      </c>
      <c r="E2287">
        <v>2059.14</v>
      </c>
      <c r="F2287">
        <v>50732.1</v>
      </c>
      <c r="G2287">
        <v>45264.58</v>
      </c>
      <c r="H2287">
        <f>(1/(1-91/360*VLOOKUP($A2287,Tbills!$B$4:$C$974,2,1)/100))^((1)/91)-1</f>
        <v>1.527885156615838E-6</v>
      </c>
      <c r="I2287">
        <f>I2286*(1-IF($A2287&lt;=I2282,I$1,I$1+IF(AND(WEEKDAY($A2287)&lt;&gt;1,WEEKDAY($A2287)&lt;&gt;7),J$1,0)))^($A2287-$A2286)*(1-0.5*(E2287/E2286-1))</f>
        <v>27.407268430232133</v>
      </c>
      <c r="K2287">
        <f>ROW()</f>
        <v>2287</v>
      </c>
      <c r="L2287">
        <f>B2287/C2287</f>
        <v>1.0022831050228309</v>
      </c>
      <c r="M2287">
        <f t="shared" si="35"/>
        <v>19.379303504321904</v>
      </c>
      <c r="O2287">
        <v>19.293299999999999</v>
      </c>
      <c r="P2287">
        <f>P2286*(1-P$1+H2286)^($A2287-$A2286)*(2-E2287/E2286)</f>
        <v>19.617292698970004</v>
      </c>
    </row>
    <row r="2288" spans="1:16" x14ac:dyDescent="0.25">
      <c r="A2288" s="1">
        <v>41383</v>
      </c>
      <c r="B2288" s="10">
        <v>14.97</v>
      </c>
      <c r="C2288" s="10">
        <v>16.170000000000002</v>
      </c>
      <c r="D2288">
        <v>2146.48</v>
      </c>
      <c r="E2288">
        <v>1914.96</v>
      </c>
      <c r="F2288">
        <v>51030.49</v>
      </c>
      <c r="G2288">
        <v>45530.75</v>
      </c>
      <c r="H2288">
        <f>(1/(1-91/360*VLOOKUP($A2288,Tbills!$B$4:$C$974,2,1)/100))^((1)/91)-1</f>
        <v>1.527885156615838E-6</v>
      </c>
      <c r="I2288">
        <f>I2287*(1-IF($A2288&lt;=I2283,I$1,I$1+IF(AND(WEEKDAY($A2288)&lt;&gt;1,WEEKDAY($A2288)&lt;&gt;7),J$1,0)))^($A2288-$A2287)*(1-0.5*(E2288/E2287-1))</f>
        <v>28.366052043691475</v>
      </c>
      <c r="K2288">
        <f>ROW()</f>
        <v>2288</v>
      </c>
      <c r="L2288">
        <f>B2288/C2288</f>
        <v>0.92578849721706857</v>
      </c>
      <c r="M2288">
        <f t="shared" si="35"/>
        <v>20.735267289054541</v>
      </c>
      <c r="O2288">
        <v>20.658550000000002</v>
      </c>
      <c r="P2288">
        <f>P2287*(1-P$1+H2287)^($A2288-$A2287)*(2-E2288/E2287)</f>
        <v>20.990141867101755</v>
      </c>
    </row>
    <row r="2289" spans="1:16" x14ac:dyDescent="0.25">
      <c r="A2289" s="1">
        <v>41386</v>
      </c>
      <c r="B2289" s="10">
        <v>14.39</v>
      </c>
      <c r="C2289" s="10">
        <v>15.66</v>
      </c>
      <c r="D2289">
        <v>2058.77</v>
      </c>
      <c r="E2289">
        <v>1836.7</v>
      </c>
      <c r="F2289">
        <v>49411.54</v>
      </c>
      <c r="G2289">
        <v>44086.080000000002</v>
      </c>
      <c r="H2289">
        <f>(1/(1-91/360*VLOOKUP($A2289,Tbills!$B$4:$C$974,2,1)/100))^((1)/91)-1</f>
        <v>1.3889776309117252E-6</v>
      </c>
      <c r="I2289">
        <f>I2288*(1-IF($A2289&lt;=I2284,I$1,I$1+IF(AND(WEEKDAY($A2289)&lt;&gt;1,WEEKDAY($A2289)&lt;&gt;7),J$1,0)))^($A2289-$A2288)*(1-0.5*(E2289/E2288-1))</f>
        <v>28.943419533032291</v>
      </c>
      <c r="K2289">
        <f>ROW()</f>
        <v>2289</v>
      </c>
      <c r="L2289">
        <f>B2289/C2289</f>
        <v>0.91890166028097064</v>
      </c>
      <c r="M2289">
        <f t="shared" si="35"/>
        <v>21.579654334920964</v>
      </c>
      <c r="O2289">
        <v>21.500924999999999</v>
      </c>
      <c r="P2289">
        <f>P2288*(1-P$1+H2288)^($A2289-$A2288)*(2-E2289/E2288)</f>
        <v>21.845636569760742</v>
      </c>
    </row>
    <row r="2290" spans="1:16" x14ac:dyDescent="0.25">
      <c r="A2290" s="1">
        <v>41387</v>
      </c>
      <c r="B2290" s="10">
        <v>13.48</v>
      </c>
      <c r="C2290" s="10">
        <v>14.83</v>
      </c>
      <c r="D2290">
        <v>1959.76</v>
      </c>
      <c r="E2290">
        <v>1748.37</v>
      </c>
      <c r="F2290">
        <v>47618.13</v>
      </c>
      <c r="G2290">
        <v>42485.89</v>
      </c>
      <c r="H2290">
        <f>(1/(1-91/360*VLOOKUP($A2290,Tbills!$B$4:$C$974,2,1)/100))^((1)/91)-1</f>
        <v>1.3889776309117252E-6</v>
      </c>
      <c r="I2290">
        <f>I2289*(1-IF($A2290&lt;=I2285,I$1,I$1+IF(AND(WEEKDAY($A2290)&lt;&gt;1,WEEKDAY($A2290)&lt;&gt;7),J$1,0)))^($A2290-$A2289)*(1-0.5*(E2290/E2289-1))</f>
        <v>29.638617021420067</v>
      </c>
      <c r="K2290">
        <f>ROW()</f>
        <v>2290</v>
      </c>
      <c r="L2290">
        <f>B2290/C2290</f>
        <v>0.90896830748482804</v>
      </c>
      <c r="M2290">
        <f t="shared" si="35"/>
        <v>22.616402883216065</v>
      </c>
      <c r="O2290">
        <v>22.529875000000001</v>
      </c>
      <c r="P2290">
        <f>P2289*(1-P$1+H2289)^($A2290-$A2289)*(2-E2290/E2289)</f>
        <v>22.895415023480929</v>
      </c>
    </row>
    <row r="2291" spans="1:16" x14ac:dyDescent="0.25">
      <c r="A2291" s="1">
        <v>41388</v>
      </c>
      <c r="B2291" s="10">
        <v>13.61</v>
      </c>
      <c r="C2291" s="10">
        <v>14.97</v>
      </c>
      <c r="D2291">
        <v>1970.41</v>
      </c>
      <c r="E2291">
        <v>1757.87</v>
      </c>
      <c r="F2291">
        <v>47572.87</v>
      </c>
      <c r="G2291">
        <v>42445.45</v>
      </c>
      <c r="H2291">
        <f>(1/(1-91/360*VLOOKUP($A2291,Tbills!$B$4:$C$974,2,1)/100))^((1)/91)-1</f>
        <v>1.3889776309117252E-6</v>
      </c>
      <c r="I2291">
        <f>I2290*(1-IF($A2291&lt;=I2286,I$1,I$1+IF(AND(WEEKDAY($A2291)&lt;&gt;1,WEEKDAY($A2291)&lt;&gt;7),J$1,0)))^($A2291-$A2290)*(1-0.5*(E2291/E2290-1))</f>
        <v>29.557325025262877</v>
      </c>
      <c r="K2291">
        <f>ROW()</f>
        <v>2291</v>
      </c>
      <c r="L2291">
        <f>B2291/C2291</f>
        <v>0.9091516366065463</v>
      </c>
      <c r="M2291">
        <f t="shared" si="35"/>
        <v>22.492466019073504</v>
      </c>
      <c r="O2291">
        <v>22.406549999999999</v>
      </c>
      <c r="P2291">
        <f>P2290*(1-P$1+H2290)^($A2291-$A2290)*(2-E2291/E2290)</f>
        <v>22.770199166009789</v>
      </c>
    </row>
    <row r="2292" spans="1:16" x14ac:dyDescent="0.25">
      <c r="A2292" s="1">
        <v>41389</v>
      </c>
      <c r="B2292" s="10">
        <v>13.62</v>
      </c>
      <c r="C2292" s="10">
        <v>14.96</v>
      </c>
      <c r="D2292">
        <v>1988.75</v>
      </c>
      <c r="E2292">
        <v>1774.23</v>
      </c>
      <c r="F2292">
        <v>47607.34</v>
      </c>
      <c r="G2292">
        <v>42476.15</v>
      </c>
      <c r="H2292">
        <f>(1/(1-91/360*VLOOKUP($A2292,Tbills!$B$4:$C$974,2,1)/100))^((1)/91)-1</f>
        <v>1.3889776309117252E-6</v>
      </c>
      <c r="I2292">
        <f>I2291*(1-IF($A2292&lt;=I2287,I$1,I$1+IF(AND(WEEKDAY($A2292)&lt;&gt;1,WEEKDAY($A2292)&lt;&gt;7),J$1,0)))^($A2292-$A2291)*(1-0.5*(E2292/E2291-1))</f>
        <v>29.419018463546564</v>
      </c>
      <c r="K2292">
        <f>ROW()</f>
        <v>2292</v>
      </c>
      <c r="L2292">
        <f>B2292/C2292</f>
        <v>0.91042780748663088</v>
      </c>
      <c r="M2292">
        <f t="shared" si="35"/>
        <v>22.282097140808947</v>
      </c>
      <c r="O2292">
        <v>22.19905</v>
      </c>
      <c r="P2292">
        <f>P2291*(1-P$1+H2291)^($A2292-$A2291)*(2-E2292/E2291)</f>
        <v>22.557480333853821</v>
      </c>
    </row>
    <row r="2293" spans="1:16" x14ac:dyDescent="0.25">
      <c r="A2293" s="1">
        <v>41390</v>
      </c>
      <c r="B2293" s="10">
        <v>13.61</v>
      </c>
      <c r="C2293" s="10">
        <v>14.89</v>
      </c>
      <c r="D2293">
        <v>1992.47</v>
      </c>
      <c r="E2293">
        <v>1777.54</v>
      </c>
      <c r="F2293">
        <v>47692.41</v>
      </c>
      <c r="G2293">
        <v>42551.99</v>
      </c>
      <c r="H2293">
        <f>(1/(1-91/360*VLOOKUP($A2293,Tbills!$B$4:$C$974,2,1)/100))^((1)/91)-1</f>
        <v>1.3889776309117252E-6</v>
      </c>
      <c r="I2293">
        <f>I2292*(1-IF($A2293&lt;=I2288,I$1,I$1+IF(AND(WEEKDAY($A2293)&lt;&gt;1,WEEKDAY($A2293)&lt;&gt;7),J$1,0)))^($A2293-$A2292)*(1-0.5*(E2293/E2292-1))</f>
        <v>29.390811445805632</v>
      </c>
      <c r="K2293">
        <f>ROW()</f>
        <v>2293</v>
      </c>
      <c r="L2293">
        <f>B2293/C2293</f>
        <v>0.91403626595030218</v>
      </c>
      <c r="M2293">
        <f t="shared" si="35"/>
        <v>22.239491843993505</v>
      </c>
      <c r="O2293">
        <v>22.156600000000001</v>
      </c>
      <c r="P2293">
        <f>P2292*(1-P$1+H2292)^($A2293-$A2292)*(2-E2293/E2292)</f>
        <v>22.514595655008055</v>
      </c>
    </row>
    <row r="2294" spans="1:16" x14ac:dyDescent="0.25">
      <c r="A2294" s="1">
        <v>41393</v>
      </c>
      <c r="B2294" s="10">
        <v>13.71</v>
      </c>
      <c r="C2294" s="10">
        <v>14.92</v>
      </c>
      <c r="D2294">
        <v>1985.86</v>
      </c>
      <c r="E2294">
        <v>1771.64</v>
      </c>
      <c r="F2294">
        <v>47405.36</v>
      </c>
      <c r="G2294">
        <v>42295.7</v>
      </c>
      <c r="H2294">
        <f>(1/(1-91/360*VLOOKUP($A2294,Tbills!$B$4:$C$974,2,1)/100))^((1)/91)-1</f>
        <v>1.3889776309117252E-6</v>
      </c>
      <c r="I2294">
        <f>I2293*(1-IF($A2294&lt;=I2289,I$1,I$1+IF(AND(WEEKDAY($A2294)&lt;&gt;1,WEEKDAY($A2294)&lt;&gt;7),J$1,0)))^($A2294-$A2293)*(1-0.5*(E2294/E2293-1))</f>
        <v>29.437289699704671</v>
      </c>
      <c r="K2294">
        <f>ROW()</f>
        <v>2294</v>
      </c>
      <c r="L2294">
        <f>B2294/C2294</f>
        <v>0.91890080428954435</v>
      </c>
      <c r="M2294">
        <f t="shared" si="35"/>
        <v>22.310191425778552</v>
      </c>
      <c r="O2294">
        <v>22.228075</v>
      </c>
      <c r="P2294">
        <f>P2293*(1-P$1+H2293)^($A2294-$A2293)*(2-E2294/E2293)</f>
        <v>22.586913691741291</v>
      </c>
    </row>
    <row r="2295" spans="1:16" x14ac:dyDescent="0.25">
      <c r="A2295" s="1">
        <v>41394</v>
      </c>
      <c r="B2295" s="10">
        <v>13.52</v>
      </c>
      <c r="C2295" s="10">
        <v>14.78</v>
      </c>
      <c r="D2295">
        <v>1953.38</v>
      </c>
      <c r="E2295">
        <v>1742.66</v>
      </c>
      <c r="F2295">
        <v>47069.78</v>
      </c>
      <c r="G2295">
        <v>41996.23</v>
      </c>
      <c r="H2295">
        <f>(1/(1-91/360*VLOOKUP($A2295,Tbills!$B$4:$C$974,2,1)/100))^((1)/91)-1</f>
        <v>1.3889776309117252E-6</v>
      </c>
      <c r="I2295">
        <f>I2294*(1-IF($A2295&lt;=I2290,I$1,I$1+IF(AND(WEEKDAY($A2295)&lt;&gt;1,WEEKDAY($A2295)&lt;&gt;7),J$1,0)))^($A2295-$A2294)*(1-0.5*(E2295/E2294-1))</f>
        <v>29.677280802722439</v>
      </c>
      <c r="K2295">
        <f>ROW()</f>
        <v>2295</v>
      </c>
      <c r="L2295">
        <f>B2295/C2295</f>
        <v>0.91474966170500682</v>
      </c>
      <c r="M2295">
        <f t="shared" si="35"/>
        <v>22.674079300641978</v>
      </c>
      <c r="O2295">
        <v>22.593675000000001</v>
      </c>
      <c r="P2295">
        <f>P2294*(1-P$1+H2294)^($A2295-$A2294)*(2-E2295/E2294)</f>
        <v>22.955567029701417</v>
      </c>
    </row>
    <row r="2296" spans="1:16" x14ac:dyDescent="0.25">
      <c r="A2296" s="1">
        <v>41395</v>
      </c>
      <c r="B2296" s="10">
        <v>14.49</v>
      </c>
      <c r="C2296" s="10">
        <v>15.61</v>
      </c>
      <c r="D2296">
        <v>2037.68</v>
      </c>
      <c r="E2296">
        <v>1817.87</v>
      </c>
      <c r="F2296">
        <v>48052.34</v>
      </c>
      <c r="G2296">
        <v>42872.83</v>
      </c>
      <c r="H2296">
        <f>(1/(1-91/360*VLOOKUP($A2296,Tbills!$B$4:$C$974,2,1)/100))^((1)/91)-1</f>
        <v>1.3889776309117252E-6</v>
      </c>
      <c r="I2296">
        <f>I2295*(1-IF($A2296&lt;=I2291,I$1,I$1+IF(AND(WEEKDAY($A2296)&lt;&gt;1,WEEKDAY($A2296)&lt;&gt;7),J$1,0)))^($A2296-$A2295)*(1-0.5*(E2296/E2295-1))</f>
        <v>29.036116624269678</v>
      </c>
      <c r="K2296">
        <f>ROW()</f>
        <v>2296</v>
      </c>
      <c r="L2296">
        <f>B2296/C2296</f>
        <v>0.9282511210762332</v>
      </c>
      <c r="M2296">
        <f t="shared" si="35"/>
        <v>21.694497270991707</v>
      </c>
      <c r="O2296">
        <v>21.618849999999998</v>
      </c>
      <c r="P2296">
        <f>P2295*(1-P$1+H2295)^($A2296-$A2295)*(2-E2296/E2295)</f>
        <v>21.964065093392225</v>
      </c>
    </row>
    <row r="2297" spans="1:16" x14ac:dyDescent="0.25">
      <c r="A2297" s="1">
        <v>41396</v>
      </c>
      <c r="B2297" s="10">
        <v>13.59</v>
      </c>
      <c r="C2297" s="10">
        <v>14.87</v>
      </c>
      <c r="D2297">
        <v>1967.49</v>
      </c>
      <c r="E2297">
        <v>1755.25</v>
      </c>
      <c r="F2297">
        <v>47636.33</v>
      </c>
      <c r="G2297">
        <v>42501.599999999999</v>
      </c>
      <c r="H2297">
        <f>(1/(1-91/360*VLOOKUP($A2297,Tbills!$B$4:$C$974,2,1)/100))^((1)/91)-1</f>
        <v>1.3889776309117252E-6</v>
      </c>
      <c r="I2297">
        <f>I2296*(1-IF($A2297&lt;=I2292,I$1,I$1+IF(AND(WEEKDAY($A2297)&lt;&gt;1,WEEKDAY($A2297)&lt;&gt;7),J$1,0)))^($A2297-$A2296)*(1-0.5*(E2297/E2296-1))</f>
        <v>29.535450087226316</v>
      </c>
      <c r="K2297">
        <f>ROW()</f>
        <v>2297</v>
      </c>
      <c r="L2297">
        <f>B2297/C2297</f>
        <v>0.91392064559515807</v>
      </c>
      <c r="M2297">
        <f t="shared" si="35"/>
        <v>22.440760380100844</v>
      </c>
      <c r="O2297">
        <v>22.362124999999999</v>
      </c>
      <c r="P2297">
        <f>P2296*(1-P$1+H2296)^($A2297-$A2296)*(2-E2297/E2296)</f>
        <v>22.719850420503985</v>
      </c>
    </row>
    <row r="2298" spans="1:16" x14ac:dyDescent="0.25">
      <c r="A2298" s="1">
        <v>41397</v>
      </c>
      <c r="B2298" s="10">
        <v>12.85</v>
      </c>
      <c r="C2298" s="10">
        <v>14.45</v>
      </c>
      <c r="D2298">
        <v>1931.31</v>
      </c>
      <c r="E2298">
        <v>1722.97</v>
      </c>
      <c r="F2298">
        <v>47096.59</v>
      </c>
      <c r="G2298">
        <v>42019.98</v>
      </c>
      <c r="H2298">
        <f>(1/(1-91/360*VLOOKUP($A2298,Tbills!$B$4:$C$974,2,1)/100))^((1)/91)-1</f>
        <v>1.3889776309117252E-6</v>
      </c>
      <c r="I2298">
        <f>I2297*(1-IF($A2298&lt;=I2293,I$1,I$1+IF(AND(WEEKDAY($A2298)&lt;&gt;1,WEEKDAY($A2298)&lt;&gt;7),J$1,0)))^($A2298-$A2297)*(1-0.5*(E2298/E2297-1))</f>
        <v>29.806260765016855</v>
      </c>
      <c r="K2298">
        <f>ROW()</f>
        <v>2298</v>
      </c>
      <c r="L2298">
        <f>B2298/C2298</f>
        <v>0.88927335640138405</v>
      </c>
      <c r="M2298">
        <f t="shared" si="35"/>
        <v>22.852393733503785</v>
      </c>
      <c r="O2298">
        <v>22.772449999999999</v>
      </c>
      <c r="P2298">
        <f>P2297*(1-P$1+H2297)^($A2298-$A2297)*(2-E2298/E2297)</f>
        <v>23.136857159325796</v>
      </c>
    </row>
    <row r="2299" spans="1:16" x14ac:dyDescent="0.25">
      <c r="A2299" s="1">
        <v>41400</v>
      </c>
      <c r="B2299" s="10">
        <v>12.66</v>
      </c>
      <c r="C2299" s="10">
        <v>14.31</v>
      </c>
      <c r="D2299">
        <v>1888.95</v>
      </c>
      <c r="E2299">
        <v>1685.17</v>
      </c>
      <c r="F2299">
        <v>46286.11</v>
      </c>
      <c r="G2299">
        <v>41296.69</v>
      </c>
      <c r="H2299">
        <f>(1/(1-91/360*VLOOKUP($A2299,Tbills!$B$4:$C$974,2,1)/100))^((1)/91)-1</f>
        <v>1.1111679050213041E-6</v>
      </c>
      <c r="I2299">
        <f>I2298*(1-IF($A2299&lt;=I2294,I$1,I$1+IF(AND(WEEKDAY($A2299)&lt;&gt;1,WEEKDAY($A2299)&lt;&gt;7),J$1,0)))^($A2299-$A2298)*(1-0.5*(E2299/E2298-1))</f>
        <v>30.130865670171264</v>
      </c>
      <c r="K2299">
        <f>ROW()</f>
        <v>2299</v>
      </c>
      <c r="L2299">
        <f>B2299/C2299</f>
        <v>0.88469601677148846</v>
      </c>
      <c r="M2299">
        <f t="shared" si="35"/>
        <v>23.350486257305626</v>
      </c>
      <c r="O2299">
        <v>23.270225</v>
      </c>
      <c r="P2299">
        <f>P2298*(1-P$1+H2298)^($A2299-$A2298)*(2-E2299/E2298)</f>
        <v>23.641928513511928</v>
      </c>
    </row>
    <row r="2300" spans="1:16" x14ac:dyDescent="0.25">
      <c r="A2300" s="1">
        <v>41401</v>
      </c>
      <c r="B2300" s="10">
        <v>12.83</v>
      </c>
      <c r="C2300" s="10">
        <v>14.35</v>
      </c>
      <c r="D2300">
        <v>1882.43</v>
      </c>
      <c r="E2300">
        <v>1679.35</v>
      </c>
      <c r="F2300">
        <v>45977.29</v>
      </c>
      <c r="G2300">
        <v>41021.11</v>
      </c>
      <c r="H2300">
        <f>(1/(1-91/360*VLOOKUP($A2300,Tbills!$B$4:$C$974,2,1)/100))^((1)/91)-1</f>
        <v>1.1111679050213041E-6</v>
      </c>
      <c r="I2300">
        <f>I2299*(1-IF($A2300&lt;=I2295,I$1,I$1+IF(AND(WEEKDAY($A2300)&lt;&gt;1,WEEKDAY($A2300)&lt;&gt;7),J$1,0)))^($A2300-$A2299)*(1-0.5*(E2300/E2299-1))</f>
        <v>30.182110932951918</v>
      </c>
      <c r="K2300">
        <f>ROW()</f>
        <v>2300</v>
      </c>
      <c r="L2300">
        <f>B2300/C2300</f>
        <v>0.89407665505226486</v>
      </c>
      <c r="M2300">
        <f t="shared" si="35"/>
        <v>23.430039526225102</v>
      </c>
      <c r="O2300">
        <v>23.349125000000001</v>
      </c>
      <c r="P2300">
        <f>P2299*(1-P$1+H2299)^($A2300-$A2299)*(2-E2300/E2299)</f>
        <v>23.722728550521218</v>
      </c>
    </row>
    <row r="2301" spans="1:16" x14ac:dyDescent="0.25">
      <c r="A2301" s="1">
        <v>41402</v>
      </c>
      <c r="B2301" s="10">
        <v>12.66</v>
      </c>
      <c r="C2301" s="10">
        <v>14.4</v>
      </c>
      <c r="D2301">
        <v>1905.83</v>
      </c>
      <c r="E2301">
        <v>1700.23</v>
      </c>
      <c r="F2301">
        <v>46264.36</v>
      </c>
      <c r="G2301">
        <v>41277.19</v>
      </c>
      <c r="H2301">
        <f>(1/(1-91/360*VLOOKUP($A2301,Tbills!$B$4:$C$974,2,1)/100))^((1)/91)-1</f>
        <v>1.1111679050213041E-6</v>
      </c>
      <c r="I2301">
        <f>I2300*(1-IF($A2301&lt;=I2296,I$1,I$1+IF(AND(WEEKDAY($A2301)&lt;&gt;1,WEEKDAY($A2301)&lt;&gt;7),J$1,0)))^($A2301-$A2300)*(1-0.5*(E2301/E2300-1))</f>
        <v>29.993697397911983</v>
      </c>
      <c r="K2301">
        <f>ROW()</f>
        <v>2301</v>
      </c>
      <c r="L2301">
        <f>B2301/C2301</f>
        <v>0.87916666666666665</v>
      </c>
      <c r="M2301">
        <f t="shared" si="35"/>
        <v>23.137647201345054</v>
      </c>
      <c r="O2301">
        <v>23.058425</v>
      </c>
      <c r="P2301">
        <f>P2300*(1-P$1+H2300)^($A2301-$A2300)*(2-E2301/E2300)</f>
        <v>23.426934330693943</v>
      </c>
    </row>
    <row r="2302" spans="1:16" x14ac:dyDescent="0.25">
      <c r="A2302" s="1">
        <v>41403</v>
      </c>
      <c r="B2302" s="10">
        <v>13.13</v>
      </c>
      <c r="C2302" s="10">
        <v>14.81</v>
      </c>
      <c r="D2302">
        <v>1935.9</v>
      </c>
      <c r="E2302">
        <v>1727.06</v>
      </c>
      <c r="F2302">
        <v>46805.62</v>
      </c>
      <c r="G2302">
        <v>41760.06</v>
      </c>
      <c r="H2302">
        <f>(1/(1-91/360*VLOOKUP($A2302,Tbills!$B$4:$C$974,2,1)/100))^((1)/91)-1</f>
        <v>1.1111679050213041E-6</v>
      </c>
      <c r="I2302">
        <f>I2301*(1-IF($A2302&lt;=I2297,I$1,I$1+IF(AND(WEEKDAY($A2302)&lt;&gt;1,WEEKDAY($A2302)&lt;&gt;7),J$1,0)))^($A2302-$A2301)*(1-0.5*(E2302/E2301-1))</f>
        <v>29.756269358169956</v>
      </c>
      <c r="K2302">
        <f>ROW()</f>
        <v>2302</v>
      </c>
      <c r="L2302">
        <f>B2302/C2302</f>
        <v>0.88656313301823098</v>
      </c>
      <c r="M2302">
        <f t="shared" si="35"/>
        <v>22.771469446795543</v>
      </c>
      <c r="O2302">
        <v>22.694125</v>
      </c>
      <c r="P2302">
        <f>P2301*(1-P$1+H2301)^($A2302-$A2301)*(2-E2302/E2301)</f>
        <v>23.056425018574746</v>
      </c>
    </row>
    <row r="2303" spans="1:16" x14ac:dyDescent="0.25">
      <c r="A2303" s="1">
        <v>41404</v>
      </c>
      <c r="B2303" s="10">
        <v>12.59</v>
      </c>
      <c r="C2303" s="10">
        <v>14.71</v>
      </c>
      <c r="D2303">
        <v>1899.46</v>
      </c>
      <c r="E2303">
        <v>1694.55</v>
      </c>
      <c r="F2303">
        <v>47179.89</v>
      </c>
      <c r="G2303">
        <v>42093.94</v>
      </c>
      <c r="H2303">
        <f>(1/(1-91/360*VLOOKUP($A2303,Tbills!$B$4:$C$974,2,1)/100))^((1)/91)-1</f>
        <v>1.1111679050213041E-6</v>
      </c>
      <c r="I2303">
        <f>I2302*(1-IF($A2303&lt;=I2298,I$1,I$1+IF(AND(WEEKDAY($A2303)&lt;&gt;1,WEEKDAY($A2303)&lt;&gt;7),J$1,0)))^($A2303-$A2302)*(1-0.5*(E2303/E2302-1))</f>
        <v>30.035552069180497</v>
      </c>
      <c r="K2303">
        <f>ROW()</f>
        <v>2303</v>
      </c>
      <c r="L2303">
        <f>B2303/C2303</f>
        <v>0.85588035350101965</v>
      </c>
      <c r="M2303">
        <f t="shared" si="35"/>
        <v>23.199036694690712</v>
      </c>
      <c r="O2303">
        <v>23.121575</v>
      </c>
      <c r="P2303">
        <f>P2302*(1-P$1+H2302)^($A2303-$A2302)*(2-E2303/E2302)</f>
        <v>23.489594071727378</v>
      </c>
    </row>
    <row r="2304" spans="1:16" x14ac:dyDescent="0.25">
      <c r="A2304" s="1">
        <v>41407</v>
      </c>
      <c r="B2304" s="10">
        <v>12.55</v>
      </c>
      <c r="C2304" s="10">
        <v>15.05</v>
      </c>
      <c r="D2304">
        <v>1892.25</v>
      </c>
      <c r="E2304">
        <v>1688.12</v>
      </c>
      <c r="F2304">
        <v>47435.85</v>
      </c>
      <c r="G2304">
        <v>42322.16</v>
      </c>
      <c r="H2304">
        <f>(1/(1-91/360*VLOOKUP($A2304,Tbills!$B$4:$C$974,2,1)/100))^((1)/91)-1</f>
        <v>1.2500718804542288E-6</v>
      </c>
      <c r="I2304">
        <f>I2303*(1-IF($A2304&lt;=I2299,I$1,I$1+IF(AND(WEEKDAY($A2304)&lt;&gt;1,WEEKDAY($A2304)&lt;&gt;7),J$1,0)))^($A2304-$A2303)*(1-0.5*(E2304/E2303-1))</f>
        <v>30.090187656325487</v>
      </c>
      <c r="K2304">
        <f>ROW()</f>
        <v>2304</v>
      </c>
      <c r="L2304">
        <f>B2304/C2304</f>
        <v>0.83388704318936879</v>
      </c>
      <c r="M2304">
        <f t="shared" si="35"/>
        <v>23.283812192826336</v>
      </c>
      <c r="O2304">
        <v>23.208349999999999</v>
      </c>
      <c r="P2304">
        <f>P2303*(1-P$1+H2303)^($A2304-$A2303)*(2-E2304/E2303)</f>
        <v>23.576188173872765</v>
      </c>
    </row>
    <row r="2305" spans="1:16" x14ac:dyDescent="0.25">
      <c r="A2305" s="1">
        <v>41408</v>
      </c>
      <c r="B2305" s="10">
        <v>12.77</v>
      </c>
      <c r="C2305" s="10">
        <v>14.98</v>
      </c>
      <c r="D2305">
        <v>1884.3</v>
      </c>
      <c r="E2305">
        <v>1681.03</v>
      </c>
      <c r="F2305">
        <v>47301.88</v>
      </c>
      <c r="G2305">
        <v>42202.58</v>
      </c>
      <c r="H2305">
        <f>(1/(1-91/360*VLOOKUP($A2305,Tbills!$B$4:$C$974,2,1)/100))^((1)/91)-1</f>
        <v>1.2500718804542288E-6</v>
      </c>
      <c r="I2305">
        <f>I2304*(1-IF($A2305&lt;=I2300,I$1,I$1+IF(AND(WEEKDAY($A2305)&lt;&gt;1,WEEKDAY($A2305)&lt;&gt;7),J$1,0)))^($A2305-$A2304)*(1-0.5*(E2305/E2304-1))</f>
        <v>30.152591309621641</v>
      </c>
      <c r="K2305">
        <f>ROW()</f>
        <v>2305</v>
      </c>
      <c r="L2305">
        <f>B2305/C2305</f>
        <v>0.85246995994659536</v>
      </c>
      <c r="M2305">
        <f t="shared" si="35"/>
        <v>23.380513763434116</v>
      </c>
      <c r="O2305">
        <v>23.307475</v>
      </c>
      <c r="P2305">
        <f>P2304*(1-P$1+H2304)^($A2305-$A2304)*(2-E2305/E2304)</f>
        <v>23.674360649124665</v>
      </c>
    </row>
    <row r="2306" spans="1:16" x14ac:dyDescent="0.25">
      <c r="A2306" s="1">
        <v>41409</v>
      </c>
      <c r="B2306" s="10">
        <v>12.81</v>
      </c>
      <c r="C2306" s="10">
        <v>15.05</v>
      </c>
      <c r="D2306">
        <v>1898.35</v>
      </c>
      <c r="E2306">
        <v>1693.57</v>
      </c>
      <c r="F2306">
        <v>47596.52</v>
      </c>
      <c r="G2306">
        <v>42465.4</v>
      </c>
      <c r="H2306">
        <f>(1/(1-91/360*VLOOKUP($A2306,Tbills!$B$4:$C$974,2,1)/100))^((1)/91)-1</f>
        <v>1.2500718804542288E-6</v>
      </c>
      <c r="I2306">
        <f>I2305*(1-IF($A2306&lt;=I2301,I$1,I$1+IF(AND(WEEKDAY($A2306)&lt;&gt;1,WEEKDAY($A2306)&lt;&gt;7),J$1,0)))^($A2306-$A2305)*(1-0.5*(E2306/E2305-1))</f>
        <v>30.039344616685025</v>
      </c>
      <c r="K2306">
        <f>ROW()</f>
        <v>2306</v>
      </c>
      <c r="L2306">
        <f>B2306/C2306</f>
        <v>0.85116279069767442</v>
      </c>
      <c r="M2306">
        <f t="shared" si="35"/>
        <v>23.205021027523312</v>
      </c>
      <c r="O2306">
        <v>23.133125</v>
      </c>
      <c r="P2306">
        <f>P2305*(1-P$1+H2305)^($A2306-$A2305)*(2-E2306/E2305)</f>
        <v>23.496917010930009</v>
      </c>
    </row>
    <row r="2307" spans="1:16" x14ac:dyDescent="0.25">
      <c r="A2307" s="1">
        <v>41410</v>
      </c>
      <c r="B2307" s="10">
        <v>13.07</v>
      </c>
      <c r="C2307" s="10">
        <v>15.45</v>
      </c>
      <c r="D2307">
        <v>1924.82</v>
      </c>
      <c r="E2307">
        <v>1717.18</v>
      </c>
      <c r="F2307">
        <v>48065.62</v>
      </c>
      <c r="G2307">
        <v>42883.88</v>
      </c>
      <c r="H2307">
        <f>(1/(1-91/360*VLOOKUP($A2307,Tbills!$B$4:$C$974,2,1)/100))^((1)/91)-1</f>
        <v>1.2500718804542288E-6</v>
      </c>
      <c r="I2307">
        <f>I2306*(1-IF($A2307&lt;=I2302,I$1,I$1+IF(AND(WEEKDAY($A2307)&lt;&gt;1,WEEKDAY($A2307)&lt;&gt;7),J$1,0)))^($A2307-$A2306)*(1-0.5*(E2307/E2306-1))</f>
        <v>29.829179495453669</v>
      </c>
      <c r="K2307">
        <f>ROW()</f>
        <v>2307</v>
      </c>
      <c r="L2307">
        <f>B2307/C2307</f>
        <v>0.84595469255663436</v>
      </c>
      <c r="M2307">
        <f t="shared" si="35"/>
        <v>22.880454928196627</v>
      </c>
      <c r="O2307">
        <v>22.810549999999999</v>
      </c>
      <c r="P2307">
        <f>P2306*(1-P$1+H2306)^($A2307-$A2306)*(2-E2307/E2306)</f>
        <v>23.16851932947872</v>
      </c>
    </row>
    <row r="2308" spans="1:16" x14ac:dyDescent="0.25">
      <c r="A2308" s="1">
        <v>41411</v>
      </c>
      <c r="B2308" s="10">
        <v>12.45</v>
      </c>
      <c r="C2308" s="10">
        <v>15.17</v>
      </c>
      <c r="D2308">
        <v>1885.52</v>
      </c>
      <c r="E2308">
        <v>1682.12</v>
      </c>
      <c r="F2308">
        <v>47620.33</v>
      </c>
      <c r="G2308">
        <v>42486.54</v>
      </c>
      <c r="H2308">
        <f>(1/(1-91/360*VLOOKUP($A2308,Tbills!$B$4:$C$974,2,1)/100))^((1)/91)-1</f>
        <v>1.2500718804542288E-6</v>
      </c>
      <c r="I2308">
        <f>I2307*(1-IF($A2308&lt;=I2303,I$1,I$1+IF(AND(WEEKDAY($A2308)&lt;&gt;1,WEEKDAY($A2308)&lt;&gt;7),J$1,0)))^($A2308-$A2307)*(1-0.5*(E2308/E2307-1))</f>
        <v>30.132909290530304</v>
      </c>
      <c r="K2308">
        <f>ROW()</f>
        <v>2308</v>
      </c>
      <c r="L2308">
        <f>B2308/C2308</f>
        <v>0.82069874752801575</v>
      </c>
      <c r="M2308">
        <f t="shared" si="35"/>
        <v>23.346522229761302</v>
      </c>
      <c r="O2308">
        <v>23.279599999999999</v>
      </c>
      <c r="P2308">
        <f>P2307*(1-P$1+H2307)^($A2308-$A2307)*(2-E2308/E2307)</f>
        <v>23.640710661141505</v>
      </c>
    </row>
    <row r="2309" spans="1:16" x14ac:dyDescent="0.25">
      <c r="A2309" s="1">
        <v>41414</v>
      </c>
      <c r="B2309" s="10">
        <v>13.02</v>
      </c>
      <c r="C2309" s="10">
        <v>15.31</v>
      </c>
      <c r="D2309">
        <v>1886.54</v>
      </c>
      <c r="E2309">
        <v>1683.02</v>
      </c>
      <c r="F2309">
        <v>48106.27</v>
      </c>
      <c r="G2309">
        <v>42919.93</v>
      </c>
      <c r="H2309">
        <f>(1/(1-91/360*VLOOKUP($A2309,Tbills!$B$4:$C$974,2,1)/100))^((1)/91)-1</f>
        <v>1.2500718804542288E-6</v>
      </c>
      <c r="I2309">
        <f>I2308*(1-IF($A2309&lt;=I2304,I$1,I$1+IF(AND(WEEKDAY($A2309)&lt;&gt;1,WEEKDAY($A2309)&lt;&gt;7),J$1,0)))^($A2309-$A2308)*(1-0.5*(E2309/E2308-1))</f>
        <v>30.122495994987016</v>
      </c>
      <c r="K2309">
        <f>ROW()</f>
        <v>2309</v>
      </c>
      <c r="L2309">
        <f>B2309/C2309</f>
        <v>0.85042455911169168</v>
      </c>
      <c r="M2309">
        <f t="shared" si="35"/>
        <v>23.33077070752131</v>
      </c>
      <c r="O2309">
        <v>23.267975</v>
      </c>
      <c r="P2309">
        <f>P2308*(1-P$1+H2308)^($A2309-$A2308)*(2-E2309/E2308)</f>
        <v>23.625528913167116</v>
      </c>
    </row>
    <row r="2310" spans="1:16" x14ac:dyDescent="0.25">
      <c r="A2310" s="1">
        <v>41415</v>
      </c>
      <c r="B2310" s="10">
        <v>13.37</v>
      </c>
      <c r="C2310" s="10">
        <v>15.78</v>
      </c>
      <c r="D2310">
        <v>1923.95</v>
      </c>
      <c r="E2310">
        <v>1716.39</v>
      </c>
      <c r="F2310">
        <v>48856.32</v>
      </c>
      <c r="G2310">
        <v>43589.07</v>
      </c>
      <c r="H2310">
        <f>(1/(1-91/360*VLOOKUP($A2310,Tbills!$B$4:$C$974,2,1)/100))^((1)/91)-1</f>
        <v>1.2500718804542288E-6</v>
      </c>
      <c r="I2310">
        <f>I2309*(1-IF($A2310&lt;=I2305,I$1,I$1+IF(AND(WEEKDAY($A2310)&lt;&gt;1,WEEKDAY($A2310)&lt;&gt;7),J$1,0)))^($A2310-$A2309)*(1-0.5*(E2310/E2309-1))</f>
        <v>29.823093570023232</v>
      </c>
      <c r="K2310">
        <f>ROW()</f>
        <v>2310</v>
      </c>
      <c r="L2310">
        <f>B2310/C2310</f>
        <v>0.84727503168567808</v>
      </c>
      <c r="M2310">
        <f t="shared" si="35"/>
        <v>22.867115853784952</v>
      </c>
      <c r="O2310">
        <v>22.806425000000001</v>
      </c>
      <c r="P2310">
        <f>P2309*(1-P$1+H2309)^($A2310-$A2309)*(2-E2310/E2309)</f>
        <v>23.156267301056232</v>
      </c>
    </row>
    <row r="2311" spans="1:16" x14ac:dyDescent="0.25">
      <c r="A2311" s="1">
        <v>41416</v>
      </c>
      <c r="B2311" s="10">
        <v>13.82</v>
      </c>
      <c r="C2311" s="10">
        <v>15.82</v>
      </c>
      <c r="D2311">
        <v>1911.46</v>
      </c>
      <c r="E2311">
        <v>1705.24</v>
      </c>
      <c r="F2311">
        <v>48590.13</v>
      </c>
      <c r="G2311">
        <v>43351.53</v>
      </c>
      <c r="H2311">
        <f>(1/(1-91/360*VLOOKUP($A2311,Tbills!$B$4:$C$974,2,1)/100))^((1)/91)-1</f>
        <v>1.2500718804542288E-6</v>
      </c>
      <c r="I2311">
        <f>I2310*(1-IF($A2311&lt;=I2306,I$1,I$1+IF(AND(WEEKDAY($A2311)&lt;&gt;1,WEEKDAY($A2311)&lt;&gt;7),J$1,0)))^($A2311-$A2310)*(1-0.5*(E2311/E2310-1))</f>
        <v>29.919183111024296</v>
      </c>
      <c r="K2311">
        <f>ROW()</f>
        <v>2311</v>
      </c>
      <c r="L2311">
        <f>B2311/C2311</f>
        <v>0.87357774968394442</v>
      </c>
      <c r="M2311">
        <f t="shared" si="35"/>
        <v>23.014593079873553</v>
      </c>
      <c r="O2311">
        <v>22.943874999999998</v>
      </c>
      <c r="P2311">
        <f>P2310*(1-P$1+H2310)^($A2311-$A2310)*(2-E2311/E2310)</f>
        <v>23.305861979718859</v>
      </c>
    </row>
    <row r="2312" spans="1:16" x14ac:dyDescent="0.25">
      <c r="A2312" s="1">
        <v>41417</v>
      </c>
      <c r="B2312" s="10">
        <v>14.07</v>
      </c>
      <c r="C2312" s="10">
        <v>16</v>
      </c>
      <c r="D2312">
        <v>1936.03</v>
      </c>
      <c r="E2312">
        <v>1727.15</v>
      </c>
      <c r="F2312">
        <v>49031.13</v>
      </c>
      <c r="G2312">
        <v>43744.93</v>
      </c>
      <c r="H2312">
        <f>(1/(1-91/360*VLOOKUP($A2312,Tbills!$B$4:$C$974,2,1)/100))^((1)/91)-1</f>
        <v>1.2500718804542288E-6</v>
      </c>
      <c r="I2312">
        <f>I2311*(1-IF($A2312&lt;=I2307,I$1,I$1+IF(AND(WEEKDAY($A2312)&lt;&gt;1,WEEKDAY($A2312)&lt;&gt;7),J$1,0)))^($A2312-$A2311)*(1-0.5*(E2312/E2311-1))</f>
        <v>29.726199119331071</v>
      </c>
      <c r="K2312">
        <f>ROW()</f>
        <v>2312</v>
      </c>
      <c r="L2312">
        <f>B2312/C2312</f>
        <v>0.87937500000000002</v>
      </c>
      <c r="M2312">
        <f t="shared" si="35"/>
        <v>22.717828919438517</v>
      </c>
      <c r="O2312">
        <v>22.648924999999998</v>
      </c>
      <c r="P2312">
        <f>P2311*(1-P$1+H2311)^($A2312-$A2311)*(2-E2312/E2311)</f>
        <v>23.005591390057841</v>
      </c>
    </row>
    <row r="2313" spans="1:16" x14ac:dyDescent="0.25">
      <c r="A2313" s="1">
        <v>41418</v>
      </c>
      <c r="B2313" s="10">
        <v>13.99</v>
      </c>
      <c r="C2313" s="10">
        <v>15.92</v>
      </c>
      <c r="D2313">
        <v>1935.38</v>
      </c>
      <c r="E2313">
        <v>1726.57</v>
      </c>
      <c r="F2313">
        <v>48986.91</v>
      </c>
      <c r="G2313">
        <v>43705.42</v>
      </c>
      <c r="H2313">
        <f>(1/(1-91/360*VLOOKUP($A2313,Tbills!$B$4:$C$974,2,1)/100))^((1)/91)-1</f>
        <v>1.2500718804542288E-6</v>
      </c>
      <c r="I2313">
        <f>I2312*(1-IF($A2313&lt;=I2308,I$1,I$1+IF(AND(WEEKDAY($A2313)&lt;&gt;1,WEEKDAY($A2313)&lt;&gt;7),J$1,0)))^($A2313-$A2312)*(1-0.5*(E2313/E2312-1))</f>
        <v>29.730416520847179</v>
      </c>
      <c r="K2313">
        <f>ROW()</f>
        <v>2313</v>
      </c>
      <c r="L2313">
        <f>B2313/C2313</f>
        <v>0.87876884422110557</v>
      </c>
      <c r="M2313">
        <f t="shared" ref="M2313:M2376" si="36">M2312*(1-IF($A2313&lt;=N$3,M$1,M$1+IF(AND(WEEKDAY($A2313)&lt;&gt;1,WEEKDAY($A2313)&lt;&gt;7),N$1,0)))^($A2313-$A2312)*(2-$E2313/$E2312)</f>
        <v>22.724399423328634</v>
      </c>
      <c r="O2313">
        <v>22.656424999999999</v>
      </c>
      <c r="P2313">
        <f>P2312*(1-P$1+H2312)^($A2313-$A2312)*(2-E2313/E2312)</f>
        <v>23.012494565228891</v>
      </c>
    </row>
    <row r="2314" spans="1:16" x14ac:dyDescent="0.25">
      <c r="A2314" s="1">
        <v>41422</v>
      </c>
      <c r="B2314" s="10">
        <v>14.48</v>
      </c>
      <c r="C2314" s="10">
        <v>15.87</v>
      </c>
      <c r="D2314">
        <v>1901.24</v>
      </c>
      <c r="E2314">
        <v>1696.1</v>
      </c>
      <c r="F2314">
        <v>48633.24</v>
      </c>
      <c r="G2314">
        <v>43389.66</v>
      </c>
      <c r="H2314">
        <f>(1/(1-91/360*VLOOKUP($A2314,Tbills!$B$4:$C$974,2,1)/100))^((1)/91)-1</f>
        <v>1.2500718804542288E-6</v>
      </c>
      <c r="I2314">
        <f>I2313*(1-IF($A2314&lt;=I2309,I$1,I$1+IF(AND(WEEKDAY($A2314)&lt;&gt;1,WEEKDAY($A2314)&lt;&gt;7),J$1,0)))^($A2314-$A2313)*(1-0.5*(E2314/E2313-1))</f>
        <v>29.989630936701658</v>
      </c>
      <c r="K2314">
        <f>ROW()</f>
        <v>2314</v>
      </c>
      <c r="L2314">
        <f>B2314/C2314</f>
        <v>0.91241335853812233</v>
      </c>
      <c r="M2314">
        <f t="shared" si="36"/>
        <v>23.121124947834122</v>
      </c>
      <c r="O2314">
        <v>23.0549</v>
      </c>
      <c r="P2314">
        <f>P2313*(1-P$1+H2313)^($A2314-$A2313)*(2-E2314/E2313)</f>
        <v>23.415264914821027</v>
      </c>
    </row>
    <row r="2315" spans="1:16" x14ac:dyDescent="0.25">
      <c r="A2315" s="1">
        <v>41423</v>
      </c>
      <c r="B2315" s="10">
        <v>14.83</v>
      </c>
      <c r="C2315" s="10">
        <v>16.149999999999999</v>
      </c>
      <c r="D2315">
        <v>1921.98</v>
      </c>
      <c r="E2315">
        <v>1714.6</v>
      </c>
      <c r="F2315">
        <v>48598.41</v>
      </c>
      <c r="G2315">
        <v>43358.53</v>
      </c>
      <c r="H2315">
        <f>(1/(1-91/360*VLOOKUP($A2315,Tbills!$B$4:$C$974,2,1)/100))^((1)/91)-1</f>
        <v>1.2500718804542288E-6</v>
      </c>
      <c r="I2315">
        <f>I2314*(1-IF($A2315&lt;=I2310,I$1,I$1+IF(AND(WEEKDAY($A2315)&lt;&gt;1,WEEKDAY($A2315)&lt;&gt;7),J$1,0)))^($A2315-$A2314)*(1-0.5*(E2315/E2314-1))</f>
        <v>29.825300555020196</v>
      </c>
      <c r="K2315">
        <f>ROW()</f>
        <v>2315</v>
      </c>
      <c r="L2315">
        <f>B2315/C2315</f>
        <v>0.91826625386996907</v>
      </c>
      <c r="M2315">
        <f t="shared" si="36"/>
        <v>22.867869021956039</v>
      </c>
      <c r="O2315">
        <v>22.8048</v>
      </c>
      <c r="P2315">
        <f>P2314*(1-P$1+H2314)^($A2315-$A2314)*(2-E2315/E2314)</f>
        <v>23.159038175961502</v>
      </c>
    </row>
    <row r="2316" spans="1:16" x14ac:dyDescent="0.25">
      <c r="A2316" s="1">
        <v>41424</v>
      </c>
      <c r="B2316" s="10">
        <v>14.53</v>
      </c>
      <c r="C2316" s="10">
        <v>16.010000000000002</v>
      </c>
      <c r="D2316">
        <v>1926.83</v>
      </c>
      <c r="E2316">
        <v>1718.92</v>
      </c>
      <c r="F2316">
        <v>48775.07</v>
      </c>
      <c r="G2316">
        <v>43516.08</v>
      </c>
      <c r="H2316">
        <f>(1/(1-91/360*VLOOKUP($A2316,Tbills!$B$4:$C$974,2,1)/100))^((1)/91)-1</f>
        <v>1.2500718804542288E-6</v>
      </c>
      <c r="I2316">
        <f>I2315*(1-IF($A2316&lt;=I2311,I$1,I$1+IF(AND(WEEKDAY($A2316)&lt;&gt;1,WEEKDAY($A2316)&lt;&gt;7),J$1,0)))^($A2316-$A2315)*(1-0.5*(E2316/E2315-1))</f>
        <v>29.78695226768362</v>
      </c>
      <c r="K2316">
        <f>ROW()</f>
        <v>2316</v>
      </c>
      <c r="L2316">
        <f>B2316/C2316</f>
        <v>0.90755777638975632</v>
      </c>
      <c r="M2316">
        <f t="shared" si="36"/>
        <v>22.809190159715161</v>
      </c>
      <c r="O2316">
        <v>22.745774999999998</v>
      </c>
      <c r="P2316">
        <f>P2315*(1-P$1+H2315)^($A2316-$A2315)*(2-E2316/E2315)</f>
        <v>23.099862565781297</v>
      </c>
    </row>
    <row r="2317" spans="1:16" x14ac:dyDescent="0.25">
      <c r="A2317" s="1">
        <v>41425</v>
      </c>
      <c r="B2317" s="10">
        <v>16.3</v>
      </c>
      <c r="C2317" s="10">
        <v>17.13</v>
      </c>
      <c r="D2317">
        <v>2004.36</v>
      </c>
      <c r="E2317">
        <v>1788.08</v>
      </c>
      <c r="F2317">
        <v>49880.02</v>
      </c>
      <c r="G2317">
        <v>44501.83</v>
      </c>
      <c r="H2317">
        <f>(1/(1-91/360*VLOOKUP($A2317,Tbills!$B$4:$C$974,2,1)/100))^((1)/91)-1</f>
        <v>1.2500718804542288E-6</v>
      </c>
      <c r="I2317">
        <f>I2316*(1-IF($A2317&lt;=I2312,I$1,I$1+IF(AND(WEEKDAY($A2317)&lt;&gt;1,WEEKDAY($A2317)&lt;&gt;7),J$1,0)))^($A2317-$A2316)*(1-0.5*(E2317/E2316-1))</f>
        <v>29.186960040465991</v>
      </c>
      <c r="K2317">
        <f>ROW()</f>
        <v>2317</v>
      </c>
      <c r="L2317">
        <f>B2317/C2317</f>
        <v>0.95154699357851735</v>
      </c>
      <c r="M2317">
        <f t="shared" si="36"/>
        <v>21.890452692512532</v>
      </c>
      <c r="O2317">
        <v>21.826650000000001</v>
      </c>
      <c r="P2317">
        <f>P2316*(1-P$1+H2316)^($A2317-$A2316)*(2-E2317/E2316)</f>
        <v>22.169657335047951</v>
      </c>
    </row>
    <row r="2318" spans="1:16" x14ac:dyDescent="0.25">
      <c r="A2318" s="1">
        <v>41428</v>
      </c>
      <c r="B2318" s="10">
        <v>16.28</v>
      </c>
      <c r="C2318" s="10">
        <v>17.22</v>
      </c>
      <c r="D2318">
        <v>1993.79</v>
      </c>
      <c r="E2318">
        <v>1778.64</v>
      </c>
      <c r="F2318">
        <v>50044.87</v>
      </c>
      <c r="G2318">
        <v>44648.73</v>
      </c>
      <c r="H2318">
        <f>(1/(1-91/360*VLOOKUP($A2318,Tbills!$B$4:$C$974,2,1)/100))^((1)/91)-1</f>
        <v>1.2500718804542288E-6</v>
      </c>
      <c r="I2318">
        <f>I2317*(1-IF($A2318&lt;=I2313,I$1,I$1+IF(AND(WEEKDAY($A2318)&lt;&gt;1,WEEKDAY($A2318)&lt;&gt;7),J$1,0)))^($A2318-$A2317)*(1-0.5*(E2318/E2317-1))</f>
        <v>29.261720005982237</v>
      </c>
      <c r="K2318">
        <f>ROW()</f>
        <v>2318</v>
      </c>
      <c r="L2318">
        <f>B2318/C2318</f>
        <v>0.94541231126596992</v>
      </c>
      <c r="M2318">
        <f t="shared" si="36"/>
        <v>22.002946605642862</v>
      </c>
      <c r="O2318">
        <v>21.938575</v>
      </c>
      <c r="P2318">
        <f>P2317*(1-P$1+H2317)^($A2318-$A2317)*(2-E2318/E2317)</f>
        <v>22.284310711035243</v>
      </c>
    </row>
    <row r="2319" spans="1:16" x14ac:dyDescent="0.25">
      <c r="A2319" s="1">
        <v>41429</v>
      </c>
      <c r="B2319" s="10">
        <v>16.27</v>
      </c>
      <c r="C2319" s="10">
        <v>17.260000000000002</v>
      </c>
      <c r="D2319">
        <v>2005.93</v>
      </c>
      <c r="E2319">
        <v>1789.47</v>
      </c>
      <c r="F2319">
        <v>50177</v>
      </c>
      <c r="G2319">
        <v>44766.55</v>
      </c>
      <c r="H2319">
        <f>(1/(1-91/360*VLOOKUP($A2319,Tbills!$B$4:$C$974,2,1)/100))^((1)/91)-1</f>
        <v>1.2500718804542288E-6</v>
      </c>
      <c r="I2319">
        <f>I2318*(1-IF($A2319&lt;=I2314,I$1,I$1+IF(AND(WEEKDAY($A2319)&lt;&gt;1,WEEKDAY($A2319)&lt;&gt;7),J$1,0)))^($A2319-$A2318)*(1-0.5*(E2319/E2318-1))</f>
        <v>29.171874554760659</v>
      </c>
      <c r="K2319">
        <f>ROW()</f>
        <v>2319</v>
      </c>
      <c r="L2319">
        <f>B2319/C2319</f>
        <v>0.94264194669756651</v>
      </c>
      <c r="M2319">
        <f t="shared" si="36"/>
        <v>21.867953827909592</v>
      </c>
      <c r="O2319">
        <v>21.806925</v>
      </c>
      <c r="P2319">
        <f>P2318*(1-P$1+H2318)^($A2319-$A2318)*(2-E2319/E2318)</f>
        <v>22.147831775839951</v>
      </c>
    </row>
    <row r="2320" spans="1:16" x14ac:dyDescent="0.25">
      <c r="A2320" s="1">
        <v>41430</v>
      </c>
      <c r="B2320" s="10">
        <v>17.5</v>
      </c>
      <c r="C2320" s="10">
        <v>18</v>
      </c>
      <c r="D2320">
        <v>2100.85</v>
      </c>
      <c r="E2320">
        <v>1874.14</v>
      </c>
      <c r="F2320">
        <v>50862.2</v>
      </c>
      <c r="G2320">
        <v>45377.81</v>
      </c>
      <c r="H2320">
        <f>(1/(1-91/360*VLOOKUP($A2320,Tbills!$B$4:$C$974,2,1)/100))^((1)/91)-1</f>
        <v>1.2500718804542288E-6</v>
      </c>
      <c r="I2320">
        <f>I2319*(1-IF($A2320&lt;=I2315,I$1,I$1+IF(AND(WEEKDAY($A2320)&lt;&gt;1,WEEKDAY($A2320)&lt;&gt;7),J$1,0)))^($A2320-$A2319)*(1-0.5*(E2320/E2319-1))</f>
        <v>28.480989626308755</v>
      </c>
      <c r="K2320">
        <f>ROW()</f>
        <v>2320</v>
      </c>
      <c r="L2320">
        <f>B2320/C2320</f>
        <v>0.97222222222222221</v>
      </c>
      <c r="M2320">
        <f t="shared" si="36"/>
        <v>20.832286282720034</v>
      </c>
      <c r="O2320">
        <v>20.764074999999998</v>
      </c>
      <c r="P2320">
        <f>P2319*(1-P$1+H2319)^($A2320-$A2319)*(2-E2320/E2319)</f>
        <v>21.09913789912633</v>
      </c>
    </row>
    <row r="2321" spans="1:16" x14ac:dyDescent="0.25">
      <c r="A2321" s="1">
        <v>41431</v>
      </c>
      <c r="B2321" s="10">
        <v>16.63</v>
      </c>
      <c r="C2321" s="10">
        <v>17.55</v>
      </c>
      <c r="D2321">
        <v>2043.63</v>
      </c>
      <c r="E2321">
        <v>1823.1</v>
      </c>
      <c r="F2321">
        <v>50556.98</v>
      </c>
      <c r="G2321">
        <v>45105.440000000002</v>
      </c>
      <c r="H2321">
        <f>(1/(1-91/360*VLOOKUP($A2321,Tbills!$B$4:$C$974,2,1)/100))^((1)/91)-1</f>
        <v>1.2500718804542288E-6</v>
      </c>
      <c r="I2321">
        <f>I2320*(1-IF($A2321&lt;=I2316,I$1,I$1+IF(AND(WEEKDAY($A2321)&lt;&gt;1,WEEKDAY($A2321)&lt;&gt;7),J$1,0)))^($A2321-$A2320)*(1-0.5*(E2321/E2320-1))</f>
        <v>28.868061383936812</v>
      </c>
      <c r="K2321">
        <f>ROW()</f>
        <v>2321</v>
      </c>
      <c r="L2321">
        <f>B2321/C2321</f>
        <v>0.94757834757834747</v>
      </c>
      <c r="M2321">
        <f t="shared" si="36"/>
        <v>21.398632417907614</v>
      </c>
      <c r="O2321">
        <v>21.329699999999999</v>
      </c>
      <c r="P2321">
        <f>P2320*(1-P$1+H2320)^($A2321-$A2320)*(2-E2321/E2320)</f>
        <v>21.672973581442125</v>
      </c>
    </row>
    <row r="2322" spans="1:16" x14ac:dyDescent="0.25">
      <c r="A2322" s="1">
        <v>41432</v>
      </c>
      <c r="B2322" s="10">
        <v>15.14</v>
      </c>
      <c r="C2322" s="10">
        <v>16.72</v>
      </c>
      <c r="D2322">
        <v>1981.15</v>
      </c>
      <c r="E2322">
        <v>1767.36</v>
      </c>
      <c r="F2322">
        <v>50124.95</v>
      </c>
      <c r="G2322">
        <v>44719.94</v>
      </c>
      <c r="H2322">
        <f>(1/(1-91/360*VLOOKUP($A2322,Tbills!$B$4:$C$974,2,1)/100))^((1)/91)-1</f>
        <v>1.2500718804542288E-6</v>
      </c>
      <c r="I2322">
        <f>I2321*(1-IF($A2322&lt;=I2317,I$1,I$1+IF(AND(WEEKDAY($A2322)&lt;&gt;1,WEEKDAY($A2322)&lt;&gt;7),J$1,0)))^($A2322-$A2321)*(1-0.5*(E2322/E2321-1))</f>
        <v>29.308608871744585</v>
      </c>
      <c r="K2322">
        <f>ROW()</f>
        <v>2322</v>
      </c>
      <c r="L2322">
        <f>B2322/C2322</f>
        <v>0.9055023923444977</v>
      </c>
      <c r="M2322">
        <f t="shared" si="36"/>
        <v>22.051853430280079</v>
      </c>
      <c r="O2322">
        <v>21.9711</v>
      </c>
      <c r="P2322">
        <f>P2321*(1-P$1+H2321)^($A2322-$A2321)*(2-E2322/E2321)</f>
        <v>22.334811311895347</v>
      </c>
    </row>
    <row r="2323" spans="1:16" x14ac:dyDescent="0.25">
      <c r="A2323" s="1">
        <v>41435</v>
      </c>
      <c r="B2323" s="10">
        <v>15.44</v>
      </c>
      <c r="C2323" s="10">
        <v>16.73</v>
      </c>
      <c r="D2323">
        <v>1957.14</v>
      </c>
      <c r="E2323">
        <v>1745.93</v>
      </c>
      <c r="F2323">
        <v>49467.27</v>
      </c>
      <c r="G2323">
        <v>44133.01</v>
      </c>
      <c r="H2323">
        <f>(1/(1-91/360*VLOOKUP($A2323,Tbills!$B$4:$C$974,2,1)/100))^((1)/91)-1</f>
        <v>1.2500718804542288E-6</v>
      </c>
      <c r="I2323">
        <f>I2322*(1-IF($A2323&lt;=I2318,I$1,I$1+IF(AND(WEEKDAY($A2323)&lt;&gt;1,WEEKDAY($A2323)&lt;&gt;7),J$1,0)))^($A2323-$A2322)*(1-0.5*(E2323/E2322-1))</f>
        <v>29.48399631977275</v>
      </c>
      <c r="K2323">
        <f>ROW()</f>
        <v>2323</v>
      </c>
      <c r="L2323">
        <f>B2323/C2323</f>
        <v>0.92289300657501494</v>
      </c>
      <c r="M2323">
        <f t="shared" si="36"/>
        <v>22.316123202136733</v>
      </c>
      <c r="O2323">
        <v>22.237075000000001</v>
      </c>
      <c r="P2323">
        <f>P2322*(1-P$1+H2322)^($A2323-$A2322)*(2-E2323/E2322)</f>
        <v>22.603207070073946</v>
      </c>
    </row>
    <row r="2324" spans="1:16" x14ac:dyDescent="0.25">
      <c r="A2324" s="1">
        <v>41436</v>
      </c>
      <c r="B2324" s="10">
        <v>17.07</v>
      </c>
      <c r="C2324" s="10">
        <v>17.91</v>
      </c>
      <c r="D2324">
        <v>2079.98</v>
      </c>
      <c r="E2324">
        <v>1855.51</v>
      </c>
      <c r="F2324">
        <v>50910.86</v>
      </c>
      <c r="G2324">
        <v>45420.87</v>
      </c>
      <c r="H2324">
        <f>(1/(1-91/360*VLOOKUP($A2324,Tbills!$B$4:$C$974,2,1)/100))^((1)/91)-1</f>
        <v>1.2500718804542288E-6</v>
      </c>
      <c r="I2324">
        <f>I2323*(1-IF($A2324&lt;=I2319,I$1,I$1+IF(AND(WEEKDAY($A2324)&lt;&gt;1,WEEKDAY($A2324)&lt;&gt;7),J$1,0)))^($A2324-$A2323)*(1-0.5*(E2324/E2323-1))</f>
        <v>28.557999329552878</v>
      </c>
      <c r="K2324">
        <f>ROW()</f>
        <v>2324</v>
      </c>
      <c r="L2324">
        <f>B2324/C2324</f>
        <v>0.95309882747068675</v>
      </c>
      <c r="M2324">
        <f t="shared" si="36"/>
        <v>20.914519717620479</v>
      </c>
      <c r="O2324">
        <v>20.836749999999999</v>
      </c>
      <c r="P2324">
        <f>P2323*(1-P$1+H2323)^($A2324-$A2323)*(2-E2324/E2323)</f>
        <v>21.183802398634256</v>
      </c>
    </row>
    <row r="2325" spans="1:16" x14ac:dyDescent="0.25">
      <c r="A2325" s="1">
        <v>41437</v>
      </c>
      <c r="B2325" s="10">
        <v>18.59</v>
      </c>
      <c r="C2325" s="10">
        <v>19.07</v>
      </c>
      <c r="D2325">
        <v>2206.0100000000002</v>
      </c>
      <c r="E2325">
        <v>1967.94</v>
      </c>
      <c r="F2325">
        <v>52367.03</v>
      </c>
      <c r="G2325">
        <v>46719.96</v>
      </c>
      <c r="H2325">
        <f>(1/(1-91/360*VLOOKUP($A2325,Tbills!$B$4:$C$974,2,1)/100))^((1)/91)-1</f>
        <v>1.2500718804542288E-6</v>
      </c>
      <c r="I2325">
        <f>I2324*(1-IF($A2325&lt;=I2320,I$1,I$1+IF(AND(WEEKDAY($A2325)&lt;&gt;1,WEEKDAY($A2325)&lt;&gt;7),J$1,0)))^($A2325-$A2324)*(1-0.5*(E2325/E2324-1))</f>
        <v>27.692078191429445</v>
      </c>
      <c r="K2325">
        <f>ROW()</f>
        <v>2325</v>
      </c>
      <c r="L2325">
        <f>B2325/C2325</f>
        <v>0.97482957524908231</v>
      </c>
      <c r="M2325">
        <f t="shared" si="36"/>
        <v>19.646341487548508</v>
      </c>
      <c r="O2325">
        <v>19.571375</v>
      </c>
      <c r="P2325">
        <f>P2324*(1-P$1+H2324)^($A2325-$A2324)*(2-E2325/E2324)</f>
        <v>19.899511574991063</v>
      </c>
    </row>
    <row r="2326" spans="1:16"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I2325*(1-IF($A2326&lt;=I2321,I$1,I$1+IF(AND(WEEKDAY($A2326)&lt;&gt;1,WEEKDAY($A2326)&lt;&gt;7),J$1,0)))^($A2326-$A2325)*(1-0.5*(E2326/E2325-1))</f>
        <v>28.422569462095538</v>
      </c>
      <c r="K2326">
        <f>ROW()</f>
        <v>2326</v>
      </c>
      <c r="L2326">
        <f>B2326/C2326</f>
        <v>0.92035894559730802</v>
      </c>
      <c r="M2326">
        <f t="shared" si="36"/>
        <v>20.682932256100159</v>
      </c>
      <c r="O2326">
        <v>20.605225000000001</v>
      </c>
      <c r="P2326">
        <f>P2325*(1-P$1+H2325)^($A2326-$A2325)*(2-E2326/E2325)</f>
        <v>20.949687323133048</v>
      </c>
    </row>
    <row r="2327" spans="1:16"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I2326*(1-IF($A2327&lt;=I2322,I$1,I$1+IF(AND(WEEKDAY($A2327)&lt;&gt;1,WEEKDAY($A2327)&lt;&gt;7),J$1,0)))^($A2327-$A2326)*(1-0.5*(E2327/E2326-1))</f>
        <v>27.91705522000057</v>
      </c>
      <c r="K2327">
        <f>ROW()</f>
        <v>2327</v>
      </c>
      <c r="L2327">
        <f>B2327/C2327</f>
        <v>0.93715846994535512</v>
      </c>
      <c r="M2327">
        <f t="shared" si="36"/>
        <v>19.947341357038674</v>
      </c>
      <c r="O2327">
        <v>19.868725000000001</v>
      </c>
      <c r="P2327">
        <f>P2326*(1-P$1+H2326)^($A2327-$A2326)*(2-E2327/E2326)</f>
        <v>20.204828259229185</v>
      </c>
    </row>
    <row r="2328" spans="1:16" x14ac:dyDescent="0.25">
      <c r="A2328" s="1">
        <v>41442</v>
      </c>
      <c r="B2328" s="10">
        <v>16.8</v>
      </c>
      <c r="C2328" s="10">
        <v>17.989999999999998</v>
      </c>
      <c r="D2328">
        <v>2103.12</v>
      </c>
      <c r="E2328">
        <v>1876.14</v>
      </c>
      <c r="F2328">
        <v>52084.06</v>
      </c>
      <c r="G2328">
        <v>46467.21</v>
      </c>
      <c r="H2328">
        <f>(1/(1-91/360*VLOOKUP($A2328,Tbills!$B$4:$C$974,2,1)/100))^((1)/91)-1</f>
        <v>1.2500718804542288E-6</v>
      </c>
      <c r="I2328">
        <f>I2327*(1-IF($A2328&lt;=I2323,I$1,I$1+IF(AND(WEEKDAY($A2328)&lt;&gt;1,WEEKDAY($A2328)&lt;&gt;7),J$1,0)))^($A2328-$A2327)*(1-0.5*(E2328/E2327-1))</f>
        <v>28.305928405538246</v>
      </c>
      <c r="K2328">
        <f>ROW()</f>
        <v>2328</v>
      </c>
      <c r="L2328">
        <f>B2328/C2328</f>
        <v>0.93385214007782114</v>
      </c>
      <c r="M2328">
        <f t="shared" si="36"/>
        <v>20.503351506709802</v>
      </c>
      <c r="O2328">
        <v>20.426874999999999</v>
      </c>
      <c r="P2328">
        <f>P2327*(1-P$1+H2327)^($A2328-$A2327)*(2-E2328/E2327)</f>
        <v>20.768690931812777</v>
      </c>
    </row>
    <row r="2329" spans="1:16" x14ac:dyDescent="0.25">
      <c r="A2329" s="1">
        <v>41443</v>
      </c>
      <c r="B2329" s="10">
        <v>16.61</v>
      </c>
      <c r="C2329" s="10">
        <v>17.75</v>
      </c>
      <c r="D2329">
        <v>2085.36</v>
      </c>
      <c r="E2329">
        <v>1860.29</v>
      </c>
      <c r="F2329">
        <v>51992.28</v>
      </c>
      <c r="G2329">
        <v>46385.27</v>
      </c>
      <c r="H2329">
        <f>(1/(1-91/360*VLOOKUP($A2329,Tbills!$B$4:$C$974,2,1)/100))^((1)/91)-1</f>
        <v>1.2500718804542288E-6</v>
      </c>
      <c r="I2329">
        <f>I2328*(1-IF($A2329&lt;=I2324,I$1,I$1+IF(AND(WEEKDAY($A2329)&lt;&gt;1,WEEKDAY($A2329)&lt;&gt;7),J$1,0)))^($A2329-$A2328)*(1-0.5*(E2329/E2328-1))</f>
        <v>28.424755591184436</v>
      </c>
      <c r="K2329">
        <f>ROW()</f>
        <v>2329</v>
      </c>
      <c r="L2329">
        <f>B2329/C2329</f>
        <v>0.9357746478873239</v>
      </c>
      <c r="M2329">
        <f t="shared" si="36"/>
        <v>20.675604837677309</v>
      </c>
      <c r="O2329">
        <v>20.595199999999998</v>
      </c>
      <c r="P2329">
        <f>P2328*(1-P$1+H2328)^($A2329-$A2328)*(2-E2329/E2328)</f>
        <v>20.94340045578684</v>
      </c>
    </row>
    <row r="2330" spans="1:16" x14ac:dyDescent="0.25">
      <c r="A2330" s="1">
        <v>41444</v>
      </c>
      <c r="B2330" s="10">
        <v>16.64</v>
      </c>
      <c r="C2330" s="10">
        <v>17.78</v>
      </c>
      <c r="D2330">
        <v>2073.5500000000002</v>
      </c>
      <c r="E2330">
        <v>1849.75</v>
      </c>
      <c r="F2330">
        <v>52035.93</v>
      </c>
      <c r="G2330">
        <v>46424.15</v>
      </c>
      <c r="H2330">
        <f>(1/(1-91/360*VLOOKUP($A2330,Tbills!$B$4:$C$974,2,1)/100))^((1)/91)-1</f>
        <v>1.2500718804542288E-6</v>
      </c>
      <c r="I2330">
        <f>I2329*(1-IF($A2330&lt;=I2325,I$1,I$1+IF(AND(WEEKDAY($A2330)&lt;&gt;1,WEEKDAY($A2330)&lt;&gt;7),J$1,0)))^($A2330-$A2329)*(1-0.5*(E2330/E2329-1))</f>
        <v>28.504537925593684</v>
      </c>
      <c r="K2330">
        <f>ROW()</f>
        <v>2330</v>
      </c>
      <c r="L2330">
        <f>B2330/C2330</f>
        <v>0.93588301462317203</v>
      </c>
      <c r="M2330">
        <f t="shared" si="36"/>
        <v>20.791779904741094</v>
      </c>
      <c r="O2330">
        <v>20.710975000000001</v>
      </c>
      <c r="P2330">
        <f>P2329*(1-P$1+H2329)^($A2330-$A2329)*(2-E2330/E2329)</f>
        <v>21.061308545510382</v>
      </c>
    </row>
    <row r="2331" spans="1:16" x14ac:dyDescent="0.25">
      <c r="A2331" s="1">
        <v>41445</v>
      </c>
      <c r="B2331" s="10">
        <v>20.49</v>
      </c>
      <c r="C2331" s="10">
        <v>20.34</v>
      </c>
      <c r="D2331">
        <v>2314.87</v>
      </c>
      <c r="E2331">
        <v>2065.02</v>
      </c>
      <c r="F2331">
        <v>53937.37</v>
      </c>
      <c r="G2331">
        <v>48120.480000000003</v>
      </c>
      <c r="H2331">
        <f>(1/(1-91/360*VLOOKUP($A2331,Tbills!$B$4:$C$974,2,1)/100))^((1)/91)-1</f>
        <v>1.2500718804542288E-6</v>
      </c>
      <c r="I2331">
        <f>I2330*(1-IF($A2331&lt;=I2326,I$1,I$1+IF(AND(WEEKDAY($A2331)&lt;&gt;1,WEEKDAY($A2331)&lt;&gt;7),J$1,0)))^($A2331-$A2330)*(1-0.5*(E2331/E2330-1))</f>
        <v>26.845190222996177</v>
      </c>
      <c r="K2331">
        <f>ROW()</f>
        <v>2331</v>
      </c>
      <c r="L2331">
        <f>B2331/C2331</f>
        <v>1.0073746312684364</v>
      </c>
      <c r="M2331">
        <f t="shared" si="36"/>
        <v>18.371220767120068</v>
      </c>
      <c r="O2331">
        <v>18.307749999999999</v>
      </c>
      <c r="P2331">
        <f>P2330*(1-P$1+H2330)^($A2331-$A2330)*(2-E2331/E2330)</f>
        <v>18.609572859696947</v>
      </c>
    </row>
    <row r="2332" spans="1:16"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I2331*(1-IF($A2332&lt;=I2327,I$1,I$1+IF(AND(WEEKDAY($A2332)&lt;&gt;1,WEEKDAY($A2332)&lt;&gt;7),J$1,0)))^($A2332-$A2331)*(1-0.5*(E2332/E2331-1))</f>
        <v>27.245790024441096</v>
      </c>
      <c r="K2332">
        <f>ROW()</f>
        <v>2332</v>
      </c>
      <c r="L2332">
        <f>B2332/C2332</f>
        <v>0.96972806567470493</v>
      </c>
      <c r="M2332">
        <f t="shared" si="36"/>
        <v>18.919602582642622</v>
      </c>
      <c r="O2332">
        <v>18.855575000000002</v>
      </c>
      <c r="P2332">
        <f>P2331*(1-P$1+H2331)^($A2332-$A2331)*(2-E2332/E2331)</f>
        <v>19.165277238572578</v>
      </c>
    </row>
    <row r="2333" spans="1:16" x14ac:dyDescent="0.25">
      <c r="A2333" s="1">
        <v>41449</v>
      </c>
      <c r="B2333" s="10">
        <v>20.11</v>
      </c>
      <c r="C2333" s="10">
        <v>20.73</v>
      </c>
      <c r="D2333">
        <v>2376.5</v>
      </c>
      <c r="E2333">
        <v>2119.98</v>
      </c>
      <c r="F2333">
        <v>55345.74</v>
      </c>
      <c r="G2333">
        <v>49376.72</v>
      </c>
      <c r="H2333">
        <f>(1/(1-91/360*VLOOKUP($A2333,Tbills!$B$4:$C$974,2,1)/100))^((1)/91)-1</f>
        <v>1.6667944573445226E-6</v>
      </c>
      <c r="I2333">
        <f>I2332*(1-IF($A2333&lt;=I2328,I$1,I$1+IF(AND(WEEKDAY($A2333)&lt;&gt;1,WEEKDAY($A2333)&lt;&gt;7),J$1,0)))^($A2333-$A2332)*(1-0.5*(E2333/E2332-1))</f>
        <v>26.450130203689945</v>
      </c>
      <c r="K2333">
        <f>ROW()</f>
        <v>2333</v>
      </c>
      <c r="L2333">
        <f>B2333/C2333</f>
        <v>0.97009165460684987</v>
      </c>
      <c r="M2333">
        <f t="shared" si="36"/>
        <v>17.814961854310766</v>
      </c>
      <c r="O2333">
        <v>17.753274999999999</v>
      </c>
      <c r="P2333">
        <f>P2332*(1-P$1+H2332)^($A2333-$A2332)*(2-E2333/E2332)</f>
        <v>18.04687939034098</v>
      </c>
    </row>
    <row r="2334" spans="1:16" x14ac:dyDescent="0.25">
      <c r="A2334" s="1">
        <v>41450</v>
      </c>
      <c r="B2334" s="10">
        <v>18.47</v>
      </c>
      <c r="C2334" s="10">
        <v>19.670000000000002</v>
      </c>
      <c r="D2334">
        <v>2302.75</v>
      </c>
      <c r="E2334">
        <v>2054.19</v>
      </c>
      <c r="F2334">
        <v>55156.24</v>
      </c>
      <c r="G2334">
        <v>49207.57</v>
      </c>
      <c r="H2334">
        <f>(1/(1-91/360*VLOOKUP($A2334,Tbills!$B$4:$C$974,2,1)/100))^((1)/91)-1</f>
        <v>1.6667944573445226E-6</v>
      </c>
      <c r="I2334">
        <f>I2333*(1-IF($A2334&lt;=I2329,I$1,I$1+IF(AND(WEEKDAY($A2334)&lt;&gt;1,WEEKDAY($A2334)&lt;&gt;7),J$1,0)))^($A2334-$A2333)*(1-0.5*(E2334/E2333-1))</f>
        <v>26.859848660241418</v>
      </c>
      <c r="K2334">
        <f>ROW()</f>
        <v>2334</v>
      </c>
      <c r="L2334">
        <f>B2334/C2334</f>
        <v>0.93899339095068624</v>
      </c>
      <c r="M2334">
        <f t="shared" si="36"/>
        <v>18.366963629835769</v>
      </c>
      <c r="O2334">
        <v>18.303425000000001</v>
      </c>
      <c r="P2334">
        <f>P2333*(1-P$1+H2333)^($A2334-$A2333)*(2-E2334/E2333)</f>
        <v>18.606276634773202</v>
      </c>
    </row>
    <row r="2335" spans="1:16" x14ac:dyDescent="0.25">
      <c r="A2335" s="1">
        <v>41451</v>
      </c>
      <c r="B2335" s="10">
        <v>17.21</v>
      </c>
      <c r="C2335" s="10">
        <v>18.82</v>
      </c>
      <c r="D2335">
        <v>2239.9299999999998</v>
      </c>
      <c r="E2335">
        <v>1998.15</v>
      </c>
      <c r="F2335">
        <v>55179.15</v>
      </c>
      <c r="G2335">
        <v>49227.93</v>
      </c>
      <c r="H2335">
        <f>(1/(1-91/360*VLOOKUP($A2335,Tbills!$B$4:$C$974,2,1)/100))^((1)/91)-1</f>
        <v>1.6667944573445226E-6</v>
      </c>
      <c r="I2335">
        <f>I2334*(1-IF($A2335&lt;=I2330,I$1,I$1+IF(AND(WEEKDAY($A2335)&lt;&gt;1,WEEKDAY($A2335)&lt;&gt;7),J$1,0)))^($A2335-$A2334)*(1-0.5*(E2335/E2334-1))</f>
        <v>27.225519461485593</v>
      </c>
      <c r="K2335">
        <f>ROW()</f>
        <v>2335</v>
      </c>
      <c r="L2335">
        <f>B2335/C2335</f>
        <v>0.91445270988310312</v>
      </c>
      <c r="M2335">
        <f t="shared" si="36"/>
        <v>18.867150784180055</v>
      </c>
      <c r="O2335">
        <v>18.803875000000001</v>
      </c>
      <c r="P2335">
        <f>P2334*(1-P$1+H2334)^($A2335-$A2334)*(2-E2335/E2334)</f>
        <v>19.113196138001058</v>
      </c>
    </row>
    <row r="2336" spans="1:16" x14ac:dyDescent="0.25">
      <c r="A2336" s="1">
        <v>41452</v>
      </c>
      <c r="B2336" s="10">
        <v>16.86</v>
      </c>
      <c r="C2336" s="10">
        <v>18.559999999999999</v>
      </c>
      <c r="D2336">
        <v>2167.36</v>
      </c>
      <c r="E2336">
        <v>1933.41</v>
      </c>
      <c r="F2336">
        <v>54283.3</v>
      </c>
      <c r="G2336">
        <v>48428.62</v>
      </c>
      <c r="H2336">
        <f>(1/(1-91/360*VLOOKUP($A2336,Tbills!$B$4:$C$974,2,1)/100))^((1)/91)-1</f>
        <v>1.6667944573445226E-6</v>
      </c>
      <c r="I2336">
        <f>I2335*(1-IF($A2336&lt;=I2331,I$1,I$1+IF(AND(WEEKDAY($A2336)&lt;&gt;1,WEEKDAY($A2336)&lt;&gt;7),J$1,0)))^($A2336-$A2335)*(1-0.5*(E2336/E2335-1))</f>
        <v>27.665852379128303</v>
      </c>
      <c r="K2336">
        <f>ROW()</f>
        <v>2336</v>
      </c>
      <c r="L2336">
        <f>B2336/C2336</f>
        <v>0.90840517241379315</v>
      </c>
      <c r="M2336">
        <f t="shared" si="36"/>
        <v>19.477538687760276</v>
      </c>
      <c r="O2336">
        <v>19.409925000000001</v>
      </c>
      <c r="P2336">
        <f>P2335*(1-P$1+H2335)^($A2336-$A2335)*(2-E2336/E2335)</f>
        <v>19.73176617807799</v>
      </c>
    </row>
    <row r="2337" spans="1:16" x14ac:dyDescent="0.25">
      <c r="A2337" s="1">
        <v>41453</v>
      </c>
      <c r="B2337" s="10">
        <v>16.86</v>
      </c>
      <c r="C2337" s="10">
        <v>18.39</v>
      </c>
      <c r="D2337">
        <v>2149.8000000000002</v>
      </c>
      <c r="E2337">
        <v>1917.74</v>
      </c>
      <c r="F2337">
        <v>54126.26</v>
      </c>
      <c r="G2337">
        <v>48288.44</v>
      </c>
      <c r="H2337">
        <f>(1/(1-91/360*VLOOKUP($A2337,Tbills!$B$4:$C$974,2,1)/100))^((1)/91)-1</f>
        <v>1.6667944573445226E-6</v>
      </c>
      <c r="I2337">
        <f>I2336*(1-IF($A2337&lt;=I2332,I$1,I$1+IF(AND(WEEKDAY($A2337)&lt;&gt;1,WEEKDAY($A2337)&lt;&gt;7),J$1,0)))^($A2337-$A2336)*(1-0.5*(E2337/E2336-1))</f>
        <v>27.77724319682871</v>
      </c>
      <c r="K2337">
        <f>ROW()</f>
        <v>2337</v>
      </c>
      <c r="L2337">
        <f>B2337/C2337</f>
        <v>0.9168026101141924</v>
      </c>
      <c r="M2337">
        <f t="shared" si="36"/>
        <v>19.634486711417228</v>
      </c>
      <c r="O2337">
        <v>19.567250000000001</v>
      </c>
      <c r="P2337">
        <f>P2336*(1-P$1+H2336)^($A2337-$A2336)*(2-E2337/E2336)</f>
        <v>19.890986638550515</v>
      </c>
    </row>
    <row r="2338" spans="1:16"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I2337*(1-IF($A2338&lt;=I2333,I$1,I$1+IF(AND(WEEKDAY($A2338)&lt;&gt;1,WEEKDAY($A2338)&lt;&gt;7),J$1,0)))^($A2338-$A2337)*(1-0.5*(E2338/E2337-1))</f>
        <v>28.092764050716202</v>
      </c>
      <c r="K2338">
        <f>ROW()</f>
        <v>2338</v>
      </c>
      <c r="L2338">
        <f>B2338/C2338</f>
        <v>0.9135044642857143</v>
      </c>
      <c r="M2338">
        <f t="shared" si="36"/>
        <v>20.080836897583723</v>
      </c>
      <c r="O2338">
        <v>20.0123</v>
      </c>
      <c r="P2338">
        <f>P2337*(1-P$1+H2337)^($A2338-$A2337)*(2-E2338/E2337)</f>
        <v>20.34385480750294</v>
      </c>
    </row>
    <row r="2339" spans="1:16" x14ac:dyDescent="0.25">
      <c r="A2339" s="1">
        <v>41457</v>
      </c>
      <c r="B2339" s="10">
        <v>16.440000000000001</v>
      </c>
      <c r="C2339" s="10">
        <v>18.02</v>
      </c>
      <c r="D2339">
        <v>2097.58</v>
      </c>
      <c r="E2339">
        <v>1871.13</v>
      </c>
      <c r="F2339">
        <v>53664.33</v>
      </c>
      <c r="G2339">
        <v>47876.03</v>
      </c>
      <c r="H2339">
        <f>(1/(1-91/360*VLOOKUP($A2339,Tbills!$B$4:$C$974,2,1)/100))^((1)/91)-1</f>
        <v>1.3889776309117252E-6</v>
      </c>
      <c r="I2339">
        <f>I2338*(1-IF($A2339&lt;=I2334,I$1,I$1+IF(AND(WEEKDAY($A2339)&lt;&gt;1,WEEKDAY($A2339)&lt;&gt;7),J$1,0)))^($A2339-$A2338)*(1-0.5*(E2339/E2338-1))</f>
        <v>28.112571158945158</v>
      </c>
      <c r="K2339">
        <f>ROW()</f>
        <v>2339</v>
      </c>
      <c r="L2339">
        <f>B2339/C2339</f>
        <v>0.9123196448390678</v>
      </c>
      <c r="M2339">
        <f t="shared" si="36"/>
        <v>20.109262750275008</v>
      </c>
      <c r="O2339">
        <v>20.046399999999998</v>
      </c>
      <c r="P2339">
        <f>P2338*(1-P$1+H2338)^($A2339-$A2338)*(2-E2339/E2338)</f>
        <v>20.372876642533477</v>
      </c>
    </row>
    <row r="2340" spans="1:16"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I2339*(1-IF($A2340&lt;=I2335,I$1,I$1+IF(AND(WEEKDAY($A2340)&lt;&gt;1,WEEKDAY($A2340)&lt;&gt;7),J$1,0)))^($A2340-$A2339)*(1-0.5*(E2340/E2339-1))</f>
        <v>28.281986155012007</v>
      </c>
      <c r="K2340">
        <f>ROW()</f>
        <v>2340</v>
      </c>
      <c r="L2340">
        <f>B2340/C2340</f>
        <v>0.90960134755755195</v>
      </c>
      <c r="M2340">
        <f t="shared" si="36"/>
        <v>20.3517371346849</v>
      </c>
      <c r="O2340">
        <v>20.287224999999999</v>
      </c>
      <c r="P2340">
        <f>P2339*(1-P$1+H2339)^($A2340-$A2339)*(2-E2340/E2339)</f>
        <v>20.618756003689001</v>
      </c>
    </row>
    <row r="2341" spans="1:16" x14ac:dyDescent="0.25">
      <c r="A2341" s="1">
        <v>41460</v>
      </c>
      <c r="B2341" s="10">
        <v>14.89</v>
      </c>
      <c r="C2341" s="10">
        <v>16.88</v>
      </c>
      <c r="D2341">
        <v>1948.43</v>
      </c>
      <c r="E2341">
        <v>1738.07</v>
      </c>
      <c r="F2341">
        <v>52361.43</v>
      </c>
      <c r="G2341">
        <v>46713.46</v>
      </c>
      <c r="H2341">
        <f>(1/(1-91/360*VLOOKUP($A2341,Tbills!$B$4:$C$974,2,1)/100))^((1)/91)-1</f>
        <v>1.3889776309117252E-6</v>
      </c>
      <c r="I2341">
        <f>I2340*(1-IF($A2341&lt;=I2336,I$1,I$1+IF(AND(WEEKDAY($A2341)&lt;&gt;1,WEEKDAY($A2341)&lt;&gt;7),J$1,0)))^($A2341-$A2340)*(1-0.5*(E2341/E2340-1))</f>
        <v>29.125113725987685</v>
      </c>
      <c r="K2341">
        <f>ROW()</f>
        <v>2341</v>
      </c>
      <c r="L2341">
        <f>B2341/C2341</f>
        <v>0.88210900473933662</v>
      </c>
      <c r="M2341">
        <f t="shared" si="36"/>
        <v>21.565340615630795</v>
      </c>
      <c r="O2341">
        <v>21.486924999999999</v>
      </c>
      <c r="P2341">
        <f>P2340*(1-P$1+H2340)^($A2341-$A2340)*(2-E2341/E2340)</f>
        <v>21.848761932148879</v>
      </c>
    </row>
    <row r="2342" spans="1:16" x14ac:dyDescent="0.25">
      <c r="A2342" s="1">
        <v>41463</v>
      </c>
      <c r="B2342" s="10">
        <v>14.78</v>
      </c>
      <c r="C2342" s="10">
        <v>16.41</v>
      </c>
      <c r="D2342">
        <v>1871.97</v>
      </c>
      <c r="E2342">
        <v>1669.86</v>
      </c>
      <c r="F2342">
        <v>50567.55</v>
      </c>
      <c r="G2342">
        <v>45112.88</v>
      </c>
      <c r="H2342">
        <f>(1/(1-91/360*VLOOKUP($A2342,Tbills!$B$4:$C$974,2,1)/100))^((1)/91)-1</f>
        <v>1.2500718804542288E-6</v>
      </c>
      <c r="I2342">
        <f>I2341*(1-IF($A2342&lt;=I2337,I$1,I$1+IF(AND(WEEKDAY($A2342)&lt;&gt;1,WEEKDAY($A2342)&lt;&gt;7),J$1,0)))^($A2342-$A2341)*(1-0.5*(E2342/E2341-1))</f>
        <v>29.694297885389012</v>
      </c>
      <c r="K2342">
        <f>ROW()</f>
        <v>2342</v>
      </c>
      <c r="L2342">
        <f>B2342/C2342</f>
        <v>0.90067032297379646</v>
      </c>
      <c r="M2342">
        <f t="shared" si="36"/>
        <v>22.408534148037695</v>
      </c>
      <c r="O2342">
        <v>22.324375</v>
      </c>
      <c r="P2342">
        <f>P2341*(1-P$1+H2341)^($A2342-$A2341)*(2-E2342/E2341)</f>
        <v>22.703784835844633</v>
      </c>
    </row>
    <row r="2343" spans="1:16" x14ac:dyDescent="0.25">
      <c r="A2343" s="1">
        <v>41464</v>
      </c>
      <c r="B2343" s="10">
        <v>14.35</v>
      </c>
      <c r="C2343" s="10">
        <v>15.91</v>
      </c>
      <c r="D2343">
        <v>1855.06</v>
      </c>
      <c r="E2343">
        <v>1654.77</v>
      </c>
      <c r="F2343">
        <v>50138.46</v>
      </c>
      <c r="G2343">
        <v>44730.02</v>
      </c>
      <c r="H2343">
        <f>(1/(1-91/360*VLOOKUP($A2343,Tbills!$B$4:$C$974,2,1)/100))^((1)/91)-1</f>
        <v>1.2500718804542288E-6</v>
      </c>
      <c r="I2343">
        <f>I2342*(1-IF($A2343&lt;=I2338,I$1,I$1+IF(AND(WEEKDAY($A2343)&lt;&gt;1,WEEKDAY($A2343)&lt;&gt;7),J$1,0)))^($A2343-$A2342)*(1-0.5*(E2343/E2342-1))</f>
        <v>29.827690546718586</v>
      </c>
      <c r="K2343">
        <f>ROW()</f>
        <v>2343</v>
      </c>
      <c r="L2343">
        <f>B2343/C2343</f>
        <v>0.9019484600879949</v>
      </c>
      <c r="M2343">
        <f t="shared" si="36"/>
        <v>22.609979911752532</v>
      </c>
      <c r="O2343">
        <v>22.524525000000001</v>
      </c>
      <c r="P2343">
        <f>P2342*(1-P$1+H2342)^($A2343-$A2342)*(2-E2343/E2342)</f>
        <v>22.908133124278674</v>
      </c>
    </row>
    <row r="2344" spans="1:16" x14ac:dyDescent="0.25">
      <c r="A2344" s="1">
        <v>41465</v>
      </c>
      <c r="B2344" s="10">
        <v>14.21</v>
      </c>
      <c r="C2344" s="10">
        <v>15.77</v>
      </c>
      <c r="D2344">
        <v>1822.3</v>
      </c>
      <c r="E2344">
        <v>1625.55</v>
      </c>
      <c r="F2344">
        <v>49281.65</v>
      </c>
      <c r="G2344">
        <v>43965.58</v>
      </c>
      <c r="H2344">
        <f>(1/(1-91/360*VLOOKUP($A2344,Tbills!$B$4:$C$974,2,1)/100))^((1)/91)-1</f>
        <v>1.2500718804542288E-6</v>
      </c>
      <c r="I2344">
        <f>I2343*(1-IF($A2344&lt;=I2339,I$1,I$1+IF(AND(WEEKDAY($A2344)&lt;&gt;1,WEEKDAY($A2344)&lt;&gt;7),J$1,0)))^($A2344-$A2343)*(1-0.5*(E2344/E2343-1))</f>
        <v>30.090256678068595</v>
      </c>
      <c r="K2344">
        <f>ROW()</f>
        <v>2344</v>
      </c>
      <c r="L2344">
        <f>B2344/C2344</f>
        <v>0.9010779961953076</v>
      </c>
      <c r="M2344">
        <f t="shared" si="36"/>
        <v>23.008156249119775</v>
      </c>
      <c r="O2344">
        <v>22.920400000000001</v>
      </c>
      <c r="P2344">
        <f>P2343*(1-P$1+H2343)^($A2344-$A2343)*(2-E2344/E2343)</f>
        <v>23.311812820531632</v>
      </c>
    </row>
    <row r="2345" spans="1:16" x14ac:dyDescent="0.25">
      <c r="A2345" s="1">
        <v>41466</v>
      </c>
      <c r="B2345" s="10">
        <v>14.01</v>
      </c>
      <c r="C2345" s="10">
        <v>15.5</v>
      </c>
      <c r="D2345">
        <v>1787.01</v>
      </c>
      <c r="E2345">
        <v>1594.07</v>
      </c>
      <c r="F2345">
        <v>48588.36</v>
      </c>
      <c r="G2345">
        <v>43347.03</v>
      </c>
      <c r="H2345">
        <f>(1/(1-91/360*VLOOKUP($A2345,Tbills!$B$4:$C$974,2,1)/100))^((1)/91)-1</f>
        <v>1.2500718804542288E-6</v>
      </c>
      <c r="I2345">
        <f>I2344*(1-IF($A2345&lt;=I2340,I$1,I$1+IF(AND(WEEKDAY($A2345)&lt;&gt;1,WEEKDAY($A2345)&lt;&gt;7),J$1,0)))^($A2345-$A2344)*(1-0.5*(E2345/E2344-1))</f>
        <v>30.380826164874172</v>
      </c>
      <c r="K2345">
        <f>ROW()</f>
        <v>2345</v>
      </c>
      <c r="L2345">
        <f>B2345/C2345</f>
        <v>0.90387096774193543</v>
      </c>
      <c r="M2345">
        <f t="shared" si="36"/>
        <v>23.452634157665113</v>
      </c>
      <c r="O2345">
        <v>23.363199999999999</v>
      </c>
      <c r="P2345">
        <f>P2344*(1-P$1+H2344)^($A2345-$A2344)*(2-E2345/E2344)</f>
        <v>23.762414423177464</v>
      </c>
    </row>
    <row r="2346" spans="1:16" x14ac:dyDescent="0.25">
      <c r="A2346" s="1">
        <v>41467</v>
      </c>
      <c r="B2346" s="10">
        <v>13.84</v>
      </c>
      <c r="C2346" s="10">
        <v>15.65</v>
      </c>
      <c r="D2346">
        <v>1803.97</v>
      </c>
      <c r="E2346">
        <v>1609.2</v>
      </c>
      <c r="F2346">
        <v>48894.04</v>
      </c>
      <c r="G2346">
        <v>43619.68</v>
      </c>
      <c r="H2346">
        <f>(1/(1-91/360*VLOOKUP($A2346,Tbills!$B$4:$C$974,2,1)/100))^((1)/91)-1</f>
        <v>1.2500718804542288E-6</v>
      </c>
      <c r="I2346">
        <f>I2345*(1-IF($A2346&lt;=I2341,I$1,I$1+IF(AND(WEEKDAY($A2346)&lt;&gt;1,WEEKDAY($A2346)&lt;&gt;7),J$1,0)))^($A2346-$A2345)*(1-0.5*(E2346/E2345-1))</f>
        <v>30.235860477598884</v>
      </c>
      <c r="K2346">
        <f>ROW()</f>
        <v>2346</v>
      </c>
      <c r="L2346">
        <f>B2346/C2346</f>
        <v>0.88434504792332269</v>
      </c>
      <c r="M2346">
        <f t="shared" si="36"/>
        <v>23.228953231601029</v>
      </c>
      <c r="O2346">
        <v>23.1402</v>
      </c>
      <c r="P2346">
        <f>P2345*(1-P$1+H2345)^($A2346-$A2345)*(2-E2346/E2345)</f>
        <v>23.536034067821038</v>
      </c>
    </row>
    <row r="2347" spans="1:16" x14ac:dyDescent="0.25">
      <c r="A2347" s="1">
        <v>41470</v>
      </c>
      <c r="B2347" s="10">
        <v>13.79</v>
      </c>
      <c r="C2347" s="10">
        <v>15.62</v>
      </c>
      <c r="D2347">
        <v>1751.58</v>
      </c>
      <c r="E2347">
        <v>1562.46</v>
      </c>
      <c r="F2347">
        <v>48008.1</v>
      </c>
      <c r="G2347">
        <v>42829.14</v>
      </c>
      <c r="H2347">
        <f>(1/(1-91/360*VLOOKUP($A2347,Tbills!$B$4:$C$974,2,1)/100))^((1)/91)-1</f>
        <v>1.1111679050213041E-6</v>
      </c>
      <c r="I2347">
        <f>I2346*(1-IF($A2347&lt;=I2342,I$1,I$1+IF(AND(WEEKDAY($A2347)&lt;&gt;1,WEEKDAY($A2347)&lt;&gt;7),J$1,0)))^($A2347-$A2346)*(1-0.5*(E2347/E2346-1))</f>
        <v>30.672573039202604</v>
      </c>
      <c r="K2347">
        <f>ROW()</f>
        <v>2347</v>
      </c>
      <c r="L2347">
        <f>B2347/C2347</f>
        <v>0.88284250960307298</v>
      </c>
      <c r="M2347">
        <f t="shared" si="36"/>
        <v>23.900309717765889</v>
      </c>
      <c r="O2347">
        <v>23.81015</v>
      </c>
      <c r="P2347">
        <f>P2346*(1-P$1+H2346)^($A2347-$A2346)*(2-E2347/E2346)</f>
        <v>24.217053209209197</v>
      </c>
    </row>
    <row r="2348" spans="1:16" x14ac:dyDescent="0.25">
      <c r="A2348" s="1">
        <v>41471</v>
      </c>
      <c r="B2348" s="10">
        <v>14.42</v>
      </c>
      <c r="C2348" s="10">
        <v>16.010000000000002</v>
      </c>
      <c r="D2348">
        <v>1800.44</v>
      </c>
      <c r="E2348">
        <v>1606.04</v>
      </c>
      <c r="F2348">
        <v>49542.35</v>
      </c>
      <c r="G2348">
        <v>44197.83</v>
      </c>
      <c r="H2348">
        <f>(1/(1-91/360*VLOOKUP($A2348,Tbills!$B$4:$C$974,2,1)/100))^((1)/91)-1</f>
        <v>1.1111679050213041E-6</v>
      </c>
      <c r="I2348">
        <f>I2347*(1-IF($A2348&lt;=I2343,I$1,I$1+IF(AND(WEEKDAY($A2348)&lt;&gt;1,WEEKDAY($A2348)&lt;&gt;7),J$1,0)))^($A2348-$A2347)*(1-0.5*(E2348/E2347-1))</f>
        <v>30.244027460206375</v>
      </c>
      <c r="K2348">
        <f>ROW()</f>
        <v>2348</v>
      </c>
      <c r="L2348">
        <f>B2348/C2348</f>
        <v>0.90068707058088682</v>
      </c>
      <c r="M2348">
        <f t="shared" si="36"/>
        <v>23.232602216951321</v>
      </c>
      <c r="O2348">
        <v>23.150625000000002</v>
      </c>
      <c r="P2348">
        <f>P2347*(1-P$1+H2347)^($A2348-$A2347)*(2-E2348/E2347)</f>
        <v>23.540748685165802</v>
      </c>
    </row>
    <row r="2349" spans="1:16" x14ac:dyDescent="0.25">
      <c r="A2349" s="1">
        <v>41472</v>
      </c>
      <c r="B2349" s="10">
        <v>13.78</v>
      </c>
      <c r="C2349" s="10">
        <v>15.56</v>
      </c>
      <c r="D2349">
        <v>1733.76</v>
      </c>
      <c r="E2349">
        <v>1546.56</v>
      </c>
      <c r="F2349">
        <v>48480.18</v>
      </c>
      <c r="G2349">
        <v>43250.19</v>
      </c>
      <c r="H2349">
        <f>(1/(1-91/360*VLOOKUP($A2349,Tbills!$B$4:$C$974,2,1)/100))^((1)/91)-1</f>
        <v>1.1111679050213041E-6</v>
      </c>
      <c r="I2349">
        <f>I2348*(1-IF($A2349&lt;=I2344,I$1,I$1+IF(AND(WEEKDAY($A2349)&lt;&gt;1,WEEKDAY($A2349)&lt;&gt;7),J$1,0)))^($A2349-$A2348)*(1-0.5*(E2349/E2348-1))</f>
        <v>30.803272394515176</v>
      </c>
      <c r="K2349">
        <f>ROW()</f>
        <v>2349</v>
      </c>
      <c r="L2349">
        <f>B2349/C2349</f>
        <v>0.88560411311053977</v>
      </c>
      <c r="M2349">
        <f t="shared" si="36"/>
        <v>24.091903963250317</v>
      </c>
      <c r="O2349">
        <v>24.006699999999999</v>
      </c>
      <c r="P2349">
        <f>P2348*(1-P$1+H2348)^($A2349-$A2348)*(2-E2349/E2348)</f>
        <v>24.411709031327977</v>
      </c>
    </row>
    <row r="2350" spans="1:16" x14ac:dyDescent="0.25">
      <c r="A2350" s="1">
        <v>41473</v>
      </c>
      <c r="B2350" s="10">
        <v>13.77</v>
      </c>
      <c r="C2350" s="10">
        <v>15.56</v>
      </c>
      <c r="D2350">
        <v>1717.59</v>
      </c>
      <c r="E2350">
        <v>1532.14</v>
      </c>
      <c r="F2350">
        <v>48268.04</v>
      </c>
      <c r="G2350">
        <v>43060.89</v>
      </c>
      <c r="H2350">
        <f>(1/(1-91/360*VLOOKUP($A2350,Tbills!$B$4:$C$974,2,1)/100))^((1)/91)-1</f>
        <v>1.1111679050213041E-6</v>
      </c>
      <c r="I2350">
        <f>I2349*(1-IF($A2350&lt;=I2345,I$1,I$1+IF(AND(WEEKDAY($A2350)&lt;&gt;1,WEEKDAY($A2350)&lt;&gt;7),J$1,0)))^($A2350-$A2349)*(1-0.5*(E2350/E2349-1))</f>
        <v>30.946070534570794</v>
      </c>
      <c r="K2350">
        <f>ROW()</f>
        <v>2350</v>
      </c>
      <c r="L2350">
        <f>B2350/C2350</f>
        <v>0.88496143958868889</v>
      </c>
      <c r="M2350">
        <f t="shared" si="36"/>
        <v>24.315402370790846</v>
      </c>
      <c r="O2350">
        <v>24.227274999999999</v>
      </c>
      <c r="P2350">
        <f>P2349*(1-P$1+H2349)^($A2350-$A2349)*(2-E2350/E2349)</f>
        <v>24.638437887366738</v>
      </c>
    </row>
    <row r="2351" spans="1:16" x14ac:dyDescent="0.25">
      <c r="A2351" s="1">
        <v>41474</v>
      </c>
      <c r="B2351" s="10">
        <v>12.54</v>
      </c>
      <c r="C2351" s="10">
        <v>15.04</v>
      </c>
      <c r="D2351">
        <v>1658.23</v>
      </c>
      <c r="E2351">
        <v>1479.19</v>
      </c>
      <c r="F2351">
        <v>48020.55</v>
      </c>
      <c r="G2351">
        <v>42840.05</v>
      </c>
      <c r="H2351">
        <f>(1/(1-91/360*VLOOKUP($A2351,Tbills!$B$4:$C$974,2,1)/100))^((1)/91)-1</f>
        <v>1.1111679050213041E-6</v>
      </c>
      <c r="I2351">
        <f>I2350*(1-IF($A2351&lt;=I2346,I$1,I$1+IF(AND(WEEKDAY($A2351)&lt;&gt;1,WEEKDAY($A2351)&lt;&gt;7),J$1,0)))^($A2351-$A2350)*(1-0.5*(E2351/E2350-1))</f>
        <v>31.479991610776334</v>
      </c>
      <c r="K2351">
        <f>ROW()</f>
        <v>2351</v>
      </c>
      <c r="L2351">
        <f>B2351/C2351</f>
        <v>0.83377659574468088</v>
      </c>
      <c r="M2351">
        <f t="shared" si="36"/>
        <v>25.154559003979234</v>
      </c>
      <c r="O2351">
        <v>25.059574999999999</v>
      </c>
      <c r="P2351">
        <f>P2350*(1-P$1+H2350)^($A2351-$A2350)*(2-E2351/E2350)</f>
        <v>25.489015650232414</v>
      </c>
    </row>
    <row r="2352" spans="1:16" x14ac:dyDescent="0.25">
      <c r="A2352" s="1">
        <v>41477</v>
      </c>
      <c r="B2352" s="10">
        <v>12.29</v>
      </c>
      <c r="C2352" s="10">
        <v>14.69</v>
      </c>
      <c r="D2352">
        <v>1634.94</v>
      </c>
      <c r="E2352">
        <v>1458.41</v>
      </c>
      <c r="F2352">
        <v>47522.86</v>
      </c>
      <c r="G2352">
        <v>42395.91</v>
      </c>
      <c r="H2352">
        <f>(1/(1-91/360*VLOOKUP($A2352,Tbills!$B$4:$C$974,2,1)/100))^((1)/91)-1</f>
        <v>9.7226570483499586E-7</v>
      </c>
      <c r="I2352">
        <f>I2351*(1-IF($A2352&lt;=I2347,I$1,I$1+IF(AND(WEEKDAY($A2352)&lt;&gt;1,WEEKDAY($A2352)&lt;&gt;7),J$1,0)))^($A2352-$A2351)*(1-0.5*(E2352/E2351-1))</f>
        <v>31.698635450078854</v>
      </c>
      <c r="K2352">
        <f>ROW()</f>
        <v>2352</v>
      </c>
      <c r="L2352">
        <f>B2352/C2352</f>
        <v>0.83662355343771266</v>
      </c>
      <c r="M2352">
        <f t="shared" si="36"/>
        <v>25.504372055166922</v>
      </c>
      <c r="O2352">
        <v>25.412724999999998</v>
      </c>
      <c r="P2352">
        <f>P2351*(1-P$1+H2351)^($A2352-$A2351)*(2-E2352/E2351)</f>
        <v>25.844309477837438</v>
      </c>
    </row>
    <row r="2353" spans="1:16" x14ac:dyDescent="0.25">
      <c r="A2353" s="1">
        <v>41478</v>
      </c>
      <c r="B2353" s="10">
        <v>12.66</v>
      </c>
      <c r="C2353" s="10">
        <v>14.88</v>
      </c>
      <c r="D2353">
        <v>1629.47</v>
      </c>
      <c r="E2353">
        <v>1453.53</v>
      </c>
      <c r="F2353">
        <v>47213.440000000002</v>
      </c>
      <c r="G2353">
        <v>42119.83</v>
      </c>
      <c r="H2353">
        <f>(1/(1-91/360*VLOOKUP($A2353,Tbills!$B$4:$C$974,2,1)/100))^((1)/91)-1</f>
        <v>9.7226570483499586E-7</v>
      </c>
      <c r="I2353">
        <f>I2352*(1-IF($A2353&lt;=I2348,I$1,I$1+IF(AND(WEEKDAY($A2353)&lt;&gt;1,WEEKDAY($A2353)&lt;&gt;7),J$1,0)))^($A2353-$A2352)*(1-0.5*(E2353/E2352-1))</f>
        <v>31.750842594210514</v>
      </c>
      <c r="K2353">
        <f>ROW()</f>
        <v>2353</v>
      </c>
      <c r="L2353">
        <f>B2353/C2353</f>
        <v>0.85080645161290314</v>
      </c>
      <c r="M2353">
        <f t="shared" si="36"/>
        <v>25.588520634936099</v>
      </c>
      <c r="O2353">
        <v>25.497025000000001</v>
      </c>
      <c r="P2353">
        <f>P2352*(1-P$1+H2352)^($A2353-$A2352)*(2-E2353/E2352)</f>
        <v>25.929853502870753</v>
      </c>
    </row>
    <row r="2354" spans="1:16" x14ac:dyDescent="0.25">
      <c r="A2354" s="1">
        <v>41479</v>
      </c>
      <c r="B2354" s="10">
        <v>13.18</v>
      </c>
      <c r="C2354" s="10">
        <v>15.19</v>
      </c>
      <c r="D2354">
        <v>1643.64</v>
      </c>
      <c r="E2354">
        <v>1466.17</v>
      </c>
      <c r="F2354">
        <v>47255.71</v>
      </c>
      <c r="G2354">
        <v>42157.5</v>
      </c>
      <c r="H2354">
        <f>(1/(1-91/360*VLOOKUP($A2354,Tbills!$B$4:$C$974,2,1)/100))^((1)/91)-1</f>
        <v>9.7226570483499586E-7</v>
      </c>
      <c r="I2354">
        <f>I2353*(1-IF($A2354&lt;=I2349,I$1,I$1+IF(AND(WEEKDAY($A2354)&lt;&gt;1,WEEKDAY($A2354)&lt;&gt;7),J$1,0)))^($A2354-$A2353)*(1-0.5*(E2354/E2353-1))</f>
        <v>31.611966005723897</v>
      </c>
      <c r="K2354">
        <f>ROW()</f>
        <v>2354</v>
      </c>
      <c r="L2354">
        <f>B2354/C2354</f>
        <v>0.86767610269914419</v>
      </c>
      <c r="M2354">
        <f t="shared" si="36"/>
        <v>25.364819613943549</v>
      </c>
      <c r="O2354">
        <v>25.274525000000001</v>
      </c>
      <c r="P2354">
        <f>P2353*(1-P$1+H2353)^($A2354-$A2353)*(2-E2354/E2353)</f>
        <v>25.703439939287041</v>
      </c>
    </row>
    <row r="2355" spans="1:16" x14ac:dyDescent="0.25">
      <c r="A2355" s="1">
        <v>41480</v>
      </c>
      <c r="B2355" s="10">
        <v>12.97</v>
      </c>
      <c r="C2355" s="10">
        <v>15</v>
      </c>
      <c r="D2355">
        <v>1611.06</v>
      </c>
      <c r="E2355">
        <v>1437.11</v>
      </c>
      <c r="F2355">
        <v>46685.64</v>
      </c>
      <c r="G2355">
        <v>41648.89</v>
      </c>
      <c r="H2355">
        <f>(1/(1-91/360*VLOOKUP($A2355,Tbills!$B$4:$C$974,2,1)/100))^((1)/91)-1</f>
        <v>9.7226570483499586E-7</v>
      </c>
      <c r="I2355">
        <f>I2354*(1-IF($A2355&lt;=I2350,I$1,I$1+IF(AND(WEEKDAY($A2355)&lt;&gt;1,WEEKDAY($A2355)&lt;&gt;7),J$1,0)))^($A2355-$A2354)*(1-0.5*(E2355/E2354-1))</f>
        <v>31.924415162279388</v>
      </c>
      <c r="K2355">
        <f>ROW()</f>
        <v>2355</v>
      </c>
      <c r="L2355">
        <f>B2355/C2355</f>
        <v>0.86466666666666669</v>
      </c>
      <c r="M2355">
        <f t="shared" si="36"/>
        <v>25.8663543816721</v>
      </c>
      <c r="O2355">
        <v>25.774425000000001</v>
      </c>
      <c r="P2355">
        <f>P2354*(1-P$1+H2354)^($A2355-$A2354)*(2-E2355/E2354)</f>
        <v>26.211947038223187</v>
      </c>
    </row>
    <row r="2356" spans="1:16" x14ac:dyDescent="0.25">
      <c r="A2356" s="1">
        <v>41481</v>
      </c>
      <c r="B2356" s="10">
        <v>12.72</v>
      </c>
      <c r="C2356" s="10">
        <v>14.8</v>
      </c>
      <c r="D2356">
        <v>1605.65</v>
      </c>
      <c r="E2356">
        <v>1432.28</v>
      </c>
      <c r="F2356">
        <v>46433.02</v>
      </c>
      <c r="G2356">
        <v>41423.480000000003</v>
      </c>
      <c r="H2356">
        <f>(1/(1-91/360*VLOOKUP($A2356,Tbills!$B$4:$C$974,2,1)/100))^((1)/91)-1</f>
        <v>9.7226570483499586E-7</v>
      </c>
      <c r="I2356">
        <f>I2355*(1-IF($A2356&lt;=I2351,I$1,I$1+IF(AND(WEEKDAY($A2356)&lt;&gt;1,WEEKDAY($A2356)&lt;&gt;7),J$1,0)))^($A2356-$A2355)*(1-0.5*(E2356/E2355-1))</f>
        <v>31.977230428829223</v>
      </c>
      <c r="K2356">
        <f>ROW()</f>
        <v>2356</v>
      </c>
      <c r="L2356">
        <f>B2356/C2356</f>
        <v>0.85945945945945945</v>
      </c>
      <c r="M2356">
        <f t="shared" si="36"/>
        <v>25.952080134792759</v>
      </c>
      <c r="O2356">
        <v>25.860175000000002</v>
      </c>
      <c r="P2356">
        <f>P2355*(1-P$1+H2355)^($A2356-$A2355)*(2-E2356/E2355)</f>
        <v>26.299095910421563</v>
      </c>
    </row>
    <row r="2357" spans="1:16" x14ac:dyDescent="0.25">
      <c r="A2357" s="1">
        <v>41484</v>
      </c>
      <c r="B2357" s="10">
        <v>13.39</v>
      </c>
      <c r="C2357" s="10">
        <v>15.11</v>
      </c>
      <c r="D2357">
        <v>1623.76</v>
      </c>
      <c r="E2357">
        <v>1448.43</v>
      </c>
      <c r="F2357">
        <v>46419.7</v>
      </c>
      <c r="G2357">
        <v>41411.47</v>
      </c>
      <c r="H2357">
        <f>(1/(1-91/360*VLOOKUP($A2357,Tbills!$B$4:$C$974,2,1)/100))^((1)/91)-1</f>
        <v>8.3336527945121475E-7</v>
      </c>
      <c r="I2357">
        <f>I2356*(1-IF($A2357&lt;=I2352,I$1,I$1+IF(AND(WEEKDAY($A2357)&lt;&gt;1,WEEKDAY($A2357)&lt;&gt;7),J$1,0)))^($A2357-$A2356)*(1-0.5*(E2357/E2356-1))</f>
        <v>31.794464438518382</v>
      </c>
      <c r="K2357">
        <f>ROW()</f>
        <v>2357</v>
      </c>
      <c r="L2357">
        <f>B2357/C2357</f>
        <v>0.88616810059563211</v>
      </c>
      <c r="M2357">
        <f t="shared" si="36"/>
        <v>25.65586640647571</v>
      </c>
      <c r="O2357">
        <v>25.566075000000001</v>
      </c>
      <c r="P2357">
        <f>P2356*(1-P$1+H2356)^($A2357-$A2356)*(2-E2357/E2356)</f>
        <v>25.999745183183517</v>
      </c>
    </row>
    <row r="2358" spans="1:16" x14ac:dyDescent="0.25">
      <c r="A2358" s="1">
        <v>41485</v>
      </c>
      <c r="B2358" s="10">
        <v>13.39</v>
      </c>
      <c r="C2358" s="10">
        <v>14.98</v>
      </c>
      <c r="D2358">
        <v>1590.04</v>
      </c>
      <c r="E2358">
        <v>1418.35</v>
      </c>
      <c r="F2358">
        <v>45984.65</v>
      </c>
      <c r="G2358">
        <v>41023.33</v>
      </c>
      <c r="H2358">
        <f>(1/(1-91/360*VLOOKUP($A2358,Tbills!$B$4:$C$974,2,1)/100))^((1)/91)-1</f>
        <v>8.3336527945121475E-7</v>
      </c>
      <c r="I2358">
        <f>I2357*(1-IF($A2358&lt;=I2353,I$1,I$1+IF(AND(WEEKDAY($A2358)&lt;&gt;1,WEEKDAY($A2358)&lt;&gt;7),J$1,0)))^($A2358-$A2357)*(1-0.5*(E2358/E2357-1))</f>
        <v>32.12377112505996</v>
      </c>
      <c r="K2358">
        <f>ROW()</f>
        <v>2358</v>
      </c>
      <c r="L2358">
        <f>B2358/C2358</f>
        <v>0.89385847797062756</v>
      </c>
      <c r="M2358">
        <f t="shared" si="36"/>
        <v>26.187450082885832</v>
      </c>
      <c r="O2358">
        <v>26.092974999999999</v>
      </c>
      <c r="P2358">
        <f>P2357*(1-P$1+H2357)^($A2358-$A2357)*(2-E2358/E2357)</f>
        <v>26.538730556528961</v>
      </c>
    </row>
    <row r="2359" spans="1:16" x14ac:dyDescent="0.25">
      <c r="A2359" s="1">
        <v>41486</v>
      </c>
      <c r="B2359" s="10">
        <v>13.45</v>
      </c>
      <c r="C2359" s="10">
        <v>14.92</v>
      </c>
      <c r="D2359">
        <v>1551.52</v>
      </c>
      <c r="E2359">
        <v>1383.99</v>
      </c>
      <c r="F2359">
        <v>45120.69</v>
      </c>
      <c r="G2359">
        <v>40252.550000000003</v>
      </c>
      <c r="H2359">
        <f>(1/(1-91/360*VLOOKUP($A2359,Tbills!$B$4:$C$974,2,1)/100))^((1)/91)-1</f>
        <v>8.3336527945121475E-7</v>
      </c>
      <c r="I2359">
        <f>I2358*(1-IF($A2359&lt;=I2354,I$1,I$1+IF(AND(WEEKDAY($A2359)&lt;&gt;1,WEEKDAY($A2359)&lt;&gt;7),J$1,0)))^($A2359-$A2358)*(1-0.5*(E2359/E2358-1))</f>
        <v>32.512029413879766</v>
      </c>
      <c r="K2359">
        <f>ROW()</f>
        <v>2359</v>
      </c>
      <c r="L2359">
        <f>B2359/C2359</f>
        <v>0.90147453083109919</v>
      </c>
      <c r="M2359">
        <f t="shared" si="36"/>
        <v>26.82060052514511</v>
      </c>
      <c r="O2359">
        <v>26.723624999999998</v>
      </c>
      <c r="P2359">
        <f>P2358*(1-P$1+H2358)^($A2359-$A2358)*(2-E2359/E2358)</f>
        <v>27.180657425716053</v>
      </c>
    </row>
    <row r="2360" spans="1:16" x14ac:dyDescent="0.25">
      <c r="A2360" s="1">
        <v>41487</v>
      </c>
      <c r="B2360" s="10">
        <v>12.94</v>
      </c>
      <c r="C2360" s="10">
        <v>14.57</v>
      </c>
      <c r="D2360">
        <v>1517.21</v>
      </c>
      <c r="E2360">
        <v>1353.38</v>
      </c>
      <c r="F2360">
        <v>44469.01</v>
      </c>
      <c r="G2360">
        <v>39671.15</v>
      </c>
      <c r="H2360">
        <f>(1/(1-91/360*VLOOKUP($A2360,Tbills!$B$4:$C$974,2,1)/100))^((1)/91)-1</f>
        <v>8.3336527945121475E-7</v>
      </c>
      <c r="I2360">
        <f>I2359*(1-IF($A2360&lt;=I2355,I$1,I$1+IF(AND(WEEKDAY($A2360)&lt;&gt;1,WEEKDAY($A2360)&lt;&gt;7),J$1,0)))^($A2360-$A2359)*(1-0.5*(E2360/E2359-1))</f>
        <v>32.870711573321294</v>
      </c>
      <c r="K2360">
        <f>ROW()</f>
        <v>2360</v>
      </c>
      <c r="L2360">
        <f>B2360/C2360</f>
        <v>0.88812628689087159</v>
      </c>
      <c r="M2360">
        <f t="shared" si="36"/>
        <v>27.412520621352378</v>
      </c>
      <c r="O2360">
        <v>27.313749999999999</v>
      </c>
      <c r="P2360">
        <f>P2359*(1-P$1+H2359)^($A2360-$A2359)*(2-E2360/E2359)</f>
        <v>27.780813389384651</v>
      </c>
    </row>
    <row r="2361" spans="1:16" x14ac:dyDescent="0.25">
      <c r="A2361" s="1">
        <v>41488</v>
      </c>
      <c r="B2361" s="10">
        <v>11.98</v>
      </c>
      <c r="C2361" s="10">
        <v>14.03</v>
      </c>
      <c r="D2361">
        <v>1472</v>
      </c>
      <c r="E2361">
        <v>1313.05</v>
      </c>
      <c r="F2361">
        <v>43778.11</v>
      </c>
      <c r="G2361">
        <v>39054.76</v>
      </c>
      <c r="H2361">
        <f>(1/(1-91/360*VLOOKUP($A2361,Tbills!$B$4:$C$974,2,1)/100))^((1)/91)-1</f>
        <v>8.3336527945121475E-7</v>
      </c>
      <c r="I2361">
        <f>I2360*(1-IF($A2361&lt;=I2356,I$1,I$1+IF(AND(WEEKDAY($A2361)&lt;&gt;1,WEEKDAY($A2361)&lt;&gt;7),J$1,0)))^($A2361-$A2360)*(1-0.5*(E2361/E2360-1))</f>
        <v>33.359608097184804</v>
      </c>
      <c r="K2361">
        <f>ROW()</f>
        <v>2361</v>
      </c>
      <c r="L2361">
        <f>B2361/C2361</f>
        <v>0.85388453314326451</v>
      </c>
      <c r="M2361">
        <f t="shared" si="36"/>
        <v>28.228084277421658</v>
      </c>
      <c r="O2361">
        <v>28.127224999999999</v>
      </c>
      <c r="P2361">
        <f>P2360*(1-P$1+H2360)^($A2361-$A2360)*(2-E2361/E2360)</f>
        <v>28.607632479548624</v>
      </c>
    </row>
    <row r="2362" spans="1:16" x14ac:dyDescent="0.25">
      <c r="A2362" s="1">
        <v>41491</v>
      </c>
      <c r="B2362" s="10">
        <v>11.84</v>
      </c>
      <c r="C2362" s="10">
        <v>13.86</v>
      </c>
      <c r="D2362">
        <v>1455.94</v>
      </c>
      <c r="E2362">
        <v>1298.72</v>
      </c>
      <c r="F2362">
        <v>43298.79</v>
      </c>
      <c r="G2362">
        <v>38627.06</v>
      </c>
      <c r="H2362">
        <f>(1/(1-91/360*VLOOKUP($A2362,Tbills!$B$4:$C$974,2,1)/100))^((1)/91)-1</f>
        <v>1.1111679050213041E-6</v>
      </c>
      <c r="I2362">
        <f>I2361*(1-IF($A2362&lt;=I2357,I$1,I$1+IF(AND(WEEKDAY($A2362)&lt;&gt;1,WEEKDAY($A2362)&lt;&gt;7),J$1,0)))^($A2362-$A2361)*(1-0.5*(E2362/E2361-1))</f>
        <v>33.539024567960439</v>
      </c>
      <c r="K2362">
        <f>ROW()</f>
        <v>2362</v>
      </c>
      <c r="L2362">
        <f>B2362/C2362</f>
        <v>0.85425685425685427</v>
      </c>
      <c r="M2362">
        <f t="shared" si="36"/>
        <v>28.532165037401032</v>
      </c>
      <c r="O2362">
        <v>28.441275000000001</v>
      </c>
      <c r="P2362">
        <f>P2361*(1-P$1+H2361)^($A2362-$A2361)*(2-E2362/E2361)</f>
        <v>28.916706006372021</v>
      </c>
    </row>
    <row r="2363" spans="1:16" x14ac:dyDescent="0.25">
      <c r="A2363" s="1">
        <v>41492</v>
      </c>
      <c r="B2363" s="10">
        <v>12.72</v>
      </c>
      <c r="C2363" s="10">
        <v>14.56</v>
      </c>
      <c r="D2363">
        <v>1495.72</v>
      </c>
      <c r="E2363">
        <v>1334.21</v>
      </c>
      <c r="F2363">
        <v>44151.14</v>
      </c>
      <c r="G2363">
        <v>39387.4</v>
      </c>
      <c r="H2363">
        <f>(1/(1-91/360*VLOOKUP($A2363,Tbills!$B$4:$C$974,2,1)/100))^((1)/91)-1</f>
        <v>1.1111679050213041E-6</v>
      </c>
      <c r="I2363">
        <f>I2362*(1-IF($A2363&lt;=I2358,I$1,I$1+IF(AND(WEEKDAY($A2363)&lt;&gt;1,WEEKDAY($A2363)&lt;&gt;7),J$1,0)))^($A2363-$A2362)*(1-0.5*(E2363/E2362-1))</f>
        <v>33.079904667620632</v>
      </c>
      <c r="K2363">
        <f>ROW()</f>
        <v>2363</v>
      </c>
      <c r="L2363">
        <f>B2363/C2363</f>
        <v>0.87362637362637363</v>
      </c>
      <c r="M2363">
        <f t="shared" si="36"/>
        <v>27.751176650635344</v>
      </c>
      <c r="O2363">
        <v>27.66245</v>
      </c>
      <c r="P2363">
        <f>P2362*(1-P$1+H2362)^($A2363-$A2362)*(2-E2363/E2362)</f>
        <v>28.125492843254403</v>
      </c>
    </row>
    <row r="2364" spans="1:16" x14ac:dyDescent="0.25">
      <c r="A2364" s="1">
        <v>41493</v>
      </c>
      <c r="B2364" s="10">
        <v>12.98</v>
      </c>
      <c r="C2364" s="10">
        <v>14.81</v>
      </c>
      <c r="D2364">
        <v>1514.59</v>
      </c>
      <c r="E2364">
        <v>1351.04</v>
      </c>
      <c r="F2364">
        <v>44226.13</v>
      </c>
      <c r="G2364">
        <v>39454.26</v>
      </c>
      <c r="H2364">
        <f>(1/(1-91/360*VLOOKUP($A2364,Tbills!$B$4:$C$974,2,1)/100))^((1)/91)-1</f>
        <v>1.1111679050213041E-6</v>
      </c>
      <c r="I2364">
        <f>I2363*(1-IF($A2364&lt;=I2359,I$1,I$1+IF(AND(WEEKDAY($A2364)&lt;&gt;1,WEEKDAY($A2364)&lt;&gt;7),J$1,0)))^($A2364-$A2363)*(1-0.5*(E2364/E2363-1))</f>
        <v>32.870410745508053</v>
      </c>
      <c r="K2364">
        <f>ROW()</f>
        <v>2364</v>
      </c>
      <c r="L2364">
        <f>B2364/C2364</f>
        <v>0.87643484132343008</v>
      </c>
      <c r="M2364">
        <f t="shared" si="36"/>
        <v>27.399841370761344</v>
      </c>
      <c r="O2364">
        <v>27.311699999999998</v>
      </c>
      <c r="P2364">
        <f>P2363*(1-P$1+H2363)^($A2364-$A2363)*(2-E2364/E2363)</f>
        <v>27.769715800191236</v>
      </c>
    </row>
    <row r="2365" spans="1:16" x14ac:dyDescent="0.25">
      <c r="A2365" s="1">
        <v>41494</v>
      </c>
      <c r="B2365" s="10">
        <v>12.73</v>
      </c>
      <c r="C2365" s="10">
        <v>14.67</v>
      </c>
      <c r="D2365">
        <v>1489.96</v>
      </c>
      <c r="E2365">
        <v>1329.07</v>
      </c>
      <c r="F2365">
        <v>43935.13</v>
      </c>
      <c r="G2365">
        <v>39194.61</v>
      </c>
      <c r="H2365">
        <f>(1/(1-91/360*VLOOKUP($A2365,Tbills!$B$4:$C$974,2,1)/100))^((1)/91)-1</f>
        <v>1.1111679050213041E-6</v>
      </c>
      <c r="I2365">
        <f>I2364*(1-IF($A2365&lt;=I2360,I$1,I$1+IF(AND(WEEKDAY($A2365)&lt;&gt;1,WEEKDAY($A2365)&lt;&gt;7),J$1,0)))^($A2365-$A2364)*(1-0.5*(E2365/E2364-1))</f>
        <v>33.136810117180374</v>
      </c>
      <c r="K2365">
        <f>ROW()</f>
        <v>2365</v>
      </c>
      <c r="L2365">
        <f>B2365/C2365</f>
        <v>0.86775732788002735</v>
      </c>
      <c r="M2365">
        <f t="shared" si="36"/>
        <v>27.844108260416299</v>
      </c>
      <c r="O2365">
        <v>27.752300000000002</v>
      </c>
      <c r="P2365">
        <f>P2364*(1-P$1+H2364)^($A2365-$A2364)*(2-E2365/E2364)</f>
        <v>28.220281886720098</v>
      </c>
    </row>
    <row r="2366" spans="1:16" x14ac:dyDescent="0.25">
      <c r="A2366" s="1">
        <v>41495</v>
      </c>
      <c r="B2366" s="10">
        <v>13.41</v>
      </c>
      <c r="C2366" s="10">
        <v>15.1</v>
      </c>
      <c r="D2366">
        <v>1524.67</v>
      </c>
      <c r="E2366">
        <v>1360.03</v>
      </c>
      <c r="F2366">
        <v>44446.71</v>
      </c>
      <c r="G2366">
        <v>39650.949999999997</v>
      </c>
      <c r="H2366">
        <f>(1/(1-91/360*VLOOKUP($A2366,Tbills!$B$4:$C$974,2,1)/100))^((1)/91)-1</f>
        <v>1.1111679050213041E-6</v>
      </c>
      <c r="I2366">
        <f>I2365*(1-IF($A2366&lt;=I2361,I$1,I$1+IF(AND(WEEKDAY($A2366)&lt;&gt;1,WEEKDAY($A2366)&lt;&gt;7),J$1,0)))^($A2366-$A2365)*(1-0.5*(E2366/E2365-1))</f>
        <v>32.750005249182948</v>
      </c>
      <c r="K2366">
        <f>ROW()</f>
        <v>2366</v>
      </c>
      <c r="L2366">
        <f>B2366/C2366</f>
        <v>0.8880794701986755</v>
      </c>
      <c r="M2366">
        <f t="shared" si="36"/>
        <v>27.194227483452437</v>
      </c>
      <c r="O2366">
        <v>27.104849999999999</v>
      </c>
      <c r="P2366">
        <f>P2365*(1-P$1+H2365)^($A2366-$A2365)*(2-E2366/E2365)</f>
        <v>27.561916155752105</v>
      </c>
    </row>
    <row r="2367" spans="1:16" x14ac:dyDescent="0.25">
      <c r="A2367" s="1">
        <v>41498</v>
      </c>
      <c r="B2367" s="10">
        <v>12.81</v>
      </c>
      <c r="C2367" s="10">
        <v>15.17</v>
      </c>
      <c r="D2367">
        <v>1503.98</v>
      </c>
      <c r="E2367">
        <v>1341.57</v>
      </c>
      <c r="F2367">
        <v>44375.54</v>
      </c>
      <c r="G2367">
        <v>39587.33</v>
      </c>
      <c r="H2367">
        <f>(1/(1-91/360*VLOOKUP($A2367,Tbills!$B$4:$C$974,2,1)/100))^((1)/91)-1</f>
        <v>1.527885156615838E-6</v>
      </c>
      <c r="I2367">
        <f>I2366*(1-IF($A2367&lt;=I2362,I$1,I$1+IF(AND(WEEKDAY($A2367)&lt;&gt;1,WEEKDAY($A2367)&lt;&gt;7),J$1,0)))^($A2367-$A2366)*(1-0.5*(E2367/E2366-1))</f>
        <v>32.969692446233054</v>
      </c>
      <c r="K2367">
        <f>ROW()</f>
        <v>2367</v>
      </c>
      <c r="L2367">
        <f>B2367/C2367</f>
        <v>0.84442979564930787</v>
      </c>
      <c r="M2367">
        <f t="shared" si="36"/>
        <v>27.559489851055204</v>
      </c>
      <c r="O2367">
        <v>27.470224999999999</v>
      </c>
      <c r="P2367">
        <f>P2366*(1-P$1+H2366)^($A2367-$A2366)*(2-E2367/E2366)</f>
        <v>27.933013865520312</v>
      </c>
    </row>
    <row r="2368" spans="1:16" x14ac:dyDescent="0.25">
      <c r="A2368" s="1">
        <v>41499</v>
      </c>
      <c r="B2368" s="10">
        <v>12.31</v>
      </c>
      <c r="C2368" s="10">
        <v>14.86</v>
      </c>
      <c r="D2368">
        <v>1489.98</v>
      </c>
      <c r="E2368">
        <v>1329.08</v>
      </c>
      <c r="F2368">
        <v>44821.19</v>
      </c>
      <c r="G2368">
        <v>39984.83</v>
      </c>
      <c r="H2368">
        <f>(1/(1-91/360*VLOOKUP($A2368,Tbills!$B$4:$C$974,2,1)/100))^((1)/91)-1</f>
        <v>1.527885156615838E-6</v>
      </c>
      <c r="I2368">
        <f>I2367*(1-IF($A2368&lt;=I2363,I$1,I$1+IF(AND(WEEKDAY($A2368)&lt;&gt;1,WEEKDAY($A2368)&lt;&gt;7),J$1,0)))^($A2368-$A2367)*(1-0.5*(E2368/E2367-1))</f>
        <v>33.122304049561073</v>
      </c>
      <c r="K2368">
        <f>ROW()</f>
        <v>2368</v>
      </c>
      <c r="L2368">
        <f>B2368/C2368</f>
        <v>0.82839838492597584</v>
      </c>
      <c r="M2368">
        <f t="shared" si="36"/>
        <v>27.81477281559534</v>
      </c>
      <c r="O2368">
        <v>27.724775000000001</v>
      </c>
      <c r="P2368">
        <f>P2367*(1-P$1+H2367)^($A2368-$A2367)*(2-E2368/E2367)</f>
        <v>28.192070195289279</v>
      </c>
    </row>
    <row r="2369" spans="1:16" x14ac:dyDescent="0.25">
      <c r="A2369" s="1">
        <v>41500</v>
      </c>
      <c r="B2369" s="10">
        <v>13.04</v>
      </c>
      <c r="C2369" s="10">
        <v>15.24</v>
      </c>
      <c r="D2369">
        <v>1515.6</v>
      </c>
      <c r="E2369">
        <v>1351.93</v>
      </c>
      <c r="F2369">
        <v>45358.879999999997</v>
      </c>
      <c r="G2369">
        <v>40464.44</v>
      </c>
      <c r="H2369">
        <f>(1/(1-91/360*VLOOKUP($A2369,Tbills!$B$4:$C$974,2,1)/100))^((1)/91)-1</f>
        <v>1.527885156615838E-6</v>
      </c>
      <c r="I2369">
        <f>I2368*(1-IF($A2369&lt;=I2364,I$1,I$1+IF(AND(WEEKDAY($A2369)&lt;&gt;1,WEEKDAY($A2369)&lt;&gt;7),J$1,0)))^($A2369-$A2368)*(1-0.5*(E2369/E2368-1))</f>
        <v>32.836724357221968</v>
      </c>
      <c r="K2369">
        <f>ROW()</f>
        <v>2369</v>
      </c>
      <c r="L2369">
        <f>B2369/C2369</f>
        <v>0.85564304461942253</v>
      </c>
      <c r="M2369">
        <f t="shared" si="36"/>
        <v>27.335298474672971</v>
      </c>
      <c r="O2369">
        <v>27.2483</v>
      </c>
      <c r="P2369">
        <f>P2368*(1-P$1+H2368)^($A2369-$A2368)*(2-E2369/E2368)</f>
        <v>27.706399978474266</v>
      </c>
    </row>
    <row r="2370" spans="1:16" x14ac:dyDescent="0.25">
      <c r="A2370" s="1">
        <v>41501</v>
      </c>
      <c r="B2370" s="10">
        <v>14.73</v>
      </c>
      <c r="C2370" s="10">
        <v>16.239999999999998</v>
      </c>
      <c r="D2370">
        <v>1581.68</v>
      </c>
      <c r="E2370">
        <v>1410.88</v>
      </c>
      <c r="F2370">
        <v>46391.48</v>
      </c>
      <c r="G2370">
        <v>41385.56</v>
      </c>
      <c r="H2370">
        <f>(1/(1-91/360*VLOOKUP($A2370,Tbills!$B$4:$C$974,2,1)/100))^((1)/91)-1</f>
        <v>1.527885156615838E-6</v>
      </c>
      <c r="I2370">
        <f>I2369*(1-IF($A2370&lt;=I2365,I$1,I$1+IF(AND(WEEKDAY($A2370)&lt;&gt;1,WEEKDAY($A2370)&lt;&gt;7),J$1,0)))^($A2370-$A2369)*(1-0.5*(E2370/E2369-1))</f>
        <v>32.119976676124814</v>
      </c>
      <c r="K2370">
        <f>ROW()</f>
        <v>2370</v>
      </c>
      <c r="L2370">
        <f>B2370/C2370</f>
        <v>0.90701970443349766</v>
      </c>
      <c r="M2370">
        <f t="shared" si="36"/>
        <v>26.142143500882195</v>
      </c>
      <c r="O2370">
        <v>26.060725000000001</v>
      </c>
      <c r="P2370">
        <f>P2369*(1-P$1+H2369)^($A2370-$A2369)*(2-E2370/E2369)</f>
        <v>26.49734142167917</v>
      </c>
    </row>
    <row r="2371" spans="1:16" x14ac:dyDescent="0.25">
      <c r="A2371" s="1">
        <v>41502</v>
      </c>
      <c r="B2371" s="10">
        <v>14.37</v>
      </c>
      <c r="C2371" s="10">
        <v>15.94</v>
      </c>
      <c r="D2371">
        <v>1570.71</v>
      </c>
      <c r="E2371">
        <v>1401.09</v>
      </c>
      <c r="F2371">
        <v>46056.61</v>
      </c>
      <c r="G2371">
        <v>41086.76</v>
      </c>
      <c r="H2371">
        <f>(1/(1-91/360*VLOOKUP($A2371,Tbills!$B$4:$C$974,2,1)/100))^((1)/91)-1</f>
        <v>1.527885156615838E-6</v>
      </c>
      <c r="I2371">
        <f>I2370*(1-IF($A2371&lt;=I2366,I$1,I$1+IF(AND(WEEKDAY($A2371)&lt;&gt;1,WEEKDAY($A2371)&lt;&gt;7),J$1,0)))^($A2371-$A2370)*(1-0.5*(E2371/E2370-1))</f>
        <v>32.230576938931783</v>
      </c>
      <c r="K2371">
        <f>ROW()</f>
        <v>2371</v>
      </c>
      <c r="L2371">
        <f>B2371/C2371</f>
        <v>0.90150564617314932</v>
      </c>
      <c r="M2371">
        <f t="shared" si="36"/>
        <v>26.322316021939201</v>
      </c>
      <c r="O2371">
        <v>26.2407</v>
      </c>
      <c r="P2371">
        <f>P2370*(1-P$1+H2370)^($A2371-$A2370)*(2-E2371/E2370)</f>
        <v>26.680258591585233</v>
      </c>
    </row>
    <row r="2372" spans="1:16" x14ac:dyDescent="0.25">
      <c r="A2372" s="1">
        <v>41505</v>
      </c>
      <c r="B2372" s="10">
        <v>15.1</v>
      </c>
      <c r="C2372" s="10">
        <v>16.399999999999999</v>
      </c>
      <c r="D2372">
        <v>1608.19</v>
      </c>
      <c r="E2372">
        <v>1434.52</v>
      </c>
      <c r="F2372">
        <v>46513.25</v>
      </c>
      <c r="G2372">
        <v>41493.94</v>
      </c>
      <c r="H2372">
        <f>(1/(1-91/360*VLOOKUP($A2372,Tbills!$B$4:$C$974,2,1)/100))^((1)/91)-1</f>
        <v>1.3889776309117252E-6</v>
      </c>
      <c r="I2372">
        <f>I2371*(1-IF($A2372&lt;=I2367,I$1,I$1+IF(AND(WEEKDAY($A2372)&lt;&gt;1,WEEKDAY($A2372)&lt;&gt;7),J$1,0)))^($A2372-$A2371)*(1-0.5*(E2372/E2371-1))</f>
        <v>31.843579695232599</v>
      </c>
      <c r="K2372">
        <f>ROW()</f>
        <v>2372</v>
      </c>
      <c r="L2372">
        <f>B2372/C2372</f>
        <v>0.92073170731707321</v>
      </c>
      <c r="M2372">
        <f t="shared" si="36"/>
        <v>25.690675710216713</v>
      </c>
      <c r="O2372">
        <v>25.609774999999999</v>
      </c>
      <c r="P2372">
        <f>P2371*(1-P$1+H2371)^($A2372-$A2371)*(2-E2372/E2371)</f>
        <v>26.040897459103686</v>
      </c>
    </row>
    <row r="2373" spans="1:16" x14ac:dyDescent="0.25">
      <c r="A2373" s="1">
        <v>41506</v>
      </c>
      <c r="B2373" s="10">
        <v>14.91</v>
      </c>
      <c r="C2373" s="10">
        <v>16.309999999999999</v>
      </c>
      <c r="D2373">
        <v>1578.89</v>
      </c>
      <c r="E2373">
        <v>1408.38</v>
      </c>
      <c r="F2373">
        <v>45856.69</v>
      </c>
      <c r="G2373">
        <v>40908.17</v>
      </c>
      <c r="H2373">
        <f>(1/(1-91/360*VLOOKUP($A2373,Tbills!$B$4:$C$974,2,1)/100))^((1)/91)-1</f>
        <v>1.3889776309117252E-6</v>
      </c>
      <c r="I2373">
        <f>I2372*(1-IF($A2373&lt;=I2368,I$1,I$1+IF(AND(WEEKDAY($A2373)&lt;&gt;1,WEEKDAY($A2373)&lt;&gt;7),J$1,0)))^($A2373-$A2372)*(1-0.5*(E2373/E2372-1))</f>
        <v>32.132872152684925</v>
      </c>
      <c r="K2373">
        <f>ROW()</f>
        <v>2373</v>
      </c>
      <c r="L2373">
        <f>B2373/C2373</f>
        <v>0.91416309012875541</v>
      </c>
      <c r="M2373">
        <f t="shared" si="36"/>
        <v>26.157596009266179</v>
      </c>
      <c r="O2373">
        <v>26.075724999999998</v>
      </c>
      <c r="P2373">
        <f>P2372*(1-P$1+H2372)^($A2373-$A2372)*(2-E2373/E2372)</f>
        <v>26.514474019789056</v>
      </c>
    </row>
    <row r="2374" spans="1:16" x14ac:dyDescent="0.25">
      <c r="A2374" s="1">
        <v>41507</v>
      </c>
      <c r="B2374" s="10">
        <v>15.94</v>
      </c>
      <c r="C2374" s="10">
        <v>16.79</v>
      </c>
      <c r="D2374">
        <v>1624.29</v>
      </c>
      <c r="E2374">
        <v>1448.88</v>
      </c>
      <c r="F2374">
        <v>45897.84</v>
      </c>
      <c r="G2374">
        <v>40944.83</v>
      </c>
      <c r="H2374">
        <f>(1/(1-91/360*VLOOKUP($A2374,Tbills!$B$4:$C$974,2,1)/100))^((1)/91)-1</f>
        <v>1.3889776309117252E-6</v>
      </c>
      <c r="I2374">
        <f>I2373*(1-IF($A2374&lt;=I2369,I$1,I$1+IF(AND(WEEKDAY($A2374)&lt;&gt;1,WEEKDAY($A2374)&lt;&gt;7),J$1,0)))^($A2374-$A2373)*(1-0.5*(E2374/E2373-1))</f>
        <v>31.670034280210764</v>
      </c>
      <c r="K2374">
        <f>ROW()</f>
        <v>2374</v>
      </c>
      <c r="L2374">
        <f>B2374/C2374</f>
        <v>0.9493746277546159</v>
      </c>
      <c r="M2374">
        <f t="shared" si="36"/>
        <v>25.404213310562174</v>
      </c>
      <c r="O2374">
        <v>25.322475000000001</v>
      </c>
      <c r="P2374">
        <f>P2373*(1-P$1+H2373)^($A2374-$A2373)*(2-E2374/E2373)</f>
        <v>25.751095341049176</v>
      </c>
    </row>
    <row r="2375" spans="1:16" x14ac:dyDescent="0.25">
      <c r="A2375" s="1">
        <v>41508</v>
      </c>
      <c r="B2375" s="10">
        <v>14.76</v>
      </c>
      <c r="C2375" s="10">
        <v>15.99</v>
      </c>
      <c r="D2375">
        <v>1559.43</v>
      </c>
      <c r="E2375">
        <v>1391.02</v>
      </c>
      <c r="F2375">
        <v>44546.13</v>
      </c>
      <c r="G2375">
        <v>39738.93</v>
      </c>
      <c r="H2375">
        <f>(1/(1-91/360*VLOOKUP($A2375,Tbills!$B$4:$C$974,2,1)/100))^((1)/91)-1</f>
        <v>1.3889776309117252E-6</v>
      </c>
      <c r="I2375">
        <f>I2374*(1-IF($A2375&lt;=I2370,I$1,I$1+IF(AND(WEEKDAY($A2375)&lt;&gt;1,WEEKDAY($A2375)&lt;&gt;7),J$1,0)))^($A2375-$A2374)*(1-0.5*(E2375/E2374-1))</f>
        <v>32.301553764118701</v>
      </c>
      <c r="K2375">
        <f>ROW()</f>
        <v>2375</v>
      </c>
      <c r="L2375">
        <f>B2375/C2375</f>
        <v>0.92307692307692302</v>
      </c>
      <c r="M2375">
        <f t="shared" si="36"/>
        <v>26.417482175072443</v>
      </c>
      <c r="O2375">
        <v>26.332075</v>
      </c>
      <c r="P2375">
        <f>P2374*(1-P$1+H2374)^($A2375-$A2374)*(2-E2375/E2374)</f>
        <v>26.778493878512975</v>
      </c>
    </row>
    <row r="2376" spans="1:16" x14ac:dyDescent="0.25">
      <c r="A2376" s="1">
        <v>41509</v>
      </c>
      <c r="B2376" s="10">
        <v>13.98</v>
      </c>
      <c r="C2376" s="10">
        <v>15.66</v>
      </c>
      <c r="D2376">
        <v>1535.42</v>
      </c>
      <c r="E2376">
        <v>1369.6</v>
      </c>
      <c r="F2376">
        <v>44304.73</v>
      </c>
      <c r="G2376">
        <v>39523.519999999997</v>
      </c>
      <c r="H2376">
        <f>(1/(1-91/360*VLOOKUP($A2376,Tbills!$B$4:$C$974,2,1)/100))^((1)/91)-1</f>
        <v>1.3889776309117252E-6</v>
      </c>
      <c r="I2376">
        <f>I2375*(1-IF($A2376&lt;=I2371,I$1,I$1+IF(AND(WEEKDAY($A2376)&lt;&gt;1,WEEKDAY($A2376)&lt;&gt;7),J$1,0)))^($A2376-$A2375)*(1-0.5*(E2376/E2375-1))</f>
        <v>32.549408698510803</v>
      </c>
      <c r="K2376">
        <f>ROW()</f>
        <v>2376</v>
      </c>
      <c r="L2376">
        <f>B2376/C2376</f>
        <v>0.89272030651340994</v>
      </c>
      <c r="M2376">
        <f t="shared" si="36"/>
        <v>26.823029613198507</v>
      </c>
      <c r="O2376">
        <v>26.736574999999998</v>
      </c>
      <c r="P2376">
        <f>P2375*(1-P$1+H2375)^($A2376-$A2375)*(2-E2376/E2375)</f>
        <v>27.189881882090351</v>
      </c>
    </row>
    <row r="2377" spans="1:16" x14ac:dyDescent="0.25">
      <c r="A2377" s="1">
        <v>41512</v>
      </c>
      <c r="B2377" s="10">
        <v>14.99</v>
      </c>
      <c r="C2377" s="10">
        <v>16.21</v>
      </c>
      <c r="D2377">
        <v>1597.22</v>
      </c>
      <c r="E2377">
        <v>1424.72</v>
      </c>
      <c r="F2377">
        <v>45198.16</v>
      </c>
      <c r="G2377">
        <v>40320.370000000003</v>
      </c>
      <c r="H2377">
        <f>(1/(1-91/360*VLOOKUP($A2377,Tbills!$B$4:$C$974,2,1)/100))^((1)/91)-1</f>
        <v>1.1111679050213041E-6</v>
      </c>
      <c r="I2377">
        <f>I2376*(1-IF($A2377&lt;=I2372,I$1,I$1+IF(AND(WEEKDAY($A2377)&lt;&gt;1,WEEKDAY($A2377)&lt;&gt;7),J$1,0)))^($A2377-$A2376)*(1-0.5*(E2377/E2376-1))</f>
        <v>31.891937576455405</v>
      </c>
      <c r="K2377">
        <f>ROW()</f>
        <v>2377</v>
      </c>
      <c r="L2377">
        <f>B2377/C2377</f>
        <v>0.92473781616286244</v>
      </c>
      <c r="M2377">
        <f t="shared" ref="M2377:M2440" si="37">M2376*(1-IF($A2377&lt;=N$3,M$1,M$1+IF(AND(WEEKDAY($A2377)&lt;&gt;1,WEEKDAY($A2377)&lt;&gt;7),N$1,0)))^($A2377-$A2376)*(2-$E2377/$E2376)</f>
        <v>25.739931139157569</v>
      </c>
      <c r="O2377">
        <v>25.658249999999999</v>
      </c>
      <c r="P2377">
        <f>P2376*(1-P$1+H2376)^($A2377-$A2376)*(2-E2377/E2376)</f>
        <v>26.092829488767304</v>
      </c>
    </row>
    <row r="2378" spans="1:16" x14ac:dyDescent="0.25">
      <c r="A2378" s="1">
        <v>41513</v>
      </c>
      <c r="B2378" s="10">
        <v>16.77</v>
      </c>
      <c r="C2378" s="10">
        <v>17.71</v>
      </c>
      <c r="D2378">
        <v>1728.6</v>
      </c>
      <c r="E2378">
        <v>1541.91</v>
      </c>
      <c r="F2378">
        <v>47491.21</v>
      </c>
      <c r="G2378">
        <v>42365.91</v>
      </c>
      <c r="H2378">
        <f>(1/(1-91/360*VLOOKUP($A2378,Tbills!$B$4:$C$974,2,1)/100))^((1)/91)-1</f>
        <v>1.1111679050213041E-6</v>
      </c>
      <c r="I2378">
        <f>I2377*(1-IF($A2378&lt;=I2373,I$1,I$1+IF(AND(WEEKDAY($A2378)&lt;&gt;1,WEEKDAY($A2378)&lt;&gt;7),J$1,0)))^($A2378-$A2377)*(1-0.5*(E2378/E2377-1))</f>
        <v>30.579509833705789</v>
      </c>
      <c r="K2378">
        <f>ROW()</f>
        <v>2378</v>
      </c>
      <c r="L2378">
        <f>B2378/C2378</f>
        <v>0.9469226425748164</v>
      </c>
      <c r="M2378">
        <f t="shared" si="37"/>
        <v>23.621599075699994</v>
      </c>
      <c r="O2378">
        <v>23.547350000000002</v>
      </c>
      <c r="P2378">
        <f>P2377*(1-P$1+H2377)^($A2378-$A2377)*(2-E2378/E2377)</f>
        <v>23.945711005583444</v>
      </c>
    </row>
    <row r="2379" spans="1:16" x14ac:dyDescent="0.25">
      <c r="A2379" s="1">
        <v>41514</v>
      </c>
      <c r="B2379" s="10">
        <v>16.489999999999998</v>
      </c>
      <c r="C2379" s="10">
        <v>17.62</v>
      </c>
      <c r="D2379">
        <v>1740.9</v>
      </c>
      <c r="E2379">
        <v>1552.88</v>
      </c>
      <c r="F2379">
        <v>47512.72</v>
      </c>
      <c r="G2379">
        <v>42385.06</v>
      </c>
      <c r="H2379">
        <f>(1/(1-91/360*VLOOKUP($A2379,Tbills!$B$4:$C$974,2,1)/100))^((1)/91)-1</f>
        <v>1.1111679050213041E-6</v>
      </c>
      <c r="I2379">
        <f>I2378*(1-IF($A2379&lt;=I2374,I$1,I$1+IF(AND(WEEKDAY($A2379)&lt;&gt;1,WEEKDAY($A2379)&lt;&gt;7),J$1,0)))^($A2379-$A2378)*(1-0.5*(E2379/E2378-1))</f>
        <v>30.469936992323969</v>
      </c>
      <c r="K2379">
        <f>ROW()</f>
        <v>2379</v>
      </c>
      <c r="L2379">
        <f>B2379/C2379</f>
        <v>0.93586833144154358</v>
      </c>
      <c r="M2379">
        <f t="shared" si="37"/>
        <v>23.452449606758709</v>
      </c>
      <c r="O2379">
        <v>23.376799999999999</v>
      </c>
      <c r="P2379">
        <f>P2378*(1-P$1+H2378)^($A2379-$A2378)*(2-E2379/E2378)</f>
        <v>23.774495038193521</v>
      </c>
    </row>
    <row r="2380" spans="1:16"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I2379*(1-IF($A2380&lt;=I2375,I$1,I$1+IF(AND(WEEKDAY($A2380)&lt;&gt;1,WEEKDAY($A2380)&lt;&gt;7),J$1,0)))^($A2380-$A2379)*(1-0.5*(E2380/E2379-1))</f>
        <v>30.469143939169374</v>
      </c>
      <c r="K2380">
        <f>ROW()</f>
        <v>2380</v>
      </c>
      <c r="L2380">
        <f>B2380/C2380</f>
        <v>0.93910614525139668</v>
      </c>
      <c r="M2380">
        <f t="shared" si="37"/>
        <v>23.451357300886613</v>
      </c>
      <c r="O2380">
        <v>23.377624999999998</v>
      </c>
      <c r="P2380">
        <f>P2379*(1-P$1+H2379)^($A2380-$A2379)*(2-E2380/E2379)</f>
        <v>23.773642125010966</v>
      </c>
    </row>
    <row r="2381" spans="1:16" x14ac:dyDescent="0.25">
      <c r="A2381" s="1">
        <v>41516</v>
      </c>
      <c r="B2381" s="10">
        <v>17.010000000000002</v>
      </c>
      <c r="C2381" s="10">
        <v>18.05</v>
      </c>
      <c r="D2381">
        <v>1757.59</v>
      </c>
      <c r="E2381">
        <v>1567.76</v>
      </c>
      <c r="F2381">
        <v>48067.54</v>
      </c>
      <c r="G2381">
        <v>42879.91</v>
      </c>
      <c r="H2381">
        <f>(1/(1-91/360*VLOOKUP($A2381,Tbills!$B$4:$C$974,2,1)/100))^((1)/91)-1</f>
        <v>1.1111679050213041E-6</v>
      </c>
      <c r="I2381">
        <f>I2380*(1-IF($A2381&lt;=I2376,I$1,I$1+IF(AND(WEEKDAY($A2381)&lt;&gt;1,WEEKDAY($A2381)&lt;&gt;7),J$1,0)))^($A2381-$A2380)*(1-0.5*(E2381/E2380-1))</f>
        <v>30.322374056709005</v>
      </c>
      <c r="K2381">
        <f>ROW()</f>
        <v>2381</v>
      </c>
      <c r="L2381">
        <f>B2381/C2381</f>
        <v>0.94238227146814413</v>
      </c>
      <c r="M2381">
        <f t="shared" si="37"/>
        <v>23.225560017887631</v>
      </c>
      <c r="O2381">
        <v>23.152525000000001</v>
      </c>
      <c r="P2381">
        <f>P2380*(1-P$1+H2380)^($A2381-$A2380)*(2-E2381/E2380)</f>
        <v>23.544993724468341</v>
      </c>
    </row>
    <row r="2382" spans="1:16" x14ac:dyDescent="0.25">
      <c r="A2382" s="1">
        <v>41520</v>
      </c>
      <c r="B2382" s="10">
        <v>16.61</v>
      </c>
      <c r="C2382" s="10">
        <v>17.64</v>
      </c>
      <c r="D2382">
        <v>1699.57</v>
      </c>
      <c r="E2382">
        <v>1516</v>
      </c>
      <c r="F2382">
        <v>47011.89</v>
      </c>
      <c r="G2382">
        <v>41938</v>
      </c>
      <c r="H2382">
        <f>(1/(1-91/360*VLOOKUP($A2382,Tbills!$B$4:$C$974,2,1)/100))^((1)/91)-1</f>
        <v>8.3336527945121475E-7</v>
      </c>
      <c r="I2382">
        <f>I2381*(1-IF($A2382&lt;=I2377,I$1,I$1+IF(AND(WEEKDAY($A2382)&lt;&gt;1,WEEKDAY($A2382)&lt;&gt;7),J$1,0)))^($A2382-$A2381)*(1-0.5*(E2382/E2381-1))</f>
        <v>30.819715712777455</v>
      </c>
      <c r="K2382">
        <f>ROW()</f>
        <v>2382</v>
      </c>
      <c r="L2382">
        <f>B2382/C2382</f>
        <v>0.94160997732426299</v>
      </c>
      <c r="M2382">
        <f t="shared" si="37"/>
        <v>23.987888364134001</v>
      </c>
      <c r="O2382">
        <v>23.914400000000001</v>
      </c>
      <c r="P2382">
        <f>P2381*(1-P$1+H2381)^($A2382-$A2381)*(2-E2382/E2381)</f>
        <v>24.318847673006676</v>
      </c>
    </row>
    <row r="2383" spans="1:16" x14ac:dyDescent="0.25">
      <c r="A2383" s="1">
        <v>41521</v>
      </c>
      <c r="B2383" s="10">
        <v>15.88</v>
      </c>
      <c r="C2383" s="10">
        <v>17.3</v>
      </c>
      <c r="D2383">
        <v>1687.11</v>
      </c>
      <c r="E2383">
        <v>1504.89</v>
      </c>
      <c r="F2383">
        <v>46747.25</v>
      </c>
      <c r="G2383">
        <v>41701.89</v>
      </c>
      <c r="H2383">
        <f>(1/(1-91/360*VLOOKUP($A2383,Tbills!$B$4:$C$974,2,1)/100))^((1)/91)-1</f>
        <v>8.3336527945121475E-7</v>
      </c>
      <c r="I2383">
        <f>I2382*(1-IF($A2383&lt;=I2378,I$1,I$1+IF(AND(WEEKDAY($A2383)&lt;&gt;1,WEEKDAY($A2383)&lt;&gt;7),J$1,0)))^($A2383-$A2382)*(1-0.5*(E2383/E2382-1))</f>
        <v>30.931841698802668</v>
      </c>
      <c r="K2383">
        <f>ROW()</f>
        <v>2383</v>
      </c>
      <c r="L2383">
        <f>B2383/C2383</f>
        <v>0.91791907514450866</v>
      </c>
      <c r="M2383">
        <f t="shared" si="37"/>
        <v>24.162558077237016</v>
      </c>
      <c r="O2383">
        <v>24.088225000000001</v>
      </c>
      <c r="P2383">
        <f>P2382*(1-P$1+H2382)^($A2383-$A2382)*(2-E2383/E2382)</f>
        <v>24.496182610986654</v>
      </c>
    </row>
    <row r="2384" spans="1:16" x14ac:dyDescent="0.25">
      <c r="A2384" s="1">
        <v>41522</v>
      </c>
      <c r="B2384" s="10">
        <v>15.77</v>
      </c>
      <c r="C2384" s="10">
        <v>17.14</v>
      </c>
      <c r="D2384">
        <v>1665.36</v>
      </c>
      <c r="E2384">
        <v>1485.49</v>
      </c>
      <c r="F2384">
        <v>46747.29</v>
      </c>
      <c r="G2384">
        <v>41701.89</v>
      </c>
      <c r="H2384">
        <f>(1/(1-91/360*VLOOKUP($A2384,Tbills!$B$4:$C$974,2,1)/100))^((1)/91)-1</f>
        <v>8.3336527945121475E-7</v>
      </c>
      <c r="I2384">
        <f>I2383*(1-IF($A2384&lt;=I2379,I$1,I$1+IF(AND(WEEKDAY($A2384)&lt;&gt;1,WEEKDAY($A2384)&lt;&gt;7),J$1,0)))^($A2384-$A2383)*(1-0.5*(E2384/E2383-1))</f>
        <v>31.130407378308451</v>
      </c>
      <c r="K2384">
        <f>ROW()</f>
        <v>2384</v>
      </c>
      <c r="L2384">
        <f>B2384/C2384</f>
        <v>0.92007001166861135</v>
      </c>
      <c r="M2384">
        <f t="shared" si="37"/>
        <v>24.47290516048324</v>
      </c>
      <c r="O2384">
        <v>24.397549999999999</v>
      </c>
      <c r="P2384">
        <f>P2383*(1-P$1+H2383)^($A2384-$A2383)*(2-E2384/E2383)</f>
        <v>24.811073412191913</v>
      </c>
    </row>
    <row r="2385" spans="1:16"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I2384*(1-IF($A2385&lt;=I2380,I$1,I$1+IF(AND(WEEKDAY($A2385)&lt;&gt;1,WEEKDAY($A2385)&lt;&gt;7),J$1,0)))^($A2385-$A2384)*(1-0.5*(E2385/E2384-1))</f>
        <v>31.037915610574199</v>
      </c>
      <c r="K2385">
        <f>ROW()</f>
        <v>2385</v>
      </c>
      <c r="L2385">
        <f>B2385/C2385</f>
        <v>0.92312172393709946</v>
      </c>
      <c r="M2385">
        <f t="shared" si="37"/>
        <v>24.327618986543811</v>
      </c>
      <c r="O2385">
        <v>24.251825</v>
      </c>
      <c r="P2385">
        <f>P2384*(1-P$1+H2384)^($A2385-$A2384)*(2-E2385/E2384)</f>
        <v>24.664036732023696</v>
      </c>
    </row>
    <row r="2386" spans="1:16" x14ac:dyDescent="0.25">
      <c r="A2386" s="1">
        <v>41526</v>
      </c>
      <c r="B2386" s="10">
        <v>15.63</v>
      </c>
      <c r="C2386" s="10">
        <v>16.829999999999998</v>
      </c>
      <c r="D2386">
        <v>1606.73</v>
      </c>
      <c r="E2386">
        <v>1433.19</v>
      </c>
      <c r="F2386">
        <v>45682.87</v>
      </c>
      <c r="G2386">
        <v>40752.21</v>
      </c>
      <c r="H2386">
        <f>(1/(1-91/360*VLOOKUP($A2386,Tbills!$B$4:$C$974,2,1)/100))^((1)/91)-1</f>
        <v>5.6333572096001205E-7</v>
      </c>
      <c r="I2386">
        <f>I2385*(1-IF($A2386&lt;=I2381,I$1,I$1+IF(AND(WEEKDAY($A2386)&lt;&gt;1,WEEKDAY($A2386)&lt;&gt;7),J$1,0)))^($A2386-$A2385)*(1-0.5*(E2386/E2385-1))</f>
        <v>31.669499017044522</v>
      </c>
      <c r="K2386">
        <f>ROW()</f>
        <v>2386</v>
      </c>
      <c r="L2386">
        <f>B2386/C2386</f>
        <v>0.92869875222816411</v>
      </c>
      <c r="M2386">
        <f t="shared" si="37"/>
        <v>25.31803193303632</v>
      </c>
      <c r="O2386">
        <v>25.240575</v>
      </c>
      <c r="P2386">
        <f>P2385*(1-P$1+H2385)^($A2386-$A2385)*(2-E2386/E2385)</f>
        <v>25.668948354208265</v>
      </c>
    </row>
    <row r="2387" spans="1:16" x14ac:dyDescent="0.25">
      <c r="A2387" s="1">
        <v>41527</v>
      </c>
      <c r="B2387" s="10">
        <v>14.53</v>
      </c>
      <c r="C2387" s="10">
        <v>16.11</v>
      </c>
      <c r="D2387">
        <v>1556.71</v>
      </c>
      <c r="E2387">
        <v>1388.57</v>
      </c>
      <c r="F2387">
        <v>44865.8</v>
      </c>
      <c r="G2387">
        <v>40023.31</v>
      </c>
      <c r="H2387">
        <f>(1/(1-91/360*VLOOKUP($A2387,Tbills!$B$4:$C$974,2,1)/100))^((1)/91)-1</f>
        <v>5.6333572096001205E-7</v>
      </c>
      <c r="I2387">
        <f>I2386*(1-IF($A2387&lt;=I2382,I$1,I$1+IF(AND(WEEKDAY($A2387)&lt;&gt;1,WEEKDAY($A2387)&lt;&gt;7),J$1,0)))^($A2387-$A2386)*(1-0.5*(E2387/E2386-1))</f>
        <v>32.161650644772493</v>
      </c>
      <c r="K2387">
        <f>ROW()</f>
        <v>2387</v>
      </c>
      <c r="L2387">
        <f>B2387/C2387</f>
        <v>0.90192427063935443</v>
      </c>
      <c r="M2387">
        <f t="shared" si="37"/>
        <v>26.105051070205665</v>
      </c>
      <c r="O2387">
        <v>26.017225</v>
      </c>
      <c r="P2387">
        <f>P2386*(1-P$1+H2386)^($A2387-$A2386)*(2-E2387/E2386)</f>
        <v>26.46714455501202</v>
      </c>
    </row>
    <row r="2388" spans="1:16" x14ac:dyDescent="0.25">
      <c r="A2388" s="1">
        <v>41528</v>
      </c>
      <c r="B2388" s="10">
        <v>13.82</v>
      </c>
      <c r="C2388" s="10">
        <v>15.61</v>
      </c>
      <c r="D2388">
        <v>1498.46</v>
      </c>
      <c r="E2388">
        <v>1336.61</v>
      </c>
      <c r="F2388">
        <v>44079.78</v>
      </c>
      <c r="G2388">
        <v>39322.11</v>
      </c>
      <c r="H2388">
        <f>(1/(1-91/360*VLOOKUP($A2388,Tbills!$B$4:$C$974,2,1)/100))^((1)/91)-1</f>
        <v>5.6333572096001205E-7</v>
      </c>
      <c r="I2388">
        <f>I2387*(1-IF($A2388&lt;=I2383,I$1,I$1+IF(AND(WEEKDAY($A2388)&lt;&gt;1,WEEKDAY($A2388)&lt;&gt;7),J$1,0)))^($A2388-$A2387)*(1-0.5*(E2388/E2387-1))</f>
        <v>32.762539031023906</v>
      </c>
      <c r="K2388">
        <f>ROW()</f>
        <v>2388</v>
      </c>
      <c r="L2388">
        <f>B2388/C2388</f>
        <v>0.88532991672005135</v>
      </c>
      <c r="M2388">
        <f t="shared" si="37"/>
        <v>27.080635291935639</v>
      </c>
      <c r="O2388">
        <v>26.9941</v>
      </c>
      <c r="P2388">
        <f>P2387*(1-P$1+H2387)^($A2388-$A2387)*(2-E2388/E2387)</f>
        <v>27.456539503066864</v>
      </c>
    </row>
    <row r="2389" spans="1:16" x14ac:dyDescent="0.25">
      <c r="A2389" s="1">
        <v>41529</v>
      </c>
      <c r="B2389" s="10">
        <v>14.29</v>
      </c>
      <c r="C2389" s="10">
        <v>15.85</v>
      </c>
      <c r="D2389">
        <v>1507.37</v>
      </c>
      <c r="E2389">
        <v>1344.55</v>
      </c>
      <c r="F2389">
        <v>44208.81</v>
      </c>
      <c r="G2389">
        <v>39437.19</v>
      </c>
      <c r="H2389">
        <f>(1/(1-91/360*VLOOKUP($A2389,Tbills!$B$4:$C$974,2,1)/100))^((1)/91)-1</f>
        <v>5.6333572096001205E-7</v>
      </c>
      <c r="I2389">
        <f>I2388*(1-IF($A2389&lt;=I2384,I$1,I$1+IF(AND(WEEKDAY($A2389)&lt;&gt;1,WEEKDAY($A2389)&lt;&gt;7),J$1,0)))^($A2389-$A2388)*(1-0.5*(E2389/E2388-1))</f>
        <v>32.664377522763253</v>
      </c>
      <c r="K2389">
        <f>ROW()</f>
        <v>2389</v>
      </c>
      <c r="L2389">
        <f>B2389/C2389</f>
        <v>0.90157728706624607</v>
      </c>
      <c r="M2389">
        <f t="shared" si="37"/>
        <v>26.918511649122756</v>
      </c>
      <c r="O2389">
        <v>26.832249999999998</v>
      </c>
      <c r="P2389">
        <f>P2388*(1-P$1+H2388)^($A2389-$A2388)*(2-E2389/E2388)</f>
        <v>27.292442527717828</v>
      </c>
    </row>
    <row r="2390" spans="1:16" x14ac:dyDescent="0.25">
      <c r="A2390" s="1">
        <v>41530</v>
      </c>
      <c r="B2390" s="10">
        <v>14.16</v>
      </c>
      <c r="C2390" s="10">
        <v>15.7</v>
      </c>
      <c r="D2390">
        <v>1507.37</v>
      </c>
      <c r="E2390">
        <v>1344.55</v>
      </c>
      <c r="F2390">
        <v>44202.5</v>
      </c>
      <c r="G2390">
        <v>39431.54</v>
      </c>
      <c r="H2390">
        <f>(1/(1-91/360*VLOOKUP($A2390,Tbills!$B$4:$C$974,2,1)/100))^((1)/91)-1</f>
        <v>5.6333572096001205E-7</v>
      </c>
      <c r="I2390">
        <f>I2389*(1-IF($A2390&lt;=I2385,I$1,I$1+IF(AND(WEEKDAY($A2390)&lt;&gt;1,WEEKDAY($A2390)&lt;&gt;7),J$1,0)))^($A2390-$A2389)*(1-0.5*(E2390/E2389-1))</f>
        <v>32.663527354033207</v>
      </c>
      <c r="K2390">
        <f>ROW()</f>
        <v>2390</v>
      </c>
      <c r="L2390">
        <f>B2390/C2390</f>
        <v>0.90191082802547773</v>
      </c>
      <c r="M2390">
        <f t="shared" si="37"/>
        <v>26.917257910224031</v>
      </c>
      <c r="O2390">
        <v>26.831700000000001</v>
      </c>
      <c r="P2390">
        <f>P2389*(1-P$1+H2389)^($A2390-$A2389)*(2-E2390/E2389)</f>
        <v>27.291448456021168</v>
      </c>
    </row>
    <row r="2391" spans="1:16" x14ac:dyDescent="0.25">
      <c r="A2391" s="1">
        <v>41533</v>
      </c>
      <c r="B2391" s="10">
        <v>14.38</v>
      </c>
      <c r="C2391" s="10">
        <v>15.6</v>
      </c>
      <c r="D2391">
        <v>1484.88</v>
      </c>
      <c r="E2391">
        <v>1324.49</v>
      </c>
      <c r="F2391">
        <v>43682.07</v>
      </c>
      <c r="G2391">
        <v>38967.22</v>
      </c>
      <c r="H2391">
        <f>(1/(1-91/360*VLOOKUP($A2391,Tbills!$B$4:$C$974,2,1)/100))^((1)/91)-1</f>
        <v>2.8166421106590178E-7</v>
      </c>
      <c r="I2391">
        <f>I2390*(1-IF($A2391&lt;=I2386,I$1,I$1+IF(AND(WEEKDAY($A2391)&lt;&gt;1,WEEKDAY($A2391)&lt;&gt;7),J$1,0)))^($A2391-$A2390)*(1-0.5*(E2391/E2390-1))</f>
        <v>32.904619536938313</v>
      </c>
      <c r="K2391">
        <f>ROW()</f>
        <v>2391</v>
      </c>
      <c r="L2391">
        <f>B2391/C2391</f>
        <v>0.92179487179487185</v>
      </c>
      <c r="M2391">
        <f t="shared" si="37"/>
        <v>27.315032688293353</v>
      </c>
      <c r="O2391">
        <v>27.2303</v>
      </c>
      <c r="P2391">
        <f>P2390*(1-P$1+H2390)^($A2391-$A2390)*(2-E2391/E2390)</f>
        <v>27.695596454933497</v>
      </c>
    </row>
    <row r="2392" spans="1:16" x14ac:dyDescent="0.25">
      <c r="A2392" s="1">
        <v>41534</v>
      </c>
      <c r="B2392" s="10">
        <v>14.53</v>
      </c>
      <c r="C2392" s="10">
        <v>15.66</v>
      </c>
      <c r="D2392">
        <v>1475.56</v>
      </c>
      <c r="E2392">
        <v>1316.17</v>
      </c>
      <c r="F2392">
        <v>43364.46</v>
      </c>
      <c r="G2392">
        <v>38683.879999999997</v>
      </c>
      <c r="H2392">
        <f>(1/(1-91/360*VLOOKUP($A2392,Tbills!$B$4:$C$974,2,1)/100))^((1)/91)-1</f>
        <v>2.8166421106590178E-7</v>
      </c>
      <c r="I2392">
        <f>I2391*(1-IF($A2392&lt;=I2387,I$1,I$1+IF(AND(WEEKDAY($A2392)&lt;&gt;1,WEEKDAY($A2392)&lt;&gt;7),J$1,0)))^($A2392-$A2391)*(1-0.5*(E2392/E2391-1))</f>
        <v>33.007108293145599</v>
      </c>
      <c r="K2392">
        <f>ROW()</f>
        <v>2392</v>
      </c>
      <c r="L2392">
        <f>B2392/C2392</f>
        <v>0.92784163473818637</v>
      </c>
      <c r="M2392">
        <f t="shared" si="37"/>
        <v>27.485336323467923</v>
      </c>
      <c r="O2392">
        <v>27.399274999999999</v>
      </c>
      <c r="P2392">
        <f>P2391*(1-P$1+H2391)^($A2392-$A2391)*(2-E2392/E2391)</f>
        <v>27.868547919581335</v>
      </c>
    </row>
    <row r="2393" spans="1:16" x14ac:dyDescent="0.25">
      <c r="A2393" s="1">
        <v>41535</v>
      </c>
      <c r="B2393" s="10">
        <v>13.59</v>
      </c>
      <c r="C2393" s="10">
        <v>15.18</v>
      </c>
      <c r="D2393">
        <v>1403.93</v>
      </c>
      <c r="E2393">
        <v>1252.28</v>
      </c>
      <c r="F2393">
        <v>42407.02</v>
      </c>
      <c r="G2393">
        <v>37829.769999999997</v>
      </c>
      <c r="H2393">
        <f>(1/(1-91/360*VLOOKUP($A2393,Tbills!$B$4:$C$974,2,1)/100))^((1)/91)-1</f>
        <v>2.8166421106590178E-7</v>
      </c>
      <c r="I2393">
        <f>I2392*(1-IF($A2393&lt;=I2388,I$1,I$1+IF(AND(WEEKDAY($A2393)&lt;&gt;1,WEEKDAY($A2393)&lt;&gt;7),J$1,0)))^($A2393-$A2392)*(1-0.5*(E2393/E2392-1))</f>
        <v>33.807349845145396</v>
      </c>
      <c r="K2393">
        <f>ROW()</f>
        <v>2393</v>
      </c>
      <c r="L2393">
        <f>B2393/C2393</f>
        <v>0.89525691699604748</v>
      </c>
      <c r="M2393">
        <f t="shared" si="37"/>
        <v>28.818197176658774</v>
      </c>
      <c r="O2393">
        <v>28.720874999999999</v>
      </c>
      <c r="P2393">
        <f>P2392*(1-P$1+H2392)^($A2393-$A2392)*(2-E2393/E2392)</f>
        <v>29.220280489379469</v>
      </c>
    </row>
    <row r="2394" spans="1:16" x14ac:dyDescent="0.25">
      <c r="A2394" s="1">
        <v>41536</v>
      </c>
      <c r="B2394" s="10">
        <v>13.16</v>
      </c>
      <c r="C2394" s="10">
        <v>15.02</v>
      </c>
      <c r="D2394">
        <v>1408.45</v>
      </c>
      <c r="E2394">
        <v>1256.31</v>
      </c>
      <c r="F2394">
        <v>42524.56</v>
      </c>
      <c r="G2394">
        <v>37934.61</v>
      </c>
      <c r="H2394">
        <f>(1/(1-91/360*VLOOKUP($A2394,Tbills!$B$4:$C$974,2,1)/100))^((1)/91)-1</f>
        <v>2.8166421106590178E-7</v>
      </c>
      <c r="I2394">
        <f>I2393*(1-IF($A2394&lt;=I2389,I$1,I$1+IF(AND(WEEKDAY($A2394)&lt;&gt;1,WEEKDAY($A2394)&lt;&gt;7),J$1,0)))^($A2394-$A2393)*(1-0.5*(E2394/E2393-1))</f>
        <v>33.75207311807798</v>
      </c>
      <c r="K2394">
        <f>ROW()</f>
        <v>2394</v>
      </c>
      <c r="L2394">
        <f>B2394/C2394</f>
        <v>0.87616511318242352</v>
      </c>
      <c r="M2394">
        <f t="shared" si="37"/>
        <v>28.724118570041313</v>
      </c>
      <c r="O2394">
        <v>28.628050000000002</v>
      </c>
      <c r="P2394">
        <f>P2393*(1-P$1+H2393)^($A2394-$A2393)*(2-E2394/E2393)</f>
        <v>29.125176756026015</v>
      </c>
    </row>
    <row r="2395" spans="1:16" x14ac:dyDescent="0.25">
      <c r="A2395" s="1">
        <v>41537</v>
      </c>
      <c r="B2395" s="10">
        <v>13.12</v>
      </c>
      <c r="C2395" s="10">
        <v>15.32</v>
      </c>
      <c r="D2395">
        <v>1432.14</v>
      </c>
      <c r="E2395">
        <v>1277.44</v>
      </c>
      <c r="F2395">
        <v>43686.36</v>
      </c>
      <c r="G2395">
        <v>38971</v>
      </c>
      <c r="H2395">
        <f>(1/(1-91/360*VLOOKUP($A2395,Tbills!$B$4:$C$974,2,1)/100))^((1)/91)-1</f>
        <v>2.8166421106590178E-7</v>
      </c>
      <c r="I2395">
        <f>I2394*(1-IF($A2395&lt;=I2390,I$1,I$1+IF(AND(WEEKDAY($A2395)&lt;&gt;1,WEEKDAY($A2395)&lt;&gt;7),J$1,0)))^($A2395-$A2394)*(1-0.5*(E2395/E2394-1))</f>
        <v>33.46736232787871</v>
      </c>
      <c r="K2395">
        <f>ROW()</f>
        <v>2395</v>
      </c>
      <c r="L2395">
        <f>B2395/C2395</f>
        <v>0.85639686684073102</v>
      </c>
      <c r="M2395">
        <f t="shared" si="37"/>
        <v>28.239689493432206</v>
      </c>
      <c r="O2395">
        <v>28.142675000000001</v>
      </c>
      <c r="P2395">
        <f>P2394*(1-P$1+H2394)^($A2395-$A2394)*(2-E2395/E2394)</f>
        <v>28.634266528334877</v>
      </c>
    </row>
    <row r="2396" spans="1:16" x14ac:dyDescent="0.25">
      <c r="A2396" s="1">
        <v>41540</v>
      </c>
      <c r="B2396" s="10">
        <v>14.31</v>
      </c>
      <c r="C2396" s="10">
        <v>15.92</v>
      </c>
      <c r="D2396">
        <v>1463.76</v>
      </c>
      <c r="E2396">
        <v>1305.6500000000001</v>
      </c>
      <c r="F2396">
        <v>44043.99</v>
      </c>
      <c r="G2396">
        <v>39290</v>
      </c>
      <c r="H2396">
        <f>(1/(1-91/360*VLOOKUP($A2396,Tbills!$B$4:$C$974,2,1)/100))^((1)/91)-1</f>
        <v>5.6333572096001205E-7</v>
      </c>
      <c r="I2396">
        <f>I2395*(1-IF($A2396&lt;=I2391,I$1,I$1+IF(AND(WEEKDAY($A2396)&lt;&gt;1,WEEKDAY($A2396)&lt;&gt;7),J$1,0)))^($A2396-$A2395)*(1-0.5*(E2396/E2395-1))</f>
        <v>33.095244331688541</v>
      </c>
      <c r="K2396">
        <f>ROW()</f>
        <v>2396</v>
      </c>
      <c r="L2396">
        <f>B2396/C2396</f>
        <v>0.89886934673366836</v>
      </c>
      <c r="M2396">
        <f t="shared" si="37"/>
        <v>27.612207461175412</v>
      </c>
      <c r="O2396">
        <v>27.527249999999999</v>
      </c>
      <c r="P2396">
        <f>P2395*(1-P$1+H2395)^($A2396-$A2395)*(2-E2396/E2395)</f>
        <v>27.998846175739214</v>
      </c>
    </row>
    <row r="2397" spans="1:16" x14ac:dyDescent="0.25">
      <c r="A2397" s="1">
        <v>41541</v>
      </c>
      <c r="B2397" s="10">
        <v>14.08</v>
      </c>
      <c r="C2397" s="10">
        <v>15.64</v>
      </c>
      <c r="D2397">
        <v>1438.36</v>
      </c>
      <c r="E2397">
        <v>1282.99</v>
      </c>
      <c r="F2397">
        <v>43774.2</v>
      </c>
      <c r="G2397">
        <v>39049.300000000003</v>
      </c>
      <c r="H2397">
        <f>(1/(1-91/360*VLOOKUP($A2397,Tbills!$B$4:$C$974,2,1)/100))^((1)/91)-1</f>
        <v>5.6333572096001205E-7</v>
      </c>
      <c r="I2397">
        <f>I2396*(1-IF($A2397&lt;=I2392,I$1,I$1+IF(AND(WEEKDAY($A2397)&lt;&gt;1,WEEKDAY($A2397)&lt;&gt;7),J$1,0)))^($A2397-$A2396)*(1-0.5*(E2397/E2396-1))</f>
        <v>33.381565086868207</v>
      </c>
      <c r="K2397">
        <f>ROW()</f>
        <v>2397</v>
      </c>
      <c r="L2397">
        <f>B2397/C2397</f>
        <v>0.90025575447570327</v>
      </c>
      <c r="M2397">
        <f t="shared" si="37"/>
        <v>28.090118348952739</v>
      </c>
      <c r="O2397">
        <v>28.003625</v>
      </c>
      <c r="P2397">
        <f>P2396*(1-P$1+H2396)^($A2397-$A2396)*(2-E2397/E2396)</f>
        <v>28.483738177776043</v>
      </c>
    </row>
    <row r="2398" spans="1:16" x14ac:dyDescent="0.25">
      <c r="A2398" s="1">
        <v>41542</v>
      </c>
      <c r="B2398" s="10">
        <v>14.01</v>
      </c>
      <c r="C2398" s="10">
        <v>15.56</v>
      </c>
      <c r="D2398">
        <v>1437.19</v>
      </c>
      <c r="E2398">
        <v>1281.95</v>
      </c>
      <c r="F2398">
        <v>43843.57</v>
      </c>
      <c r="G2398">
        <v>39111.160000000003</v>
      </c>
      <c r="H2398">
        <f>(1/(1-91/360*VLOOKUP($A2398,Tbills!$B$4:$C$974,2,1)/100))^((1)/91)-1</f>
        <v>5.6333572096001205E-7</v>
      </c>
      <c r="I2398">
        <f>I2397*(1-IF($A2398&lt;=I2393,I$1,I$1+IF(AND(WEEKDAY($A2398)&lt;&gt;1,WEEKDAY($A2398)&lt;&gt;7),J$1,0)))^($A2398-$A2397)*(1-0.5*(E2398/E2397-1))</f>
        <v>33.394225555855613</v>
      </c>
      <c r="K2398">
        <f>ROW()</f>
        <v>2398</v>
      </c>
      <c r="L2398">
        <f>B2398/C2398</f>
        <v>0.90038560411311053</v>
      </c>
      <c r="M2398">
        <f t="shared" si="37"/>
        <v>28.111579013336097</v>
      </c>
      <c r="O2398">
        <v>28.025175000000001</v>
      </c>
      <c r="P2398">
        <f>P2397*(1-P$1+H2397)^($A2398-$A2397)*(2-E2398/E2397)</f>
        <v>28.505788977154161</v>
      </c>
    </row>
    <row r="2399" spans="1:16"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I2398*(1-IF($A2399&lt;=I2394,I$1,I$1+IF(AND(WEEKDAY($A2399)&lt;&gt;1,WEEKDAY($A2399)&lt;&gt;7),J$1,0)))^($A2399-$A2398)*(1-0.5*(E2399/E2398-1))</f>
        <v>33.664525188640177</v>
      </c>
      <c r="K2399">
        <f>ROW()</f>
        <v>2399</v>
      </c>
      <c r="L2399">
        <f>B2399/C2399</f>
        <v>0.91239454899415962</v>
      </c>
      <c r="M2399">
        <f t="shared" si="37"/>
        <v>28.566805309161314</v>
      </c>
      <c r="O2399">
        <v>28.477325</v>
      </c>
      <c r="P2399">
        <f>P2398*(1-P$1+H2398)^($A2399-$A2398)*(2-E2399/E2398)</f>
        <v>28.967693033883943</v>
      </c>
    </row>
    <row r="2400" spans="1:16" x14ac:dyDescent="0.25">
      <c r="A2400" s="1">
        <v>41544</v>
      </c>
      <c r="B2400" s="10">
        <v>15.46</v>
      </c>
      <c r="C2400" s="10">
        <v>16.04</v>
      </c>
      <c r="D2400">
        <v>1469.19</v>
      </c>
      <c r="E2400">
        <v>1310.49</v>
      </c>
      <c r="F2400">
        <v>43734.14</v>
      </c>
      <c r="G2400">
        <v>39013.49</v>
      </c>
      <c r="H2400">
        <f>(1/(1-91/360*VLOOKUP($A2400,Tbills!$B$4:$C$974,2,1)/100))^((1)/91)-1</f>
        <v>5.6333572096001205E-7</v>
      </c>
      <c r="I2400">
        <f>I2399*(1-IF($A2400&lt;=I2395,I$1,I$1+IF(AND(WEEKDAY($A2400)&lt;&gt;1,WEEKDAY($A2400)&lt;&gt;7),J$1,0)))^($A2400-$A2399)*(1-0.5*(E2400/E2399-1))</f>
        <v>33.00485976230874</v>
      </c>
      <c r="K2400">
        <f>ROW()</f>
        <v>2400</v>
      </c>
      <c r="L2400">
        <f>B2400/C2400</f>
        <v>0.96384039900249385</v>
      </c>
      <c r="M2400">
        <f t="shared" si="37"/>
        <v>27.447436345900915</v>
      </c>
      <c r="O2400">
        <v>27.365424999999998</v>
      </c>
      <c r="P2400">
        <f>P2399*(1-P$1+H2399)^($A2400-$A2399)*(2-E2400/E2399)</f>
        <v>27.832898164441939</v>
      </c>
    </row>
    <row r="2401" spans="1:17" x14ac:dyDescent="0.25">
      <c r="A2401" s="1">
        <v>41547</v>
      </c>
      <c r="B2401" s="10">
        <v>16.600000000000001</v>
      </c>
      <c r="C2401" s="10">
        <v>16.8</v>
      </c>
      <c r="D2401">
        <v>1528.55</v>
      </c>
      <c r="E2401">
        <v>1363.44</v>
      </c>
      <c r="F2401">
        <v>44468.25</v>
      </c>
      <c r="G2401">
        <v>39668.29</v>
      </c>
      <c r="H2401">
        <f>(1/(1-91/360*VLOOKUP($A2401,Tbills!$B$4:$C$974,2,1)/100))^((1)/91)-1</f>
        <v>2.8166421106590178E-7</v>
      </c>
      <c r="I2401">
        <f>I2400*(1-IF($A2401&lt;=I2396,I$1,I$1+IF(AND(WEEKDAY($A2401)&lt;&gt;1,WEEKDAY($A2401)&lt;&gt;7),J$1,0)))^($A2401-$A2400)*(1-0.5*(E2401/E2400-1))</f>
        <v>32.335558508123754</v>
      </c>
      <c r="K2401">
        <f>ROW()</f>
        <v>2401</v>
      </c>
      <c r="L2401">
        <f>B2401/C2401</f>
        <v>0.98809523809523814</v>
      </c>
      <c r="M2401">
        <f t="shared" si="37"/>
        <v>26.334749985637</v>
      </c>
      <c r="O2401">
        <v>26.255549999999999</v>
      </c>
      <c r="P2401">
        <f>P2400*(1-P$1+H2400)^($A2401-$A2400)*(2-E2401/E2400)</f>
        <v>26.705399032600756</v>
      </c>
    </row>
    <row r="2402" spans="1:17" x14ac:dyDescent="0.25">
      <c r="A2402" s="1">
        <v>41548</v>
      </c>
      <c r="B2402" s="10">
        <v>15.54</v>
      </c>
      <c r="C2402" s="10">
        <v>16.13</v>
      </c>
      <c r="D2402">
        <v>1463.3</v>
      </c>
      <c r="E2402">
        <v>1305.24</v>
      </c>
      <c r="F2402">
        <v>43750.87</v>
      </c>
      <c r="G2402">
        <v>39028.339999999997</v>
      </c>
      <c r="H2402">
        <f>(1/(1-91/360*VLOOKUP($A2402,Tbills!$B$4:$C$974,2,1)/100))^((1)/91)-1</f>
        <v>2.8166421106590178E-7</v>
      </c>
      <c r="I2402">
        <f>I2401*(1-IF($A2402&lt;=I2397,I$1,I$1+IF(AND(WEEKDAY($A2402)&lt;&gt;1,WEEKDAY($A2402)&lt;&gt;7),J$1,0)))^($A2402-$A2401)*(1-0.5*(E2402/E2401-1))</f>
        <v>33.024839133895689</v>
      </c>
      <c r="K2402">
        <f>ROW()</f>
        <v>2402</v>
      </c>
      <c r="L2402">
        <f>B2402/C2402</f>
        <v>0.96342219466831991</v>
      </c>
      <c r="M2402">
        <f t="shared" si="37"/>
        <v>27.457600082907888</v>
      </c>
      <c r="O2402">
        <v>27.376325000000001</v>
      </c>
      <c r="P2402">
        <f>P2401*(1-P$1+H2401)^($A2402-$A2401)*(2-E2402/E2401)</f>
        <v>27.844327562741967</v>
      </c>
      <c r="Q2402">
        <v>27.87</v>
      </c>
    </row>
    <row r="2403" spans="1:17"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I2402*(1-IF($A2403&lt;=I2398,I$1,I$1+IF(AND(WEEKDAY($A2403)&lt;&gt;1,WEEKDAY($A2403)&lt;&gt;7),J$1,0)))^($A2403-$A2402)*(1-0.5*(E2403/E2402-1))</f>
        <v>32.21662217123918</v>
      </c>
      <c r="K2403">
        <f>ROW()</f>
        <v>2403</v>
      </c>
      <c r="L2403">
        <f>B2403/C2403</f>
        <v>0.98750743604997038</v>
      </c>
      <c r="M2403">
        <f t="shared" si="37"/>
        <v>26.113838304467322</v>
      </c>
      <c r="O2403">
        <v>26.034725000000002</v>
      </c>
      <c r="P2403">
        <f>P2402*(1-P$1+H2402)^($A2403-$A2402)*(2-E2403/E2402)</f>
        <v>26.481900931561054</v>
      </c>
      <c r="Q2403">
        <v>26.5</v>
      </c>
    </row>
    <row r="2404" spans="1:17" x14ac:dyDescent="0.25">
      <c r="A2404" s="1">
        <v>41550</v>
      </c>
      <c r="B2404" s="10">
        <v>17.670000000000002</v>
      </c>
      <c r="C2404" s="10">
        <v>17.7</v>
      </c>
      <c r="D2404">
        <v>1600.06</v>
      </c>
      <c r="E2404">
        <v>1427.23</v>
      </c>
      <c r="F2404">
        <v>44905.49</v>
      </c>
      <c r="G2404">
        <v>40058.31</v>
      </c>
      <c r="H2404">
        <f>(1/(1-91/360*VLOOKUP($A2404,Tbills!$B$4:$C$974,2,1)/100))^((1)/91)-1</f>
        <v>2.8166421106590178E-7</v>
      </c>
      <c r="I2404">
        <f>I2403*(1-IF($A2404&lt;=I2399,I$1,I$1+IF(AND(WEEKDAY($A2404)&lt;&gt;1,WEEKDAY($A2404)&lt;&gt;7),J$1,0)))^($A2404-$A2403)*(1-0.5*(E2404/E2403-1))</f>
        <v>31.531375326870567</v>
      </c>
      <c r="K2404">
        <f>ROW()</f>
        <v>2404</v>
      </c>
      <c r="L2404">
        <f>B2404/C2404</f>
        <v>0.99830508474576285</v>
      </c>
      <c r="M2404">
        <f t="shared" si="37"/>
        <v>25.003122661249705</v>
      </c>
      <c r="O2404">
        <v>24.925625</v>
      </c>
      <c r="P2404">
        <f>P2403*(1-P$1+H2403)^($A2404-$A2403)*(2-E2404/E2403)</f>
        <v>25.355780547139158</v>
      </c>
      <c r="Q2404">
        <v>25.38</v>
      </c>
    </row>
    <row r="2405" spans="1:17" x14ac:dyDescent="0.25">
      <c r="A2405" s="1">
        <v>41551</v>
      </c>
      <c r="B2405" s="10">
        <v>16.739999999999998</v>
      </c>
      <c r="C2405" s="10">
        <v>17.21</v>
      </c>
      <c r="D2405">
        <v>1558.61</v>
      </c>
      <c r="E2405">
        <v>1390.26</v>
      </c>
      <c r="F2405">
        <v>44520.62</v>
      </c>
      <c r="G2405">
        <v>39714.97</v>
      </c>
      <c r="H2405">
        <f>(1/(1-91/360*VLOOKUP($A2405,Tbills!$B$4:$C$974,2,1)/100))^((1)/91)-1</f>
        <v>2.8166421106590178E-7</v>
      </c>
      <c r="I2405">
        <f>I2404*(1-IF($A2405&lt;=I2400,I$1,I$1+IF(AND(WEEKDAY($A2405)&lt;&gt;1,WEEKDAY($A2405)&lt;&gt;7),J$1,0)))^($A2405-$A2404)*(1-0.5*(E2405/E2404-1))</f>
        <v>31.938927721413368</v>
      </c>
      <c r="K2405">
        <f>ROW()</f>
        <v>2405</v>
      </c>
      <c r="L2405">
        <f>B2405/C2405</f>
        <v>0.97269029633933746</v>
      </c>
      <c r="M2405">
        <f t="shared" si="37"/>
        <v>25.649591934894204</v>
      </c>
      <c r="O2405">
        <v>25.570575000000002</v>
      </c>
      <c r="P2405">
        <f>P2404*(1-P$1+H2404)^($A2405-$A2404)*(2-E2405/E2404)</f>
        <v>26.011624743866804</v>
      </c>
    </row>
    <row r="2406" spans="1:17" x14ac:dyDescent="0.25">
      <c r="A2406" s="1">
        <v>41554</v>
      </c>
      <c r="B2406" s="10">
        <v>19.41</v>
      </c>
      <c r="C2406" s="10">
        <v>19.07</v>
      </c>
      <c r="D2406">
        <v>1694.17</v>
      </c>
      <c r="E2406">
        <v>1511.18</v>
      </c>
      <c r="F2406">
        <v>45740.67</v>
      </c>
      <c r="G2406">
        <v>40803.29</v>
      </c>
      <c r="H2406">
        <f>(1/(1-91/360*VLOOKUP($A2406,Tbills!$B$4:$C$974,2,1)/100))^((1)/91)-1</f>
        <v>9.8574524609595926E-7</v>
      </c>
      <c r="I2406">
        <f>I2405*(1-IF($A2406&lt;=I2401,I$1,I$1+IF(AND(WEEKDAY($A2406)&lt;&gt;1,WEEKDAY($A2406)&lt;&gt;7),J$1,0)))^($A2406-$A2405)*(1-0.5*(E2406/E2405-1))</f>
        <v>30.547573715171815</v>
      </c>
      <c r="K2406">
        <f>ROW()</f>
        <v>2406</v>
      </c>
      <c r="L2406">
        <f>B2406/C2406</f>
        <v>1.0178290508652335</v>
      </c>
      <c r="M2406">
        <f t="shared" si="37"/>
        <v>23.415407212396971</v>
      </c>
      <c r="O2406">
        <v>23.33785</v>
      </c>
      <c r="P2406">
        <f>P2405*(1-P$1+H2405)^($A2406-$A2405)*(2-E2406/E2405)</f>
        <v>23.746608684137748</v>
      </c>
    </row>
    <row r="2407" spans="1:17" x14ac:dyDescent="0.25">
      <c r="A2407" s="1">
        <v>41555</v>
      </c>
      <c r="B2407" s="10">
        <v>20.34</v>
      </c>
      <c r="C2407" s="10">
        <v>19.84</v>
      </c>
      <c r="D2407">
        <v>1767.39</v>
      </c>
      <c r="E2407">
        <v>1576.49</v>
      </c>
      <c r="F2407">
        <v>47359.47</v>
      </c>
      <c r="G2407">
        <v>42247.31</v>
      </c>
      <c r="H2407">
        <f>(1/(1-91/360*VLOOKUP($A2407,Tbills!$B$4:$C$974,2,1)/100))^((1)/91)-1</f>
        <v>9.8574524609595926E-7</v>
      </c>
      <c r="I2407">
        <f>I2406*(1-IF($A2407&lt;=I2402,I$1,I$1+IF(AND(WEEKDAY($A2407)&lt;&gt;1,WEEKDAY($A2407)&lt;&gt;7),J$1,0)))^($A2407-$A2406)*(1-0.5*(E2407/E2406-1))</f>
        <v>29.886695093026912</v>
      </c>
      <c r="K2407">
        <f>ROW()</f>
        <v>2407</v>
      </c>
      <c r="L2407">
        <f>B2407/C2407</f>
        <v>1.0252016129032258</v>
      </c>
      <c r="M2407">
        <f t="shared" si="37"/>
        <v>22.402399441762057</v>
      </c>
      <c r="O2407">
        <v>22.327400000000001</v>
      </c>
      <c r="P2407">
        <f>P2406*(1-P$1+H2406)^($A2407-$A2406)*(2-E2407/E2406)</f>
        <v>22.719512590632803</v>
      </c>
    </row>
    <row r="2408" spans="1:17" x14ac:dyDescent="0.25">
      <c r="A2408" s="1">
        <v>41556</v>
      </c>
      <c r="B2408" s="10">
        <v>19.600000000000001</v>
      </c>
      <c r="C2408" s="10">
        <v>19.29</v>
      </c>
      <c r="D2408">
        <v>1727.07</v>
      </c>
      <c r="E2408">
        <v>1540.52</v>
      </c>
      <c r="F2408">
        <v>47075.58</v>
      </c>
      <c r="G2408">
        <v>41994.02</v>
      </c>
      <c r="H2408">
        <f>(1/(1-91/360*VLOOKUP($A2408,Tbills!$B$4:$C$974,2,1)/100))^((1)/91)-1</f>
        <v>9.8574524609595926E-7</v>
      </c>
      <c r="I2408">
        <f>I2407*(1-IF($A2408&lt;=I2403,I$1,I$1+IF(AND(WEEKDAY($A2408)&lt;&gt;1,WEEKDAY($A2408)&lt;&gt;7),J$1,0)))^($A2408-$A2407)*(1-0.5*(E2408/E2407-1))</f>
        <v>30.226863386119931</v>
      </c>
      <c r="K2408">
        <f>ROW()</f>
        <v>2408</v>
      </c>
      <c r="L2408">
        <f>B2408/C2408</f>
        <v>1.0160705028512185</v>
      </c>
      <c r="M2408">
        <f t="shared" si="37"/>
        <v>22.91247680862239</v>
      </c>
      <c r="O2408">
        <v>22.8385</v>
      </c>
      <c r="P2408">
        <f>P2407*(1-P$1+H2407)^($A2408-$A2407)*(2-E2408/E2407)</f>
        <v>23.237056001959274</v>
      </c>
    </row>
    <row r="2409" spans="1:17" x14ac:dyDescent="0.25">
      <c r="A2409" s="1">
        <v>41557</v>
      </c>
      <c r="B2409" s="10">
        <v>16.48</v>
      </c>
      <c r="C2409" s="10">
        <v>17.21</v>
      </c>
      <c r="D2409">
        <v>1545.42</v>
      </c>
      <c r="E2409">
        <v>1378.49</v>
      </c>
      <c r="F2409">
        <v>44759.02</v>
      </c>
      <c r="G2409">
        <v>39927.480000000003</v>
      </c>
      <c r="H2409">
        <f>(1/(1-91/360*VLOOKUP($A2409,Tbills!$B$4:$C$974,2,1)/100))^((1)/91)-1</f>
        <v>9.8574524609595926E-7</v>
      </c>
      <c r="I2409">
        <f>I2408*(1-IF($A2409&lt;=I2404,I$1,I$1+IF(AND(WEEKDAY($A2409)&lt;&gt;1,WEEKDAY($A2409)&lt;&gt;7),J$1,0)))^($A2409-$A2408)*(1-0.5*(E2409/E2408-1))</f>
        <v>31.815647454187541</v>
      </c>
      <c r="K2409">
        <f>ROW()</f>
        <v>2409</v>
      </c>
      <c r="L2409">
        <f>B2409/C2409</f>
        <v>0.95758280069726898</v>
      </c>
      <c r="M2409">
        <f t="shared" si="37"/>
        <v>25.321203556785445</v>
      </c>
      <c r="O2409">
        <v>25.240925000000001</v>
      </c>
      <c r="P2409">
        <f>P2408*(1-P$1+H2408)^($A2409-$A2408)*(2-E2409/E2408)</f>
        <v>25.680176455446983</v>
      </c>
    </row>
    <row r="2410" spans="1:17" x14ac:dyDescent="0.25">
      <c r="A2410" s="1">
        <v>41558</v>
      </c>
      <c r="B2410" s="10">
        <v>15.72</v>
      </c>
      <c r="C2410" s="10">
        <v>16.57</v>
      </c>
      <c r="D2410">
        <v>1500.53</v>
      </c>
      <c r="E2410">
        <v>1338.45</v>
      </c>
      <c r="F2410">
        <v>43547.35</v>
      </c>
      <c r="G2410">
        <v>38846.57</v>
      </c>
      <c r="H2410">
        <f>(1/(1-91/360*VLOOKUP($A2410,Tbills!$B$4:$C$974,2,1)/100))^((1)/91)-1</f>
        <v>9.8574524609595926E-7</v>
      </c>
      <c r="I2410">
        <f>I2409*(1-IF($A2410&lt;=I2405,I$1,I$1+IF(AND(WEEKDAY($A2410)&lt;&gt;1,WEEKDAY($A2410)&lt;&gt;7),J$1,0)))^($A2410-$A2409)*(1-0.5*(E2410/E2409-1))</f>
        <v>32.27687037635328</v>
      </c>
      <c r="K2410">
        <f>ROW()</f>
        <v>2410</v>
      </c>
      <c r="L2410">
        <f>B2410/C2410</f>
        <v>0.94870247435123722</v>
      </c>
      <c r="M2410">
        <f t="shared" si="37"/>
        <v>26.055476606249858</v>
      </c>
      <c r="O2410">
        <v>25.9587</v>
      </c>
      <c r="P2410">
        <f>P2409*(1-P$1+H2409)^($A2410-$A2409)*(2-E2410/E2409)</f>
        <v>26.42513857587738</v>
      </c>
    </row>
    <row r="2411" spans="1:17"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I2410*(1-IF($A2411&lt;=I2406,I$1,I$1+IF(AND(WEEKDAY($A2411)&lt;&gt;1,WEEKDAY($A2411)&lt;&gt;7),J$1,0)))^($A2411-$A2410)*(1-0.5*(E2411/E2410-1))</f>
        <v>32.032253382720953</v>
      </c>
      <c r="K2411">
        <f>ROW()</f>
        <v>2411</v>
      </c>
      <c r="L2411">
        <f>B2411/C2411</f>
        <v>0.94976359338061456</v>
      </c>
      <c r="M2411">
        <f t="shared" si="37"/>
        <v>25.660995346763261</v>
      </c>
      <c r="O2411">
        <v>25.566575</v>
      </c>
      <c r="P2411">
        <f>P2410*(1-P$1+H2410)^($A2411-$A2410)*(2-E2411/E2410)</f>
        <v>26.025886290661372</v>
      </c>
    </row>
    <row r="2412" spans="1:17" x14ac:dyDescent="0.25">
      <c r="A2412" s="1">
        <v>41562</v>
      </c>
      <c r="B2412" s="10">
        <v>18.66</v>
      </c>
      <c r="C2412" s="10">
        <v>18.41</v>
      </c>
      <c r="D2412">
        <v>1590.21</v>
      </c>
      <c r="E2412">
        <v>1418.43</v>
      </c>
      <c r="F2412">
        <v>44197.02</v>
      </c>
      <c r="G2412">
        <v>39425.96</v>
      </c>
      <c r="H2412">
        <f>(1/(1-91/360*VLOOKUP($A2412,Tbills!$B$4:$C$974,2,1)/100))^((1)/91)-1</f>
        <v>3.6618698098234148E-6</v>
      </c>
      <c r="I2412">
        <f>I2411*(1-IF($A2412&lt;=I2407,I$1,I$1+IF(AND(WEEKDAY($A2412)&lt;&gt;1,WEEKDAY($A2412)&lt;&gt;7),J$1,0)))^($A2412-$A2411)*(1-0.5*(E2412/E2411-1))</f>
        <v>31.325258581384109</v>
      </c>
      <c r="K2412">
        <f>ROW()</f>
        <v>2412</v>
      </c>
      <c r="L2412">
        <f>B2412/C2412</f>
        <v>1.0135795763172188</v>
      </c>
      <c r="M2412">
        <f t="shared" si="37"/>
        <v>24.528414023988734</v>
      </c>
      <c r="O2412">
        <v>24.438424999999999</v>
      </c>
      <c r="P2412">
        <f>P2411*(1-P$1+H2411)^($A2412-$A2411)*(2-E2412/E2411)</f>
        <v>24.877463115988622</v>
      </c>
    </row>
    <row r="2413" spans="1:17" x14ac:dyDescent="0.25">
      <c r="A2413" s="1">
        <v>41563</v>
      </c>
      <c r="B2413" s="10">
        <v>14.71</v>
      </c>
      <c r="C2413" s="10">
        <v>16.260000000000002</v>
      </c>
      <c r="D2413">
        <v>1429.36</v>
      </c>
      <c r="E2413">
        <v>1274.95</v>
      </c>
      <c r="F2413">
        <v>43222.82</v>
      </c>
      <c r="G2413">
        <v>38556.78</v>
      </c>
      <c r="H2413">
        <f>(1/(1-91/360*VLOOKUP($A2413,Tbills!$B$4:$C$974,2,1)/100))^((1)/91)-1</f>
        <v>3.6618698098234148E-6</v>
      </c>
      <c r="I2413">
        <f>I2412*(1-IF($A2413&lt;=I2408,I$1,I$1+IF(AND(WEEKDAY($A2413)&lt;&gt;1,WEEKDAY($A2413)&lt;&gt;7),J$1,0)))^($A2413-$A2412)*(1-0.5*(E2413/E2412-1))</f>
        <v>32.908741088628297</v>
      </c>
      <c r="K2413">
        <f>ROW()</f>
        <v>2413</v>
      </c>
      <c r="L2413">
        <f>B2413/C2413</f>
        <v>0.90467404674046736</v>
      </c>
      <c r="M2413">
        <f t="shared" si="37"/>
        <v>27.008305515327123</v>
      </c>
      <c r="O2413">
        <v>26.892975</v>
      </c>
      <c r="P2413">
        <f>P2412*(1-P$1+H2412)^($A2413-$A2412)*(2-E2413/E2412)</f>
        <v>27.393007444454149</v>
      </c>
    </row>
    <row r="2414" spans="1:17" x14ac:dyDescent="0.25">
      <c r="A2414" s="1">
        <v>41564</v>
      </c>
      <c r="B2414" s="10">
        <v>13.48</v>
      </c>
      <c r="C2414" s="10">
        <v>15.44</v>
      </c>
      <c r="D2414">
        <v>1337.86</v>
      </c>
      <c r="E2414">
        <v>1193.33</v>
      </c>
      <c r="F2414">
        <v>41858.49</v>
      </c>
      <c r="G2414">
        <v>37339.589999999997</v>
      </c>
      <c r="H2414">
        <f>(1/(1-91/360*VLOOKUP($A2414,Tbills!$B$4:$C$974,2,1)/100))^((1)/91)-1</f>
        <v>3.6618698098234148E-6</v>
      </c>
      <c r="I2414">
        <f>I2413*(1-IF($A2414&lt;=I2409,I$1,I$1+IF(AND(WEEKDAY($A2414)&lt;&gt;1,WEEKDAY($A2414)&lt;&gt;7),J$1,0)))^($A2414-$A2413)*(1-0.5*(E2414/E2413-1))</f>
        <v>33.961236274628426</v>
      </c>
      <c r="K2414">
        <f>ROW()</f>
        <v>2414</v>
      </c>
      <c r="L2414">
        <f>B2414/C2414</f>
        <v>0.87305699481865295</v>
      </c>
      <c r="M2414">
        <f t="shared" si="37"/>
        <v>28.735990081908664</v>
      </c>
      <c r="O2414">
        <v>28.605250000000002</v>
      </c>
      <c r="P2414">
        <f>P2413*(1-P$1+H2413)^($A2414-$A2413)*(2-E2414/E2413)</f>
        <v>29.145687089936207</v>
      </c>
      <c r="Q2414">
        <v>29.17</v>
      </c>
    </row>
    <row r="2415" spans="1:17" x14ac:dyDescent="0.25">
      <c r="A2415" s="1">
        <v>41565</v>
      </c>
      <c r="B2415" s="10">
        <v>13.04</v>
      </c>
      <c r="C2415" s="10">
        <v>14.92</v>
      </c>
      <c r="D2415">
        <v>1318.48</v>
      </c>
      <c r="E2415">
        <v>1176.04</v>
      </c>
      <c r="F2415">
        <v>41475.79</v>
      </c>
      <c r="G2415">
        <v>36998.07</v>
      </c>
      <c r="H2415">
        <f>(1/(1-91/360*VLOOKUP($A2415,Tbills!$B$4:$C$974,2,1)/100))^((1)/91)-1</f>
        <v>3.6618698098234148E-6</v>
      </c>
      <c r="I2415">
        <f>I2414*(1-IF($A2415&lt;=I2410,I$1,I$1+IF(AND(WEEKDAY($A2415)&lt;&gt;1,WEEKDAY($A2415)&lt;&gt;7),J$1,0)))^($A2415-$A2414)*(1-0.5*(E2415/E2414-1))</f>
        <v>34.206375871170444</v>
      </c>
      <c r="K2415">
        <f>ROW()</f>
        <v>2415</v>
      </c>
      <c r="L2415">
        <f>B2415/C2415</f>
        <v>0.87399463806970501</v>
      </c>
      <c r="M2415">
        <f t="shared" si="37"/>
        <v>29.150984248262066</v>
      </c>
      <c r="O2415">
        <v>29.013574999999999</v>
      </c>
      <c r="P2415">
        <f>P2414*(1-P$1+H2414)^($A2415-$A2414)*(2-E2415/E2414)</f>
        <v>29.566989746218606</v>
      </c>
    </row>
    <row r="2416" spans="1:17"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I2415*(1-IF($A2416&lt;=I2411,I$1,I$1+IF(AND(WEEKDAY($A2416)&lt;&gt;1,WEEKDAY($A2416)&lt;&gt;7),J$1,0)))^($A2416-$A2415)*(1-0.5*(E2416/E2415-1))</f>
        <v>33.907922847458103</v>
      </c>
      <c r="K2416">
        <f>ROW()</f>
        <v>2416</v>
      </c>
      <c r="L2416">
        <f>B2416/C2416</f>
        <v>0.86922060766182296</v>
      </c>
      <c r="M2416">
        <f t="shared" si="37"/>
        <v>28.642805834911915</v>
      </c>
      <c r="O2416">
        <v>28.512975000000001</v>
      </c>
      <c r="P2416">
        <f>P2415*(1-P$1+H2415)^($A2416-$A2415)*(2-E2416/E2415)</f>
        <v>29.052714209615051</v>
      </c>
    </row>
    <row r="2417" spans="1:16" x14ac:dyDescent="0.25">
      <c r="A2417" s="1">
        <v>41569</v>
      </c>
      <c r="B2417" s="10">
        <v>13.33</v>
      </c>
      <c r="C2417" s="10">
        <v>15.02</v>
      </c>
      <c r="D2417">
        <v>1342.02</v>
      </c>
      <c r="E2417">
        <v>1197.03</v>
      </c>
      <c r="F2417">
        <v>41785.410000000003</v>
      </c>
      <c r="G2417">
        <v>37273.82</v>
      </c>
      <c r="H2417">
        <f>(1/(1-91/360*VLOOKUP($A2417,Tbills!$B$4:$C$974,2,1)/100))^((1)/91)-1</f>
        <v>9.8574524609595926E-7</v>
      </c>
      <c r="I2417">
        <f>I2416*(1-IF($A2417&lt;=I2412,I$1,I$1+IF(AND(WEEKDAY($A2417)&lt;&gt;1,WEEKDAY($A2417)&lt;&gt;7),J$1,0)))^($A2417-$A2416)*(1-0.5*(E2417/E2416-1))</f>
        <v>33.897829369383579</v>
      </c>
      <c r="K2417">
        <f>ROW()</f>
        <v>2417</v>
      </c>
      <c r="L2417">
        <f>B2417/C2417</f>
        <v>0.88748335552596536</v>
      </c>
      <c r="M2417">
        <f t="shared" si="37"/>
        <v>28.625910713299415</v>
      </c>
      <c r="O2417">
        <v>28.496024999999999</v>
      </c>
      <c r="P2417">
        <f>P2416*(1-P$1+H2416)^($A2417-$A2416)*(2-E2417/E2416)</f>
        <v>29.035884360548561</v>
      </c>
    </row>
    <row r="2418" spans="1:16" x14ac:dyDescent="0.25">
      <c r="A2418" s="1">
        <v>41570</v>
      </c>
      <c r="B2418" s="10">
        <v>13.42</v>
      </c>
      <c r="C2418" s="10">
        <v>15.11</v>
      </c>
      <c r="D2418">
        <v>1349.28</v>
      </c>
      <c r="E2418">
        <v>1203.5</v>
      </c>
      <c r="F2418">
        <v>42088.08</v>
      </c>
      <c r="G2418">
        <v>37543.769999999997</v>
      </c>
      <c r="H2418">
        <f>(1/(1-91/360*VLOOKUP($A2418,Tbills!$B$4:$C$974,2,1)/100))^((1)/91)-1</f>
        <v>9.8574524609595926E-7</v>
      </c>
      <c r="I2418">
        <f>I2417*(1-IF($A2418&lt;=I2413,I$1,I$1+IF(AND(WEEKDAY($A2418)&lt;&gt;1,WEEKDAY($A2418)&lt;&gt;7),J$1,0)))^($A2418-$A2417)*(1-0.5*(E2418/E2417-1))</f>
        <v>33.805339849291329</v>
      </c>
      <c r="K2418">
        <f>ROW()</f>
        <v>2418</v>
      </c>
      <c r="L2418">
        <f>B2418/C2418</f>
        <v>0.88815354070152219</v>
      </c>
      <c r="M2418">
        <f t="shared" si="37"/>
        <v>28.469860346776077</v>
      </c>
      <c r="O2418">
        <v>28.340924999999999</v>
      </c>
      <c r="P2418">
        <f>P2417*(1-P$1+H2417)^($A2418-$A2417)*(2-E2418/E2417)</f>
        <v>28.877904465569483</v>
      </c>
    </row>
    <row r="2419" spans="1:16" x14ac:dyDescent="0.25">
      <c r="A2419" s="1">
        <v>41571</v>
      </c>
      <c r="B2419" s="10">
        <v>13.2</v>
      </c>
      <c r="C2419" s="10">
        <v>14.9</v>
      </c>
      <c r="D2419">
        <v>1329.91</v>
      </c>
      <c r="E2419">
        <v>1186.22</v>
      </c>
      <c r="F2419">
        <v>41874.15</v>
      </c>
      <c r="G2419">
        <v>37352.9</v>
      </c>
      <c r="H2419">
        <f>(1/(1-91/360*VLOOKUP($A2419,Tbills!$B$4:$C$974,2,1)/100))^((1)/91)-1</f>
        <v>9.8574524609595926E-7</v>
      </c>
      <c r="I2419">
        <f>I2418*(1-IF($A2419&lt;=I2414,I$1,I$1+IF(AND(WEEKDAY($A2419)&lt;&gt;1,WEEKDAY($A2419)&lt;&gt;7),J$1,0)))^($A2419-$A2418)*(1-0.5*(E2419/E2418-1))</f>
        <v>34.047144267010417</v>
      </c>
      <c r="K2419">
        <f>ROW()</f>
        <v>2419</v>
      </c>
      <c r="L2419">
        <f>B2419/C2419</f>
        <v>0.88590604026845632</v>
      </c>
      <c r="M2419">
        <f t="shared" si="37"/>
        <v>28.877289046778344</v>
      </c>
      <c r="O2419">
        <v>28.746075000000001</v>
      </c>
      <c r="P2419">
        <f>P2418*(1-P$1+H2418)^($A2419-$A2418)*(2-E2419/E2418)</f>
        <v>29.291482397521296</v>
      </c>
    </row>
    <row r="2420" spans="1:16" x14ac:dyDescent="0.25">
      <c r="A2420" s="1">
        <v>41572</v>
      </c>
      <c r="B2420" s="10">
        <v>13.09</v>
      </c>
      <c r="C2420" s="10">
        <v>14.87</v>
      </c>
      <c r="D2420">
        <v>1334.43</v>
      </c>
      <c r="E2420">
        <v>1190.25</v>
      </c>
      <c r="F2420">
        <v>42145.279999999999</v>
      </c>
      <c r="G2420">
        <v>37594.720000000001</v>
      </c>
      <c r="H2420">
        <f>(1/(1-91/360*VLOOKUP($A2420,Tbills!$B$4:$C$974,2,1)/100))^((1)/91)-1</f>
        <v>9.8574524609595926E-7</v>
      </c>
      <c r="I2420">
        <f>I2419*(1-IF($A2420&lt;=I2415,I$1,I$1+IF(AND(WEEKDAY($A2420)&lt;&gt;1,WEEKDAY($A2420)&lt;&gt;7),J$1,0)))^($A2420-$A2419)*(1-0.5*(E2420/E2419-1))</f>
        <v>33.988424645790879</v>
      </c>
      <c r="K2420">
        <f>ROW()</f>
        <v>2420</v>
      </c>
      <c r="L2420">
        <f>B2420/C2420</f>
        <v>0.88029589778076667</v>
      </c>
      <c r="M2420">
        <f t="shared" si="37"/>
        <v>28.777842498497535</v>
      </c>
      <c r="O2420">
        <v>28.649775000000002</v>
      </c>
      <c r="P2420">
        <f>P2419*(1-P$1+H2419)^($A2420-$A2419)*(2-E2420/E2419)</f>
        <v>29.190918164215301</v>
      </c>
    </row>
    <row r="2421" spans="1:16" x14ac:dyDescent="0.25">
      <c r="A2421" s="1">
        <v>41575</v>
      </c>
      <c r="B2421" s="10">
        <v>13.31</v>
      </c>
      <c r="C2421" s="10">
        <v>14.87</v>
      </c>
      <c r="D2421">
        <v>1337.5</v>
      </c>
      <c r="E2421">
        <v>1192.98</v>
      </c>
      <c r="F2421">
        <v>42377.54</v>
      </c>
      <c r="G2421">
        <v>37801.79</v>
      </c>
      <c r="H2421">
        <f>(1/(1-91/360*VLOOKUP($A2421,Tbills!$B$4:$C$974,2,1)/100))^((1)/91)-1</f>
        <v>1.2674350022834346E-6</v>
      </c>
      <c r="I2421">
        <f>I2420*(1-IF($A2421&lt;=I2416,I$1,I$1+IF(AND(WEEKDAY($A2421)&lt;&gt;1,WEEKDAY($A2421)&lt;&gt;7),J$1,0)))^($A2421-$A2420)*(1-0.5*(E2421/E2420-1))</f>
        <v>33.946795334002488</v>
      </c>
      <c r="K2421">
        <f>ROW()</f>
        <v>2421</v>
      </c>
      <c r="L2421">
        <f>B2421/C2421</f>
        <v>0.89509078681909893</v>
      </c>
      <c r="M2421">
        <f t="shared" si="37"/>
        <v>28.707825004939949</v>
      </c>
      <c r="O2421">
        <v>28.588175</v>
      </c>
      <c r="P2421">
        <f>P2420*(1-P$1+H2420)^($A2421-$A2420)*(2-E2421/E2420)</f>
        <v>29.120819505992475</v>
      </c>
    </row>
    <row r="2422" spans="1:16" x14ac:dyDescent="0.25">
      <c r="A2422" s="1">
        <v>41576</v>
      </c>
      <c r="B2422" s="10">
        <v>13.41</v>
      </c>
      <c r="C2422" s="10">
        <v>15.03</v>
      </c>
      <c r="D2422">
        <v>1331.75</v>
      </c>
      <c r="E2422">
        <v>1187.8499999999999</v>
      </c>
      <c r="F2422">
        <v>42454.9</v>
      </c>
      <c r="G2422">
        <v>37870.75</v>
      </c>
      <c r="H2422">
        <f>(1/(1-91/360*VLOOKUP($A2422,Tbills!$B$4:$C$974,2,1)/100))^((1)/91)-1</f>
        <v>1.2674350022834346E-6</v>
      </c>
      <c r="I2422">
        <f>I2421*(1-IF($A2422&lt;=I2417,I$1,I$1+IF(AND(WEEKDAY($A2422)&lt;&gt;1,WEEKDAY($A2422)&lt;&gt;7),J$1,0)))^($A2422-$A2421)*(1-0.5*(E2422/E2421-1))</f>
        <v>34.018898143906213</v>
      </c>
      <c r="K2422">
        <f>ROW()</f>
        <v>2422</v>
      </c>
      <c r="L2422">
        <f>B2422/C2422</f>
        <v>0.89221556886227549</v>
      </c>
      <c r="M2422">
        <f t="shared" si="37"/>
        <v>28.829930301938383</v>
      </c>
      <c r="O2422">
        <v>28.70975</v>
      </c>
      <c r="P2422">
        <f>P2421*(1-P$1+H2421)^($A2422-$A2421)*(2-E2422/E2421)</f>
        <v>29.244998934633887</v>
      </c>
    </row>
    <row r="2423" spans="1:16" x14ac:dyDescent="0.25">
      <c r="A2423" s="1">
        <v>41577</v>
      </c>
      <c r="B2423" s="10">
        <v>13.65</v>
      </c>
      <c r="C2423" s="10">
        <v>15.13</v>
      </c>
      <c r="D2423">
        <v>1338.92</v>
      </c>
      <c r="E2423">
        <v>1194.24</v>
      </c>
      <c r="F2423">
        <v>42547.63</v>
      </c>
      <c r="G2423">
        <v>37953.42</v>
      </c>
      <c r="H2423">
        <f>(1/(1-91/360*VLOOKUP($A2423,Tbills!$B$4:$C$974,2,1)/100))^((1)/91)-1</f>
        <v>1.2674350022834346E-6</v>
      </c>
      <c r="I2423">
        <f>I2422*(1-IF($A2423&lt;=I2418,I$1,I$1+IF(AND(WEEKDAY($A2423)&lt;&gt;1,WEEKDAY($A2423)&lt;&gt;7),J$1,0)))^($A2423-$A2422)*(1-0.5*(E2423/E2422-1))</f>
        <v>33.92651333033573</v>
      </c>
      <c r="K2423">
        <f>ROW()</f>
        <v>2423</v>
      </c>
      <c r="L2423">
        <f>B2423/C2423</f>
        <v>0.90218109715796424</v>
      </c>
      <c r="M2423">
        <f t="shared" si="37"/>
        <v>28.673505099733053</v>
      </c>
      <c r="O2423">
        <v>28.554075000000001</v>
      </c>
      <c r="P2423">
        <f>P2422*(1-P$1+H2422)^($A2423-$A2422)*(2-E2423/E2422)</f>
        <v>29.0866374460687</v>
      </c>
    </row>
    <row r="2424" spans="1:16" x14ac:dyDescent="0.25">
      <c r="A2424" s="1">
        <v>41578</v>
      </c>
      <c r="B2424" s="10">
        <v>13.75</v>
      </c>
      <c r="C2424" s="10">
        <v>15.25</v>
      </c>
      <c r="D2424">
        <v>1334.46</v>
      </c>
      <c r="E2424">
        <v>1190.26</v>
      </c>
      <c r="F2424">
        <v>42586.26</v>
      </c>
      <c r="G2424">
        <v>37987.83</v>
      </c>
      <c r="H2424">
        <f>(1/(1-91/360*VLOOKUP($A2424,Tbills!$B$4:$C$974,2,1)/100))^((1)/91)-1</f>
        <v>1.2674350022834346E-6</v>
      </c>
      <c r="I2424">
        <f>I2423*(1-IF($A2424&lt;=I2419,I$1,I$1+IF(AND(WEEKDAY($A2424)&lt;&gt;1,WEEKDAY($A2424)&lt;&gt;7),J$1,0)))^($A2424-$A2423)*(1-0.5*(E2424/E2423-1))</f>
        <v>33.9821616655952</v>
      </c>
      <c r="K2424">
        <f>ROW()</f>
        <v>2424</v>
      </c>
      <c r="L2424">
        <f>B2424/C2424</f>
        <v>0.90163934426229508</v>
      </c>
      <c r="M2424">
        <f t="shared" si="37"/>
        <v>28.767724313178164</v>
      </c>
      <c r="O2424">
        <v>28.648</v>
      </c>
      <c r="P2424">
        <f>P2423*(1-P$1+H2423)^($A2424-$A2423)*(2-E2424/E2423)</f>
        <v>29.18253101544536</v>
      </c>
    </row>
    <row r="2425" spans="1:16" x14ac:dyDescent="0.25">
      <c r="A2425" s="1">
        <v>41579</v>
      </c>
      <c r="B2425" s="10">
        <v>13.28</v>
      </c>
      <c r="C2425" s="10">
        <v>15.06</v>
      </c>
      <c r="D2425">
        <v>1336.42</v>
      </c>
      <c r="E2425">
        <v>1192.01</v>
      </c>
      <c r="F2425">
        <v>42836.06</v>
      </c>
      <c r="G2425">
        <v>38210.61</v>
      </c>
      <c r="H2425">
        <f>(1/(1-91/360*VLOOKUP($A2425,Tbills!$B$4:$C$974,2,1)/100))^((1)/91)-1</f>
        <v>1.2674350022834346E-6</v>
      </c>
      <c r="I2425">
        <f>I2424*(1-IF($A2425&lt;=I2420,I$1,I$1+IF(AND(WEEKDAY($A2425)&lt;&gt;1,WEEKDAY($A2425)&lt;&gt;7),J$1,0)))^($A2425-$A2424)*(1-0.5*(E2425/E2424-1))</f>
        <v>33.956296423124179</v>
      </c>
      <c r="K2425">
        <f>ROW()</f>
        <v>2425</v>
      </c>
      <c r="L2425">
        <f>B2425/C2425</f>
        <v>0.88180610889774225</v>
      </c>
      <c r="M2425">
        <f t="shared" si="37"/>
        <v>28.724090180791197</v>
      </c>
      <c r="O2425">
        <v>28.607175000000002</v>
      </c>
      <c r="P2425">
        <f>P2424*(1-P$1+H2424)^($A2425-$A2424)*(2-E2425/E2424)</f>
        <v>29.138584068734737</v>
      </c>
    </row>
    <row r="2426" spans="1:16" x14ac:dyDescent="0.25">
      <c r="A2426" s="1">
        <v>41582</v>
      </c>
      <c r="B2426" s="10">
        <v>12.93</v>
      </c>
      <c r="C2426" s="10">
        <v>14.68</v>
      </c>
      <c r="D2426">
        <v>1292.02</v>
      </c>
      <c r="E2426">
        <v>1152.4000000000001</v>
      </c>
      <c r="F2426">
        <v>42221.73</v>
      </c>
      <c r="G2426">
        <v>37662.47</v>
      </c>
      <c r="H2426">
        <f>(1/(1-91/360*VLOOKUP($A2426,Tbills!$B$4:$C$974,2,1)/100))^((1)/91)-1</f>
        <v>1.4082826178540842E-6</v>
      </c>
      <c r="I2426">
        <f>I2425*(1-IF($A2426&lt;=I2421,I$1,I$1+IF(AND(WEEKDAY($A2426)&lt;&gt;1,WEEKDAY($A2426)&lt;&gt;7),J$1,0)))^($A2426-$A2425)*(1-0.5*(E2426/E2425-1))</f>
        <v>34.517777912160831</v>
      </c>
      <c r="K2426">
        <f>ROW()</f>
        <v>2426</v>
      </c>
      <c r="L2426">
        <f>B2426/C2426</f>
        <v>0.88079019073569487</v>
      </c>
      <c r="M2426">
        <f t="shared" si="37"/>
        <v>29.674433157532608</v>
      </c>
      <c r="O2426">
        <v>29.554075000000001</v>
      </c>
      <c r="P2426">
        <f>P2425*(1-P$1+H2425)^($A2426-$A2425)*(2-E2426/E2425)</f>
        <v>30.103621150985855</v>
      </c>
    </row>
    <row r="2427" spans="1:16" x14ac:dyDescent="0.25">
      <c r="A2427" s="1">
        <v>41583</v>
      </c>
      <c r="B2427" s="10">
        <v>13.27</v>
      </c>
      <c r="C2427" s="10">
        <v>14.92</v>
      </c>
      <c r="D2427">
        <v>1298.93</v>
      </c>
      <c r="E2427">
        <v>1158.56</v>
      </c>
      <c r="F2427">
        <v>42452.55</v>
      </c>
      <c r="G2427">
        <v>37868.31</v>
      </c>
      <c r="H2427">
        <f>(1/(1-91/360*VLOOKUP($A2427,Tbills!$B$4:$C$974,2,1)/100))^((1)/91)-1</f>
        <v>1.4082826178540842E-6</v>
      </c>
      <c r="I2427">
        <f>I2426*(1-IF($A2427&lt;=I2422,I$1,I$1+IF(AND(WEEKDAY($A2427)&lt;&gt;1,WEEKDAY($A2427)&lt;&gt;7),J$1,0)))^($A2427-$A2426)*(1-0.5*(E2427/E2426-1))</f>
        <v>34.424626823859832</v>
      </c>
      <c r="K2427">
        <f>ROW()</f>
        <v>2427</v>
      </c>
      <c r="L2427">
        <f>B2427/C2427</f>
        <v>0.8894101876675603</v>
      </c>
      <c r="M2427">
        <f t="shared" si="37"/>
        <v>29.514437736684023</v>
      </c>
      <c r="O2427">
        <v>29.395074999999999</v>
      </c>
      <c r="P2427">
        <f>P2426*(1-P$1+H2426)^($A2427-$A2426)*(2-E2427/E2426)</f>
        <v>29.941640970054504</v>
      </c>
    </row>
    <row r="2428" spans="1:16" x14ac:dyDescent="0.25">
      <c r="A2428" s="1">
        <v>41584</v>
      </c>
      <c r="B2428" s="10">
        <v>12.67</v>
      </c>
      <c r="C2428" s="10">
        <v>14.67</v>
      </c>
      <c r="D2428">
        <v>1275.1099999999999</v>
      </c>
      <c r="E2428">
        <v>1137.31</v>
      </c>
      <c r="F2428">
        <v>41976.22</v>
      </c>
      <c r="G2428">
        <v>37443.360000000001</v>
      </c>
      <c r="H2428">
        <f>(1/(1-91/360*VLOOKUP($A2428,Tbills!$B$4:$C$974,2,1)/100))^((1)/91)-1</f>
        <v>1.4082826178540842E-6</v>
      </c>
      <c r="I2428">
        <f>I2427*(1-IF($A2428&lt;=I2423,I$1,I$1+IF(AND(WEEKDAY($A2428)&lt;&gt;1,WEEKDAY($A2428)&lt;&gt;7),J$1,0)))^($A2428-$A2427)*(1-0.5*(E2428/E2427-1))</f>
        <v>34.739426307363225</v>
      </c>
      <c r="K2428">
        <f>ROW()</f>
        <v>2428</v>
      </c>
      <c r="L2428">
        <f>B2428/C2428</f>
        <v>0.86366734832992498</v>
      </c>
      <c r="M2428">
        <f t="shared" si="37"/>
        <v>30.054383861126158</v>
      </c>
      <c r="O2428">
        <v>29.933</v>
      </c>
      <c r="P2428">
        <f>P2427*(1-P$1+H2427)^($A2428-$A2427)*(2-E2428/E2427)</f>
        <v>30.48973779817085</v>
      </c>
    </row>
    <row r="2429" spans="1:16" x14ac:dyDescent="0.25">
      <c r="A2429" s="1">
        <v>41585</v>
      </c>
      <c r="B2429" s="10">
        <v>13.91</v>
      </c>
      <c r="C2429" s="10">
        <v>15.36</v>
      </c>
      <c r="D2429">
        <v>1317.85</v>
      </c>
      <c r="E2429">
        <v>1175.43</v>
      </c>
      <c r="F2429">
        <v>42680.85</v>
      </c>
      <c r="G2429">
        <v>38071.839999999997</v>
      </c>
      <c r="H2429">
        <f>(1/(1-91/360*VLOOKUP($A2429,Tbills!$B$4:$C$974,2,1)/100))^((1)/91)-1</f>
        <v>1.4082826178540842E-6</v>
      </c>
      <c r="I2429">
        <f>I2428*(1-IF($A2429&lt;=I2424,I$1,I$1+IF(AND(WEEKDAY($A2429)&lt;&gt;1,WEEKDAY($A2429)&lt;&gt;7),J$1,0)))^($A2429-$A2428)*(1-0.5*(E2429/E2428-1))</f>
        <v>34.156344683900976</v>
      </c>
      <c r="K2429">
        <f>ROW()</f>
        <v>2429</v>
      </c>
      <c r="L2429">
        <f>B2429/C2429</f>
        <v>0.90559895833333337</v>
      </c>
      <c r="M2429">
        <f t="shared" si="37"/>
        <v>29.045677570408017</v>
      </c>
      <c r="O2429">
        <v>28.928425000000001</v>
      </c>
      <c r="P2429">
        <f>P2428*(1-P$1+H2428)^($A2429-$A2428)*(2-E2429/E2428)</f>
        <v>29.466743920409726</v>
      </c>
    </row>
    <row r="2430" spans="1:16" x14ac:dyDescent="0.25">
      <c r="A2430" s="1">
        <v>41586</v>
      </c>
      <c r="B2430" s="10">
        <v>12.9</v>
      </c>
      <c r="C2430" s="10">
        <v>14.63</v>
      </c>
      <c r="D2430">
        <v>1266.83</v>
      </c>
      <c r="E2430">
        <v>1129.92</v>
      </c>
      <c r="F2430">
        <v>41940.300000000003</v>
      </c>
      <c r="G2430">
        <v>37411.21</v>
      </c>
      <c r="H2430">
        <f>(1/(1-91/360*VLOOKUP($A2430,Tbills!$B$4:$C$974,2,1)/100))^((1)/91)-1</f>
        <v>1.4082826178540842E-6</v>
      </c>
      <c r="I2430">
        <f>I2429*(1-IF($A2430&lt;=I2425,I$1,I$1+IF(AND(WEEKDAY($A2430)&lt;&gt;1,WEEKDAY($A2430)&lt;&gt;7),J$1,0)))^($A2430-$A2429)*(1-0.5*(E2430/E2429-1))</f>
        <v>34.816666809349599</v>
      </c>
      <c r="K2430">
        <f>ROW()</f>
        <v>2430</v>
      </c>
      <c r="L2430">
        <f>B2430/C2430</f>
        <v>0.88174982911825017</v>
      </c>
      <c r="M2430">
        <f t="shared" si="37"/>
        <v>30.168855542283875</v>
      </c>
      <c r="O2430">
        <v>30.0488</v>
      </c>
      <c r="P2430">
        <f>P2429*(1-P$1+H2429)^($A2430-$A2429)*(2-E2430/E2429)</f>
        <v>30.60654086360746</v>
      </c>
    </row>
    <row r="2431" spans="1:16" x14ac:dyDescent="0.25">
      <c r="A2431" s="1">
        <v>41589</v>
      </c>
      <c r="B2431" s="10">
        <v>12.53</v>
      </c>
      <c r="C2431" s="10">
        <v>14.73</v>
      </c>
      <c r="D2431">
        <v>1253.21</v>
      </c>
      <c r="E2431">
        <v>1117.76</v>
      </c>
      <c r="F2431">
        <v>42142.65</v>
      </c>
      <c r="G2431">
        <v>37591.550000000003</v>
      </c>
      <c r="H2431">
        <f>(1/(1-91/360*VLOOKUP($A2431,Tbills!$B$4:$C$974,2,1)/100))^((1)/91)-1</f>
        <v>1.4082826178540842E-6</v>
      </c>
      <c r="I2431">
        <f>I2430*(1-IF($A2431&lt;=I2426,I$1,I$1+IF(AND(WEEKDAY($A2431)&lt;&gt;1,WEEKDAY($A2431)&lt;&gt;7),J$1,0)))^($A2431-$A2430)*(1-0.5*(E2431/E2430-1))</f>
        <v>35.001279108043434</v>
      </c>
      <c r="K2431">
        <f>ROW()</f>
        <v>2431</v>
      </c>
      <c r="L2431">
        <f>B2431/C2431</f>
        <v>0.85064494229463672</v>
      </c>
      <c r="M2431">
        <f t="shared" si="37"/>
        <v>30.489266910253647</v>
      </c>
      <c r="O2431">
        <v>30.36985</v>
      </c>
      <c r="P2431">
        <f>P2430*(1-P$1+H2430)^($A2431-$A2430)*(2-E2431/E2430)</f>
        <v>30.932621265836559</v>
      </c>
    </row>
    <row r="2432" spans="1:16" x14ac:dyDescent="0.25">
      <c r="A2432" s="1">
        <v>41590</v>
      </c>
      <c r="B2432" s="10">
        <v>12.82</v>
      </c>
      <c r="C2432" s="10">
        <v>14.88</v>
      </c>
      <c r="D2432">
        <v>1257.56</v>
      </c>
      <c r="E2432">
        <v>1121.6400000000001</v>
      </c>
      <c r="F2432">
        <v>42315.59</v>
      </c>
      <c r="G2432">
        <v>37745.760000000002</v>
      </c>
      <c r="H2432">
        <f>(1/(1-91/360*VLOOKUP($A2432,Tbills!$B$4:$C$974,2,1)/100))^((1)/91)-1</f>
        <v>2.1124366360592006E-6</v>
      </c>
      <c r="I2432">
        <f>I2431*(1-IF($A2432&lt;=I2427,I$1,I$1+IF(AND(WEEKDAY($A2432)&lt;&gt;1,WEEKDAY($A2432)&lt;&gt;7),J$1,0)))^($A2432-$A2431)*(1-0.5*(E2432/E2431-1))</f>
        <v>34.939620983954448</v>
      </c>
      <c r="K2432">
        <f>ROW()</f>
        <v>2432</v>
      </c>
      <c r="L2432">
        <f>B2432/C2432</f>
        <v>0.86155913978494625</v>
      </c>
      <c r="M2432">
        <f t="shared" si="37"/>
        <v>30.382016589315917</v>
      </c>
      <c r="O2432">
        <v>30.263100000000001</v>
      </c>
      <c r="P2432">
        <f>P2431*(1-P$1+H2431)^($A2432-$A2431)*(2-E2432/E2431)</f>
        <v>30.824150378288618</v>
      </c>
    </row>
    <row r="2433" spans="1:16" x14ac:dyDescent="0.25">
      <c r="A2433" s="1">
        <v>41591</v>
      </c>
      <c r="B2433" s="10">
        <v>12.52</v>
      </c>
      <c r="C2433" s="10">
        <v>14.83</v>
      </c>
      <c r="D2433">
        <v>1245.43</v>
      </c>
      <c r="E2433">
        <v>1110.82</v>
      </c>
      <c r="F2433">
        <v>42644.24</v>
      </c>
      <c r="G2433">
        <v>38038.839999999997</v>
      </c>
      <c r="H2433">
        <f>(1/(1-91/360*VLOOKUP($A2433,Tbills!$B$4:$C$974,2,1)/100))^((1)/91)-1</f>
        <v>2.1124366360592006E-6</v>
      </c>
      <c r="I2433">
        <f>I2432*(1-IF($A2433&lt;=I2428,I$1,I$1+IF(AND(WEEKDAY($A2433)&lt;&gt;1,WEEKDAY($A2433)&lt;&gt;7),J$1,0)))^($A2433-$A2432)*(1-0.5*(E2433/E2432-1))</f>
        <v>35.107231290700938</v>
      </c>
      <c r="K2433">
        <f>ROW()</f>
        <v>2433</v>
      </c>
      <c r="L2433">
        <f>B2433/C2433</f>
        <v>0.84423465947403908</v>
      </c>
      <c r="M2433">
        <f t="shared" si="37"/>
        <v>30.673670710755445</v>
      </c>
      <c r="O2433">
        <v>30.553474999999999</v>
      </c>
      <c r="P2433">
        <f>P2432*(1-P$1+H2432)^($A2433-$A2432)*(2-E2433/E2432)</f>
        <v>31.120412958978338</v>
      </c>
    </row>
    <row r="2434" spans="1:16" x14ac:dyDescent="0.25">
      <c r="A2434" s="1">
        <v>41592</v>
      </c>
      <c r="B2434" s="10">
        <v>12.37</v>
      </c>
      <c r="C2434" s="10">
        <v>14.88</v>
      </c>
      <c r="D2434">
        <v>1239.04</v>
      </c>
      <c r="E2434">
        <v>1105.1199999999999</v>
      </c>
      <c r="F2434">
        <v>42758.81</v>
      </c>
      <c r="G2434">
        <v>38140.949999999997</v>
      </c>
      <c r="H2434">
        <f>(1/(1-91/360*VLOOKUP($A2434,Tbills!$B$4:$C$974,2,1)/100))^((1)/91)-1</f>
        <v>2.1124366360592006E-6</v>
      </c>
      <c r="I2434">
        <f>I2433*(1-IF($A2434&lt;=I2429,I$1,I$1+IF(AND(WEEKDAY($A2434)&lt;&gt;1,WEEKDAY($A2434)&lt;&gt;7),J$1,0)))^($A2434-$A2433)*(1-0.5*(E2434/E2433-1))</f>
        <v>35.196388844019125</v>
      </c>
      <c r="K2434">
        <f>ROW()</f>
        <v>2434</v>
      </c>
      <c r="L2434">
        <f>B2434/C2434</f>
        <v>0.83131720430107514</v>
      </c>
      <c r="M2434">
        <f t="shared" si="37"/>
        <v>30.829631912014772</v>
      </c>
      <c r="O2434">
        <v>30.715350000000001</v>
      </c>
      <c r="P2434">
        <f>P2433*(1-P$1+H2433)^($A2434-$A2433)*(2-E2434/E2433)</f>
        <v>31.279011658057865</v>
      </c>
    </row>
    <row r="2435" spans="1:16" x14ac:dyDescent="0.25">
      <c r="A2435" s="1">
        <v>41593</v>
      </c>
      <c r="B2435" s="10">
        <v>12.19</v>
      </c>
      <c r="C2435" s="10">
        <v>14.8</v>
      </c>
      <c r="D2435">
        <v>1219.0999999999999</v>
      </c>
      <c r="E2435">
        <v>1087.33</v>
      </c>
      <c r="F2435">
        <v>42639.99</v>
      </c>
      <c r="G2435">
        <v>38034.879999999997</v>
      </c>
      <c r="H2435">
        <f>(1/(1-91/360*VLOOKUP($A2435,Tbills!$B$4:$C$974,2,1)/100))^((1)/91)-1</f>
        <v>2.1124366360592006E-6</v>
      </c>
      <c r="I2435">
        <f>I2434*(1-IF($A2435&lt;=I2430,I$1,I$1+IF(AND(WEEKDAY($A2435)&lt;&gt;1,WEEKDAY($A2435)&lt;&gt;7),J$1,0)))^($A2435-$A2434)*(1-0.5*(E2435/E2434-1))</f>
        <v>35.478757602712243</v>
      </c>
      <c r="K2435">
        <f>ROW()</f>
        <v>2435</v>
      </c>
      <c r="L2435">
        <f>B2435/C2435</f>
        <v>0.82364864864864862</v>
      </c>
      <c r="M2435">
        <f t="shared" si="37"/>
        <v>31.324462124570591</v>
      </c>
      <c r="O2435">
        <v>31.208175000000001</v>
      </c>
      <c r="P2435">
        <f>P2434*(1-P$1+H2434)^($A2435-$A2434)*(2-E2435/E2434)</f>
        <v>31.781426531272022</v>
      </c>
    </row>
    <row r="2436" spans="1:16" x14ac:dyDescent="0.25">
      <c r="A2436" s="1">
        <v>41596</v>
      </c>
      <c r="B2436" s="10">
        <v>13.1</v>
      </c>
      <c r="C2436" s="10">
        <v>14.93</v>
      </c>
      <c r="D2436">
        <v>1217.57</v>
      </c>
      <c r="E2436">
        <v>1085.96</v>
      </c>
      <c r="F2436">
        <v>42411.87</v>
      </c>
      <c r="G2436">
        <v>37831.160000000003</v>
      </c>
      <c r="H2436">
        <f>(1/(1-91/360*VLOOKUP($A2436,Tbills!$B$4:$C$974,2,1)/100))^((1)/91)-1</f>
        <v>2.253295201759542E-6</v>
      </c>
      <c r="I2436">
        <f>I2435*(1-IF($A2436&lt;=I2431,I$1,I$1+IF(AND(WEEKDAY($A2436)&lt;&gt;1,WEEKDAY($A2436)&lt;&gt;7),J$1,0)))^($A2436-$A2435)*(1-0.5*(E2436/E2435-1))</f>
        <v>35.498336703712944</v>
      </c>
      <c r="K2436">
        <f>ROW()</f>
        <v>2436</v>
      </c>
      <c r="L2436">
        <f>B2436/C2436</f>
        <v>0.87742799732083054</v>
      </c>
      <c r="M2436">
        <f t="shared" si="37"/>
        <v>31.359547762275401</v>
      </c>
      <c r="O2436">
        <v>31.244050000000001</v>
      </c>
      <c r="P2436">
        <f>P2435*(1-P$1+H2435)^($A2436-$A2435)*(2-E2436/E2435)</f>
        <v>31.818140985479229</v>
      </c>
    </row>
    <row r="2437" spans="1:16" x14ac:dyDescent="0.25">
      <c r="A2437" s="1">
        <v>41597</v>
      </c>
      <c r="B2437" s="10">
        <v>13.39</v>
      </c>
      <c r="C2437" s="10">
        <v>15.26</v>
      </c>
      <c r="D2437">
        <v>1234.99</v>
      </c>
      <c r="E2437">
        <v>1101.5</v>
      </c>
      <c r="F2437">
        <v>42568.6</v>
      </c>
      <c r="G2437">
        <v>37970.870000000003</v>
      </c>
      <c r="H2437">
        <f>(1/(1-91/360*VLOOKUP($A2437,Tbills!$B$4:$C$974,2,1)/100))^((1)/91)-1</f>
        <v>2.253295201759542E-6</v>
      </c>
      <c r="I2437">
        <f>I2436*(1-IF($A2437&lt;=I2432,I$1,I$1+IF(AND(WEEKDAY($A2437)&lt;&gt;1,WEEKDAY($A2437)&lt;&gt;7),J$1,0)))^($A2437-$A2436)*(1-0.5*(E2437/E2436-1))</f>
        <v>35.243430217716977</v>
      </c>
      <c r="K2437">
        <f>ROW()</f>
        <v>2437</v>
      </c>
      <c r="L2437">
        <f>B2437/C2437</f>
        <v>0.87745740498034086</v>
      </c>
      <c r="M2437">
        <f t="shared" si="37"/>
        <v>30.909355482574465</v>
      </c>
      <c r="O2437">
        <v>30.797550000000001</v>
      </c>
      <c r="P2437">
        <f>P2436*(1-P$1+H2436)^($A2437-$A2436)*(2-E2437/E2436)</f>
        <v>31.361736629390403</v>
      </c>
    </row>
    <row r="2438" spans="1:16" x14ac:dyDescent="0.25">
      <c r="A2438" s="1">
        <v>41598</v>
      </c>
      <c r="B2438" s="10">
        <v>13.4</v>
      </c>
      <c r="C2438" s="10">
        <v>14.99</v>
      </c>
      <c r="D2438">
        <v>1205.18</v>
      </c>
      <c r="E2438">
        <v>1074.9100000000001</v>
      </c>
      <c r="F2438">
        <v>41999.09</v>
      </c>
      <c r="G2438">
        <v>37462.79</v>
      </c>
      <c r="H2438">
        <f>(1/(1-91/360*VLOOKUP($A2438,Tbills!$B$4:$C$974,2,1)/100))^((1)/91)-1</f>
        <v>2.253295201759542E-6</v>
      </c>
      <c r="I2438">
        <f>I2437*(1-IF($A2438&lt;=I2433,I$1,I$1+IF(AND(WEEKDAY($A2438)&lt;&gt;1,WEEKDAY($A2438)&lt;&gt;7),J$1,0)))^($A2438-$A2437)*(1-0.5*(E2438/E2437-1))</f>
        <v>35.667886694461039</v>
      </c>
      <c r="K2438">
        <f>ROW()</f>
        <v>2438</v>
      </c>
      <c r="L2438">
        <f>B2438/C2438</f>
        <v>0.89392928619079393</v>
      </c>
      <c r="M2438">
        <f t="shared" si="37"/>
        <v>31.654027065262468</v>
      </c>
      <c r="O2438">
        <v>31.535074999999999</v>
      </c>
      <c r="P2438">
        <f>P2437*(1-P$1+H2437)^($A2438-$A2437)*(2-E2438/E2437)</f>
        <v>32.117687389954803</v>
      </c>
    </row>
    <row r="2439" spans="1:16" x14ac:dyDescent="0.25">
      <c r="A2439" s="1">
        <v>41599</v>
      </c>
      <c r="B2439" s="10">
        <v>12.66</v>
      </c>
      <c r="C2439" s="10">
        <v>14.52</v>
      </c>
      <c r="D2439">
        <v>1166.8900000000001</v>
      </c>
      <c r="E2439">
        <v>1040.76</v>
      </c>
      <c r="F2439">
        <v>41015.22</v>
      </c>
      <c r="G2439">
        <v>36585.1</v>
      </c>
      <c r="H2439">
        <f>(1/(1-91/360*VLOOKUP($A2439,Tbills!$B$4:$C$974,2,1)/100))^((1)/91)-1</f>
        <v>2.253295201759542E-6</v>
      </c>
      <c r="I2439">
        <f>I2438*(1-IF($A2439&lt;=I2434,I$1,I$1+IF(AND(WEEKDAY($A2439)&lt;&gt;1,WEEKDAY($A2439)&lt;&gt;7),J$1,0)))^($A2439-$A2438)*(1-0.5*(E2439/E2438-1))</f>
        <v>36.233529798989828</v>
      </c>
      <c r="K2439">
        <f>ROW()</f>
        <v>2439</v>
      </c>
      <c r="L2439">
        <f>B2439/C2439</f>
        <v>0.87190082644628097</v>
      </c>
      <c r="M2439">
        <f t="shared" si="37"/>
        <v>32.658157588078744</v>
      </c>
      <c r="O2439">
        <v>32.531649999999999</v>
      </c>
      <c r="P2439">
        <f>P2438*(1-P$1+H2438)^($A2439-$A2438)*(2-E2439/E2438)</f>
        <v>33.136918599379015</v>
      </c>
    </row>
    <row r="2440" spans="1:16" x14ac:dyDescent="0.25">
      <c r="A2440" s="1">
        <v>41600</v>
      </c>
      <c r="B2440" s="10">
        <v>12.26</v>
      </c>
      <c r="C2440" s="10">
        <v>14.15</v>
      </c>
      <c r="D2440">
        <v>1156.72</v>
      </c>
      <c r="E2440">
        <v>1031.69</v>
      </c>
      <c r="F2440">
        <v>40564.9</v>
      </c>
      <c r="G2440">
        <v>36183.339999999997</v>
      </c>
      <c r="H2440">
        <f>(1/(1-91/360*VLOOKUP($A2440,Tbills!$B$4:$C$974,2,1)/100))^((1)/91)-1</f>
        <v>2.253295201759542E-6</v>
      </c>
      <c r="I2440">
        <f>I2439*(1-IF($A2440&lt;=I2435,I$1,I$1+IF(AND(WEEKDAY($A2440)&lt;&gt;1,WEEKDAY($A2440)&lt;&gt;7),J$1,0)))^($A2440-$A2439)*(1-0.5*(E2440/E2439-1))</f>
        <v>36.390466342533813</v>
      </c>
      <c r="K2440">
        <f>ROW()</f>
        <v>2440</v>
      </c>
      <c r="L2440">
        <f>B2440/C2440</f>
        <v>0.86643109540636043</v>
      </c>
      <c r="M2440">
        <f t="shared" si="37"/>
        <v>32.941232100730304</v>
      </c>
      <c r="O2440">
        <v>32.808075000000002</v>
      </c>
      <c r="P2440">
        <f>P2439*(1-P$1+H2439)^($A2440-$A2439)*(2-E2440/E2439)</f>
        <v>33.424538757070479</v>
      </c>
    </row>
    <row r="2441" spans="1:16" x14ac:dyDescent="0.25">
      <c r="A2441" s="1">
        <v>41603</v>
      </c>
      <c r="B2441" s="10">
        <v>12.79</v>
      </c>
      <c r="C2441" s="10">
        <v>14.43</v>
      </c>
      <c r="D2441">
        <v>1158.27</v>
      </c>
      <c r="E2441">
        <v>1033.06</v>
      </c>
      <c r="F2441">
        <v>40350.26</v>
      </c>
      <c r="G2441">
        <v>35991.64</v>
      </c>
      <c r="H2441">
        <f>(1/(1-91/360*VLOOKUP($A2441,Tbills!$B$4:$C$974,2,1)/100))^((1)/91)-1</f>
        <v>2.2285556697809739E-6</v>
      </c>
      <c r="I2441">
        <f>I2440*(1-IF($A2441&lt;=I2436,I$1,I$1+IF(AND(WEEKDAY($A2441)&lt;&gt;1,WEEKDAY($A2441)&lt;&gt;7),J$1,0)))^($A2441-$A2440)*(1-0.5*(E2441/E2440-1))</f>
        <v>36.363465073117077</v>
      </c>
      <c r="K2441">
        <f>ROW()</f>
        <v>2441</v>
      </c>
      <c r="L2441">
        <f>B2441/C2441</f>
        <v>0.8863478863478863</v>
      </c>
      <c r="M2441">
        <f t="shared" ref="M2441:M2504" si="38">M2440*(1-IF($A2441&lt;=N$3,M$1,M$1+IF(AND(WEEKDAY($A2441)&lt;&gt;1,WEEKDAY($A2441)&lt;&gt;7),N$1,0)))^($A2441-$A2440)*(2-$E2441/$E2440)</f>
        <v>32.892892415446717</v>
      </c>
      <c r="O2441">
        <v>32.76135</v>
      </c>
      <c r="P2441">
        <f>P2440*(1-P$1+H2440)^($A2441-$A2440)*(2-E2441/E2440)</f>
        <v>33.376675642940903</v>
      </c>
    </row>
    <row r="2442" spans="1:16" x14ac:dyDescent="0.25">
      <c r="A2442" s="1">
        <v>41604</v>
      </c>
      <c r="B2442" s="10">
        <v>12.81</v>
      </c>
      <c r="C2442" s="10">
        <v>14.55</v>
      </c>
      <c r="D2442">
        <v>1163.96</v>
      </c>
      <c r="E2442">
        <v>1038.1300000000001</v>
      </c>
      <c r="F2442">
        <v>40274.85</v>
      </c>
      <c r="G2442">
        <v>35924.300000000003</v>
      </c>
      <c r="H2442">
        <f>(1/(1-91/360*VLOOKUP($A2442,Tbills!$B$4:$C$974,2,1)/100))^((1)/91)-1</f>
        <v>2.2285556697809739E-6</v>
      </c>
      <c r="I2442">
        <f>I2441*(1-IF($A2442&lt;=I2437,I$1,I$1+IF(AND(WEEKDAY($A2442)&lt;&gt;1,WEEKDAY($A2442)&lt;&gt;7),J$1,0)))^($A2442-$A2441)*(1-0.5*(E2442/E2441-1))</f>
        <v>36.27328955515447</v>
      </c>
      <c r="K2442">
        <f>ROW()</f>
        <v>2442</v>
      </c>
      <c r="L2442">
        <f>B2442/C2442</f>
        <v>0.8804123711340206</v>
      </c>
      <c r="M2442">
        <f t="shared" si="38"/>
        <v>32.729937850473057</v>
      </c>
      <c r="O2442">
        <v>32.599024999999997</v>
      </c>
      <c r="P2442">
        <f>P2441*(1-P$1+H2441)^($A2442-$A2441)*(2-E2442/E2441)</f>
        <v>33.211716865467018</v>
      </c>
    </row>
    <row r="2443" spans="1:16" x14ac:dyDescent="0.25">
      <c r="A2443" s="1">
        <v>41605</v>
      </c>
      <c r="B2443" s="10">
        <v>12.98</v>
      </c>
      <c r="C2443" s="10">
        <v>14.6</v>
      </c>
      <c r="D2443">
        <v>1172.23</v>
      </c>
      <c r="E2443">
        <v>1045.5</v>
      </c>
      <c r="F2443">
        <v>40312.629999999997</v>
      </c>
      <c r="G2443">
        <v>35957.919999999998</v>
      </c>
      <c r="H2443">
        <f>(1/(1-91/360*VLOOKUP($A2443,Tbills!$B$4:$C$974,2,1)/100))^((1)/91)-1</f>
        <v>2.2285556697809739E-6</v>
      </c>
      <c r="I2443">
        <f>I2442*(1-IF($A2443&lt;=I2438,I$1,I$1+IF(AND(WEEKDAY($A2443)&lt;&gt;1,WEEKDAY($A2443)&lt;&gt;7),J$1,0)))^($A2443-$A2442)*(1-0.5*(E2443/E2442-1))</f>
        <v>36.143591260308057</v>
      </c>
      <c r="K2443">
        <f>ROW()</f>
        <v>2443</v>
      </c>
      <c r="L2443">
        <f>B2443/C2443</f>
        <v>0.88904109589041103</v>
      </c>
      <c r="M2443">
        <f t="shared" si="38"/>
        <v>32.496064500493475</v>
      </c>
      <c r="O2443">
        <v>32.366149999999998</v>
      </c>
      <c r="P2443">
        <f>P2442*(1-P$1+H2442)^($A2443-$A2442)*(2-E2443/E2442)</f>
        <v>32.974790636616312</v>
      </c>
    </row>
    <row r="2444" spans="1:16" x14ac:dyDescent="0.25">
      <c r="A2444" s="1">
        <v>41607</v>
      </c>
      <c r="B2444" s="10">
        <v>13.7</v>
      </c>
      <c r="C2444" s="10">
        <v>15.03</v>
      </c>
      <c r="D2444">
        <v>1179.17</v>
      </c>
      <c r="E2444">
        <v>1051.68</v>
      </c>
      <c r="F2444">
        <v>40326.67</v>
      </c>
      <c r="G2444">
        <v>35970.28</v>
      </c>
      <c r="H2444">
        <f>(1/(1-91/360*VLOOKUP($A2444,Tbills!$B$4:$C$974,2,1)/100))^((1)/91)-1</f>
        <v>2.2285556697809739E-6</v>
      </c>
      <c r="I2444">
        <f>I2443*(1-IF($A2444&lt;=I2439,I$1,I$1+IF(AND(WEEKDAY($A2444)&lt;&gt;1,WEEKDAY($A2444)&lt;&gt;7),J$1,0)))^($A2444-$A2443)*(1-0.5*(E2444/E2443-1))</f>
        <v>36.034892158572895</v>
      </c>
      <c r="K2444">
        <f>ROW()</f>
        <v>2444</v>
      </c>
      <c r="L2444">
        <f>B2444/C2444</f>
        <v>0.91151031270791749</v>
      </c>
      <c r="M2444">
        <f t="shared" si="38"/>
        <v>32.300969657011535</v>
      </c>
      <c r="O2444">
        <v>32.170324999999998</v>
      </c>
      <c r="P2444">
        <f>P2443*(1-P$1+H2443)^($A2444-$A2443)*(2-E2444/E2443)</f>
        <v>32.777596418423123</v>
      </c>
    </row>
    <row r="2445" spans="1:16" x14ac:dyDescent="0.25">
      <c r="A2445" s="1">
        <v>41610</v>
      </c>
      <c r="B2445" s="10">
        <v>14.23</v>
      </c>
      <c r="C2445" s="10">
        <v>15.19</v>
      </c>
      <c r="D2445">
        <v>1198.8</v>
      </c>
      <c r="E2445">
        <v>1069.18</v>
      </c>
      <c r="F2445">
        <v>40176.67</v>
      </c>
      <c r="G2445">
        <v>35836.239999999998</v>
      </c>
      <c r="H2445">
        <f>(1/(1-91/360*VLOOKUP($A2445,Tbills!$B$4:$C$974,2,1)/100))^((1)/91)-1</f>
        <v>2.2285556697809739E-6</v>
      </c>
      <c r="I2445">
        <f>I2444*(1-IF($A2445&lt;=I2440,I$1,I$1+IF(AND(WEEKDAY($A2445)&lt;&gt;1,WEEKDAY($A2445)&lt;&gt;7),J$1,0)))^($A2445-$A2444)*(1-0.5*(E2445/E2444-1))</f>
        <v>35.732290887465304</v>
      </c>
      <c r="K2445">
        <f>ROW()</f>
        <v>2445</v>
      </c>
      <c r="L2445">
        <f>B2445/C2445</f>
        <v>0.93680052666227787</v>
      </c>
      <c r="M2445">
        <f t="shared" si="38"/>
        <v>31.759042167755378</v>
      </c>
      <c r="O2445">
        <v>31.632349999999999</v>
      </c>
      <c r="P2445">
        <f>P2444*(1-P$1+H2444)^($A2445-$A2444)*(2-E2445/E2444)</f>
        <v>32.228814981250331</v>
      </c>
    </row>
    <row r="2446" spans="1:16" x14ac:dyDescent="0.25">
      <c r="A2446" s="1">
        <v>41611</v>
      </c>
      <c r="B2446" s="10">
        <v>14.55</v>
      </c>
      <c r="C2446" s="10">
        <v>15.49</v>
      </c>
      <c r="D2446">
        <v>1225.67</v>
      </c>
      <c r="E2446">
        <v>1093.1400000000001</v>
      </c>
      <c r="F2446">
        <v>40295.22</v>
      </c>
      <c r="G2446">
        <v>35941.9</v>
      </c>
      <c r="H2446">
        <f>(1/(1-91/360*VLOOKUP($A2446,Tbills!$B$4:$C$974,2,1)/100))^((1)/91)-1</f>
        <v>2.1124366360592006E-6</v>
      </c>
      <c r="I2446">
        <f>I2445*(1-IF($A2446&lt;=I2441,I$1,I$1+IF(AND(WEEKDAY($A2446)&lt;&gt;1,WEEKDAY($A2446)&lt;&gt;7),J$1,0)))^($A2446-$A2445)*(1-0.5*(E2446/E2445-1))</f>
        <v>35.330996381000816</v>
      </c>
      <c r="K2446">
        <f>ROW()</f>
        <v>2446</v>
      </c>
      <c r="L2446">
        <f>B2446/C2446</f>
        <v>0.93931568754034866</v>
      </c>
      <c r="M2446">
        <f t="shared" si="38"/>
        <v>31.045885610863056</v>
      </c>
      <c r="O2446">
        <v>30.921975</v>
      </c>
      <c r="P2446">
        <f>P2445*(1-P$1+H2445)^($A2446-$A2445)*(2-E2446/E2445)</f>
        <v>31.50548190039089</v>
      </c>
    </row>
    <row r="2447" spans="1:16"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I2446*(1-IF($A2447&lt;=I2442,I$1,I$1+IF(AND(WEEKDAY($A2447)&lt;&gt;1,WEEKDAY($A2447)&lt;&gt;7),J$1,0)))^($A2447-$A2446)*(1-0.5*(E2447/E2446-1))</f>
        <v>35.632751825234173</v>
      </c>
      <c r="K2447">
        <f>ROW()</f>
        <v>2447</v>
      </c>
      <c r="L2447">
        <f>B2447/C2447</f>
        <v>0.94412331406551053</v>
      </c>
      <c r="M2447">
        <f t="shared" si="38"/>
        <v>31.576359021190139</v>
      </c>
      <c r="O2447">
        <v>31.450775</v>
      </c>
      <c r="P2447">
        <f>P2446*(1-P$1+H2446)^($A2447-$A2446)*(2-E2447/E2446)</f>
        <v>32.044183296833339</v>
      </c>
    </row>
    <row r="2448" spans="1:16" x14ac:dyDescent="0.25">
      <c r="A2448" s="1">
        <v>41613</v>
      </c>
      <c r="B2448" s="10">
        <v>15.08</v>
      </c>
      <c r="C2448" s="10">
        <v>15.78</v>
      </c>
      <c r="D2448">
        <v>1220.46</v>
      </c>
      <c r="E2448">
        <v>1088.49</v>
      </c>
      <c r="F2448">
        <v>40033.26</v>
      </c>
      <c r="G2448">
        <v>35708.089999999997</v>
      </c>
      <c r="H2448">
        <f>(1/(1-91/360*VLOOKUP($A2448,Tbills!$B$4:$C$974,2,1)/100))^((1)/91)-1</f>
        <v>2.1124366360592006E-6</v>
      </c>
      <c r="I2448">
        <f>I2447*(1-IF($A2448&lt;=I2443,I$1,I$1+IF(AND(WEEKDAY($A2448)&lt;&gt;1,WEEKDAY($A2448)&lt;&gt;7),J$1,0)))^($A2448-$A2447)*(1-0.5*(E2448/E2447-1))</f>
        <v>35.398349240143837</v>
      </c>
      <c r="K2448">
        <f>ROW()</f>
        <v>2448</v>
      </c>
      <c r="L2448">
        <f>B2448/C2448</f>
        <v>0.95564005069708491</v>
      </c>
      <c r="M2448">
        <f t="shared" si="38"/>
        <v>31.161103633710486</v>
      </c>
      <c r="O2448">
        <v>31.037025</v>
      </c>
      <c r="P2448">
        <f>P2447*(1-P$1+H2447)^($A2448-$A2447)*(2-E2448/E2447)</f>
        <v>31.623145681416013</v>
      </c>
    </row>
    <row r="2449" spans="1:16"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I2448*(1-IF($A2449&lt;=I2444,I$1,I$1+IF(AND(WEEKDAY($A2449)&lt;&gt;1,WEEKDAY($A2449)&lt;&gt;7),J$1,0)))^($A2449-$A2448)*(1-0.5*(E2449/E2448-1))</f>
        <v>36.032863922235158</v>
      </c>
      <c r="K2449">
        <f>ROW()</f>
        <v>2449</v>
      </c>
      <c r="L2449">
        <f>B2449/C2449</f>
        <v>0.92240802675585287</v>
      </c>
      <c r="M2449">
        <f t="shared" si="38"/>
        <v>32.278375674433377</v>
      </c>
      <c r="O2449">
        <v>32.149875000000002</v>
      </c>
      <c r="P2449">
        <f>P2448*(1-P$1+H2448)^($A2449-$A2448)*(2-E2449/E2448)</f>
        <v>32.757367424391063</v>
      </c>
    </row>
    <row r="2450" spans="1:16" x14ac:dyDescent="0.25">
      <c r="A2450" s="1">
        <v>41617</v>
      </c>
      <c r="B2450" s="10">
        <v>13.49</v>
      </c>
      <c r="C2450" s="10">
        <v>14.93</v>
      </c>
      <c r="D2450">
        <v>1160.55</v>
      </c>
      <c r="E2450">
        <v>1035.05</v>
      </c>
      <c r="F2450">
        <v>38791.81</v>
      </c>
      <c r="G2450">
        <v>34600.47</v>
      </c>
      <c r="H2450">
        <f>(1/(1-91/360*VLOOKUP($A2450,Tbills!$B$4:$C$974,2,1)/100))^((1)/91)-1</f>
        <v>1.9715798957875563E-6</v>
      </c>
      <c r="I2450">
        <f>I2449*(1-IF($A2450&lt;=I2445,I$1,I$1+IF(AND(WEEKDAY($A2450)&lt;&gt;1,WEEKDAY($A2450)&lt;&gt;7),J$1,0)))^($A2450-$A2449)*(1-0.5*(E2450/E2449-1))</f>
        <v>36.276565905219201</v>
      </c>
      <c r="K2450">
        <f>ROW()</f>
        <v>2450</v>
      </c>
      <c r="L2450">
        <f>B2450/C2450</f>
        <v>0.9035498995311454</v>
      </c>
      <c r="M2450">
        <f t="shared" si="38"/>
        <v>32.715497445709275</v>
      </c>
      <c r="O2450">
        <v>32.588450000000002</v>
      </c>
      <c r="P2450">
        <f>P2449*(1-P$1+H2449)^($A2450-$A2449)*(2-E2450/E2449)</f>
        <v>33.202141390140525</v>
      </c>
    </row>
    <row r="2451" spans="1:16"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I2450*(1-IF($A2451&lt;=I2446,I$1,I$1+IF(AND(WEEKDAY($A2451)&lt;&gt;1,WEEKDAY($A2451)&lt;&gt;7),J$1,0)))^($A2451-$A2450)*(1-0.5*(E2451/E2450-1))</f>
        <v>36.110724565711386</v>
      </c>
      <c r="K2451">
        <f>ROW()</f>
        <v>2451</v>
      </c>
      <c r="L2451">
        <f>B2451/C2451</f>
        <v>0.91392904073587378</v>
      </c>
      <c r="M2451">
        <f t="shared" si="38"/>
        <v>32.416559582765693</v>
      </c>
      <c r="O2451">
        <v>32.291049999999998</v>
      </c>
      <c r="P2451">
        <f>P2450*(1-P$1+H2450)^($A2451-$A2450)*(2-E2451/E2450)</f>
        <v>32.899137165853332</v>
      </c>
    </row>
    <row r="2452" spans="1:16" x14ac:dyDescent="0.25">
      <c r="A2452" s="1">
        <v>41619</v>
      </c>
      <c r="B2452" s="10">
        <v>15.42</v>
      </c>
      <c r="C2452" s="10">
        <v>15.96</v>
      </c>
      <c r="D2452">
        <v>1223.49</v>
      </c>
      <c r="E2452">
        <v>1091.18</v>
      </c>
      <c r="F2452">
        <v>39966.65</v>
      </c>
      <c r="G2452">
        <v>35648.230000000003</v>
      </c>
      <c r="H2452">
        <f>(1/(1-91/360*VLOOKUP($A2452,Tbills!$B$4:$C$974,2,1)/100))^((1)/91)-1</f>
        <v>1.9715798957875563E-6</v>
      </c>
      <c r="I2452">
        <f>I2451*(1-IF($A2452&lt;=I2447,I$1,I$1+IF(AND(WEEKDAY($A2452)&lt;&gt;1,WEEKDAY($A2452)&lt;&gt;7),J$1,0)))^($A2452-$A2451)*(1-0.5*(E2452/E2451-1))</f>
        <v>35.302166817930605</v>
      </c>
      <c r="K2452">
        <f>ROW()</f>
        <v>2452</v>
      </c>
      <c r="L2452">
        <f>B2452/C2452</f>
        <v>0.96616541353383456</v>
      </c>
      <c r="M2452">
        <f t="shared" si="38"/>
        <v>30.965084118032724</v>
      </c>
      <c r="O2452">
        <v>30.84515</v>
      </c>
      <c r="P2452">
        <f>P2451*(1-P$1+H2451)^($A2452-$A2451)*(2-E2452/E2451)</f>
        <v>31.42641725403579</v>
      </c>
    </row>
    <row r="2453" spans="1:16" x14ac:dyDescent="0.25">
      <c r="A2453" s="1">
        <v>41620</v>
      </c>
      <c r="B2453" s="10">
        <v>15.54</v>
      </c>
      <c r="C2453" s="10">
        <v>16.12</v>
      </c>
      <c r="D2453">
        <v>1235.04</v>
      </c>
      <c r="E2453">
        <v>1101.48</v>
      </c>
      <c r="F2453">
        <v>40033.19</v>
      </c>
      <c r="G2453">
        <v>35707.51</v>
      </c>
      <c r="H2453">
        <f>(1/(1-91/360*VLOOKUP($A2453,Tbills!$B$4:$C$974,2,1)/100))^((1)/91)-1</f>
        <v>1.9715798957875563E-6</v>
      </c>
      <c r="I2453">
        <f>I2452*(1-IF($A2453&lt;=I2448,I$1,I$1+IF(AND(WEEKDAY($A2453)&lt;&gt;1,WEEKDAY($A2453)&lt;&gt;7),J$1,0)))^($A2453-$A2452)*(1-0.5*(E2453/E2452-1))</f>
        <v>35.134638060970545</v>
      </c>
      <c r="K2453">
        <f>ROW()</f>
        <v>2453</v>
      </c>
      <c r="L2453">
        <f>B2453/C2453</f>
        <v>0.96401985111662525</v>
      </c>
      <c r="M2453">
        <f t="shared" si="38"/>
        <v>30.671366104772709</v>
      </c>
      <c r="O2453">
        <v>30.553650000000001</v>
      </c>
      <c r="P2453">
        <f>P2452*(1-P$1+H2452)^($A2453-$A2452)*(2-E2453/E2452)</f>
        <v>31.128683164074292</v>
      </c>
    </row>
    <row r="2454" spans="1:16" x14ac:dyDescent="0.25">
      <c r="A2454" s="1">
        <v>41621</v>
      </c>
      <c r="B2454" s="10">
        <v>15.76</v>
      </c>
      <c r="C2454" s="10">
        <v>16.27</v>
      </c>
      <c r="D2454">
        <v>1236.3</v>
      </c>
      <c r="E2454">
        <v>1102.5999999999999</v>
      </c>
      <c r="F2454">
        <v>40050.839999999997</v>
      </c>
      <c r="G2454">
        <v>35723.18</v>
      </c>
      <c r="H2454">
        <f>(1/(1-91/360*VLOOKUP($A2454,Tbills!$B$4:$C$974,2,1)/100))^((1)/91)-1</f>
        <v>1.9715798957875563E-6</v>
      </c>
      <c r="I2454">
        <f>I2453*(1-IF($A2454&lt;=I2449,I$1,I$1+IF(AND(WEEKDAY($A2454)&lt;&gt;1,WEEKDAY($A2454)&lt;&gt;7),J$1,0)))^($A2454-$A2453)*(1-0.5*(E2454/E2453-1))</f>
        <v>35.115861371315788</v>
      </c>
      <c r="K2454">
        <f>ROW()</f>
        <v>2454</v>
      </c>
      <c r="L2454">
        <f>B2454/C2454</f>
        <v>0.96865396435156736</v>
      </c>
      <c r="M2454">
        <f t="shared" si="38"/>
        <v>30.638751961414528</v>
      </c>
      <c r="O2454">
        <v>30.520025</v>
      </c>
      <c r="P2454">
        <f>P2453*(1-P$1+H2453)^($A2454-$A2453)*(2-E2454/E2453)</f>
        <v>31.095942237395576</v>
      </c>
    </row>
    <row r="2455" spans="1:16" x14ac:dyDescent="0.25">
      <c r="A2455" s="1">
        <v>41624</v>
      </c>
      <c r="B2455" s="10">
        <v>16.03</v>
      </c>
      <c r="C2455" s="10">
        <v>16.39</v>
      </c>
      <c r="D2455">
        <v>1257.51</v>
      </c>
      <c r="E2455">
        <v>1121.51</v>
      </c>
      <c r="F2455">
        <v>40207.040000000001</v>
      </c>
      <c r="G2455">
        <v>35862.29</v>
      </c>
      <c r="H2455">
        <f>(1/(1-91/360*VLOOKUP($A2455,Tbills!$B$4:$C$974,2,1)/100))^((1)/91)-1</f>
        <v>1.8308364160279922E-6</v>
      </c>
      <c r="I2455">
        <f>I2454*(1-IF($A2455&lt;=I2450,I$1,I$1+IF(AND(WEEKDAY($A2455)&lt;&gt;1,WEEKDAY($A2455)&lt;&gt;7),J$1,0)))^($A2455-$A2454)*(1-0.5*(E2455/E2454-1))</f>
        <v>34.812017991002584</v>
      </c>
      <c r="K2455">
        <f>ROW()</f>
        <v>2455</v>
      </c>
      <c r="L2455">
        <f>B2455/C2455</f>
        <v>0.97803538743136065</v>
      </c>
      <c r="M2455">
        <f t="shared" si="38"/>
        <v>30.109078558453682</v>
      </c>
      <c r="O2455">
        <v>29.995825</v>
      </c>
      <c r="P2455">
        <f>P2454*(1-P$1+H2454)^($A2455-$A2454)*(2-E2455/E2454)</f>
        <v>30.559424950976084</v>
      </c>
    </row>
    <row r="2456" spans="1:16" x14ac:dyDescent="0.25">
      <c r="A2456" s="1">
        <v>41625</v>
      </c>
      <c r="B2456" s="10">
        <v>16.21</v>
      </c>
      <c r="C2456" s="10">
        <v>16.5</v>
      </c>
      <c r="D2456">
        <v>1243.8599999999999</v>
      </c>
      <c r="E2456">
        <v>1109.3399999999999</v>
      </c>
      <c r="F2456">
        <v>39833.24</v>
      </c>
      <c r="G2456">
        <v>35528.82</v>
      </c>
      <c r="H2456">
        <f>(1/(1-91/360*VLOOKUP($A2456,Tbills!$B$4:$C$974,2,1)/100))^((1)/91)-1</f>
        <v>1.8308364160279922E-6</v>
      </c>
      <c r="I2456">
        <f>I2455*(1-IF($A2456&lt;=I2451,I$1,I$1+IF(AND(WEEKDAY($A2456)&lt;&gt;1,WEEKDAY($A2456)&lt;&gt;7),J$1,0)))^($A2456-$A2455)*(1-0.5*(E2456/E2455-1))</f>
        <v>34.999987294650353</v>
      </c>
      <c r="K2456">
        <f>ROW()</f>
        <v>2456</v>
      </c>
      <c r="L2456">
        <f>B2456/C2456</f>
        <v>0.98242424242424242</v>
      </c>
      <c r="M2456">
        <f t="shared" si="38"/>
        <v>30.434387900781207</v>
      </c>
      <c r="O2456">
        <v>30.321275</v>
      </c>
      <c r="P2456">
        <f>P2455*(1-P$1+H2455)^($A2456-$A2455)*(2-E2456/E2455)</f>
        <v>30.889952770005891</v>
      </c>
    </row>
    <row r="2457" spans="1:16" x14ac:dyDescent="0.25">
      <c r="A2457" s="1">
        <v>41626</v>
      </c>
      <c r="B2457" s="10">
        <v>13.8</v>
      </c>
      <c r="C2457" s="10">
        <v>14.99</v>
      </c>
      <c r="D2457">
        <v>1159.8699999999999</v>
      </c>
      <c r="E2457">
        <v>1034.43</v>
      </c>
      <c r="F2457">
        <v>38503.07</v>
      </c>
      <c r="G2457">
        <v>34342.33</v>
      </c>
      <c r="H2457">
        <f>(1/(1-91/360*VLOOKUP($A2457,Tbills!$B$4:$C$974,2,1)/100))^((1)/91)-1</f>
        <v>1.8308364160279922E-6</v>
      </c>
      <c r="I2457">
        <f>I2456*(1-IF($A2457&lt;=I2452,I$1,I$1+IF(AND(WEEKDAY($A2457)&lt;&gt;1,WEEKDAY($A2457)&lt;&gt;7),J$1,0)))^($A2457-$A2456)*(1-0.5*(E2457/E2456-1))</f>
        <v>36.180761305669449</v>
      </c>
      <c r="K2457">
        <f>ROW()</f>
        <v>2457</v>
      </c>
      <c r="L2457">
        <f>B2457/C2457</f>
        <v>0.92061374249499672</v>
      </c>
      <c r="M2457">
        <f t="shared" si="38"/>
        <v>32.48800656836741</v>
      </c>
      <c r="O2457">
        <v>32.368124999999999</v>
      </c>
      <c r="P2457">
        <f>P2456*(1-P$1+H2456)^($A2457-$A2456)*(2-E2457/E2456)</f>
        <v>32.974688130618034</v>
      </c>
    </row>
    <row r="2458" spans="1:16" x14ac:dyDescent="0.25">
      <c r="A2458" s="1">
        <v>41627</v>
      </c>
      <c r="B2458" s="10">
        <v>14.15</v>
      </c>
      <c r="C2458" s="10">
        <v>15.28</v>
      </c>
      <c r="D2458">
        <v>1156.25</v>
      </c>
      <c r="E2458">
        <v>1031.2</v>
      </c>
      <c r="F2458">
        <v>38907.43</v>
      </c>
      <c r="G2458">
        <v>34702.93</v>
      </c>
      <c r="H2458">
        <f>(1/(1-91/360*VLOOKUP($A2458,Tbills!$B$4:$C$974,2,1)/100))^((1)/91)-1</f>
        <v>1.8308364160279922E-6</v>
      </c>
      <c r="I2458">
        <f>I2457*(1-IF($A2458&lt;=I2453,I$1,I$1+IF(AND(WEEKDAY($A2458)&lt;&gt;1,WEEKDAY($A2458)&lt;&gt;7),J$1,0)))^($A2458-$A2457)*(1-0.5*(E2458/E2457-1))</f>
        <v>36.236305223776192</v>
      </c>
      <c r="K2458">
        <f>ROW()</f>
        <v>2458</v>
      </c>
      <c r="L2458">
        <f>B2458/C2458</f>
        <v>0.92604712041884818</v>
      </c>
      <c r="M2458">
        <f t="shared" si="38"/>
        <v>32.587932263030432</v>
      </c>
      <c r="O2458">
        <v>32.46705</v>
      </c>
      <c r="P2458">
        <f>P2457*(1-P$1+H2457)^($A2458-$A2457)*(2-E2458/E2457)</f>
        <v>33.076488489435924</v>
      </c>
    </row>
    <row r="2459" spans="1:16" x14ac:dyDescent="0.25">
      <c r="A2459" s="1">
        <v>41628</v>
      </c>
      <c r="B2459" s="10">
        <v>13.79</v>
      </c>
      <c r="C2459" s="10">
        <v>15.01</v>
      </c>
      <c r="D2459">
        <v>1155.17</v>
      </c>
      <c r="E2459">
        <v>1030.23</v>
      </c>
      <c r="F2459">
        <v>38656.160000000003</v>
      </c>
      <c r="G2459">
        <v>34478.75</v>
      </c>
      <c r="H2459">
        <f>(1/(1-91/360*VLOOKUP($A2459,Tbills!$B$4:$C$974,2,1)/100))^((1)/91)-1</f>
        <v>1.8308364160279922E-6</v>
      </c>
      <c r="I2459">
        <f>I2458*(1-IF($A2459&lt;=I2454,I$1,I$1+IF(AND(WEEKDAY($A2459)&lt;&gt;1,WEEKDAY($A2459)&lt;&gt;7),J$1,0)))^($A2459-$A2458)*(1-0.5*(E2459/E2458-1))</f>
        <v>36.252404513958041</v>
      </c>
      <c r="K2459">
        <f>ROW()</f>
        <v>2459</v>
      </c>
      <c r="L2459">
        <f>B2459/C2459</f>
        <v>0.9187208527648234</v>
      </c>
      <c r="M2459">
        <f t="shared" si="38"/>
        <v>32.61706693404804</v>
      </c>
      <c r="O2459">
        <v>32.495925</v>
      </c>
      <c r="P2459">
        <f>P2458*(1-P$1+H2458)^($A2459-$A2458)*(2-E2459/E2458)</f>
        <v>33.106438030363925</v>
      </c>
    </row>
    <row r="2460" spans="1:16" x14ac:dyDescent="0.25">
      <c r="A2460" s="1">
        <v>41631</v>
      </c>
      <c r="B2460" s="10">
        <v>13.04</v>
      </c>
      <c r="C2460" s="10">
        <v>14.52</v>
      </c>
      <c r="D2460">
        <v>1112.7</v>
      </c>
      <c r="E2460">
        <v>992.35</v>
      </c>
      <c r="F2460">
        <v>38035.5</v>
      </c>
      <c r="G2460">
        <v>33924.980000000003</v>
      </c>
      <c r="H2460">
        <f>(1/(1-91/360*VLOOKUP($A2460,Tbills!$B$4:$C$974,2,1)/100))^((1)/91)-1</f>
        <v>1.9715798957875563E-6</v>
      </c>
      <c r="I2460">
        <f>I2459*(1-IF($A2460&lt;=I2455,I$1,I$1+IF(AND(WEEKDAY($A2460)&lt;&gt;1,WEEKDAY($A2460)&lt;&gt;7),J$1,0)))^($A2460-$A2459)*(1-0.5*(E2460/E2459-1))</f>
        <v>36.915994942972048</v>
      </c>
      <c r="K2460">
        <f>ROW()</f>
        <v>2460</v>
      </c>
      <c r="L2460">
        <f>B2460/C2460</f>
        <v>0.89807162534435259</v>
      </c>
      <c r="M2460">
        <f t="shared" si="38"/>
        <v>33.811622383662062</v>
      </c>
      <c r="O2460">
        <v>33.687049999999999</v>
      </c>
      <c r="P2460">
        <f>P2459*(1-P$1+H2459)^($A2460-$A2459)*(2-E2460/E2459)</f>
        <v>34.320091848464408</v>
      </c>
    </row>
    <row r="2461" spans="1:16" x14ac:dyDescent="0.25">
      <c r="A2461" s="1">
        <v>41632</v>
      </c>
      <c r="B2461" s="10">
        <v>12.48</v>
      </c>
      <c r="C2461" s="10">
        <v>14.24</v>
      </c>
      <c r="D2461">
        <v>1074.68</v>
      </c>
      <c r="E2461">
        <v>958.44</v>
      </c>
      <c r="F2461">
        <v>37146.44</v>
      </c>
      <c r="G2461">
        <v>33131.94</v>
      </c>
      <c r="H2461">
        <f>(1/(1-91/360*VLOOKUP($A2461,Tbills!$B$4:$C$974,2,1)/100))^((1)/91)-1</f>
        <v>1.9715798957875563E-6</v>
      </c>
      <c r="I2461">
        <f>I2460*(1-IF($A2461&lt;=I2456,I$1,I$1+IF(AND(WEEKDAY($A2461)&lt;&gt;1,WEEKDAY($A2461)&lt;&gt;7),J$1,0)))^($A2461-$A2460)*(1-0.5*(E2461/E2460-1))</f>
        <v>37.545753522600947</v>
      </c>
      <c r="K2461">
        <f>ROW()</f>
        <v>2461</v>
      </c>
      <c r="L2461">
        <f>B2461/C2461</f>
        <v>0.8764044943820225</v>
      </c>
      <c r="M2461">
        <f t="shared" si="38"/>
        <v>34.965384638116738</v>
      </c>
      <c r="O2461">
        <v>34.836950000000002</v>
      </c>
      <c r="P2461">
        <f>P2460*(1-P$1+H2460)^($A2461-$A2460)*(2-E2461/E2460)</f>
        <v>35.49161505021813</v>
      </c>
    </row>
    <row r="2462" spans="1:16" x14ac:dyDescent="0.25">
      <c r="A2462" s="1">
        <v>41634</v>
      </c>
      <c r="B2462" s="10">
        <v>12.33</v>
      </c>
      <c r="C2462" s="10">
        <v>14.03</v>
      </c>
      <c r="D2462">
        <v>1072.9000000000001</v>
      </c>
      <c r="E2462">
        <v>956.85</v>
      </c>
      <c r="F2462">
        <v>37089.839999999997</v>
      </c>
      <c r="G2462">
        <v>33081.32</v>
      </c>
      <c r="H2462">
        <f>(1/(1-91/360*VLOOKUP($A2462,Tbills!$B$4:$C$974,2,1)/100))^((1)/91)-1</f>
        <v>1.9715798957875563E-6</v>
      </c>
      <c r="I2462">
        <f>I2461*(1-IF($A2462&lt;=I2457,I$1,I$1+IF(AND(WEEKDAY($A2462)&lt;&gt;1,WEEKDAY($A2462)&lt;&gt;7),J$1,0)))^($A2462-$A2461)*(1-0.5*(E2462/E2461-1))</f>
        <v>37.574940675230891</v>
      </c>
      <c r="K2462">
        <f>ROW()</f>
        <v>2462</v>
      </c>
      <c r="L2462">
        <f>B2462/C2462</f>
        <v>0.87883107626514612</v>
      </c>
      <c r="M2462">
        <f t="shared" si="38"/>
        <v>35.020127938828011</v>
      </c>
      <c r="O2462">
        <v>34.891624999999998</v>
      </c>
      <c r="P2462">
        <f>P2461*(1-P$1+H2461)^($A2462-$A2461)*(2-E2462/E2461)</f>
        <v>35.548004177790673</v>
      </c>
    </row>
    <row r="2463" spans="1:16" x14ac:dyDescent="0.25">
      <c r="A2463" s="1">
        <v>41635</v>
      </c>
      <c r="B2463" s="10">
        <v>12.46</v>
      </c>
      <c r="C2463" s="10">
        <v>13.98</v>
      </c>
      <c r="D2463">
        <v>1093.19</v>
      </c>
      <c r="E2463">
        <v>974.95</v>
      </c>
      <c r="F2463">
        <v>37263.26</v>
      </c>
      <c r="G2463">
        <v>33235.93</v>
      </c>
      <c r="H2463">
        <f>(1/(1-91/360*VLOOKUP($A2463,Tbills!$B$4:$C$974,2,1)/100))^((1)/91)-1</f>
        <v>1.9715798957875563E-6</v>
      </c>
      <c r="I2463">
        <f>I2462*(1-IF($A2463&lt;=I2458,I$1,I$1+IF(AND(WEEKDAY($A2463)&lt;&gt;1,WEEKDAY($A2463)&lt;&gt;7),J$1,0)))^($A2463-$A2462)*(1-0.5*(E2463/E2462-1))</f>
        <v>37.218583732583632</v>
      </c>
      <c r="K2463">
        <f>ROW()</f>
        <v>2463</v>
      </c>
      <c r="L2463">
        <f>B2463/C2463</f>
        <v>0.89127324749642345</v>
      </c>
      <c r="M2463">
        <f t="shared" si="38"/>
        <v>34.356078728570864</v>
      </c>
      <c r="O2463">
        <v>34.232250000000001</v>
      </c>
      <c r="P2463">
        <f>P2462*(1-P$1+H2462)^($A2463-$A2462)*(2-E2463/E2462)</f>
        <v>34.874348598550448</v>
      </c>
    </row>
    <row r="2464" spans="1:16"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I2463*(1-IF($A2464&lt;=I2459,I$1,I$1+IF(AND(WEEKDAY($A2464)&lt;&gt;1,WEEKDAY($A2464)&lt;&gt;7),J$1,0)))^($A2464-$A2463)*(1-0.5*(E2464/E2463-1))</f>
        <v>36.94989451004249</v>
      </c>
      <c r="K2464">
        <f>ROW()</f>
        <v>2464</v>
      </c>
      <c r="L2464">
        <f>B2464/C2464</f>
        <v>0.91807718348002709</v>
      </c>
      <c r="M2464">
        <f t="shared" si="38"/>
        <v>33.860625491472575</v>
      </c>
      <c r="O2464">
        <v>33.740200000000002</v>
      </c>
      <c r="P2464">
        <f>P2463*(1-P$1+H2463)^($A2464-$A2463)*(2-E2464/E2463)</f>
        <v>34.372613462141167</v>
      </c>
    </row>
    <row r="2465" spans="1:16" x14ac:dyDescent="0.25">
      <c r="A2465" s="1">
        <v>41639</v>
      </c>
      <c r="B2465" s="10">
        <v>13.72</v>
      </c>
      <c r="C2465" s="10">
        <v>14.77</v>
      </c>
      <c r="D2465">
        <v>1108.4591</v>
      </c>
      <c r="E2465">
        <v>988.56010000000003</v>
      </c>
      <c r="F2465">
        <v>37177.5</v>
      </c>
      <c r="G2465">
        <v>33159.17</v>
      </c>
      <c r="H2465">
        <f>(1/(1-91/360*VLOOKUP($A2465,Tbills!$B$4:$C$974,2,1)/100))^((1)/91)-1</f>
        <v>1.8308364160279922E-6</v>
      </c>
      <c r="I2465">
        <f>I2464*(1-IF($A2465&lt;=I2460,I$1,I$1+IF(AND(WEEKDAY($A2465)&lt;&gt;1,WEEKDAY($A2465)&lt;&gt;7),J$1,0)))^($A2465-$A2464)*(1-0.5*(E2465/E2464-1))</f>
        <v>36.954827064762434</v>
      </c>
      <c r="K2465">
        <f>ROW()</f>
        <v>2465</v>
      </c>
      <c r="L2465">
        <f>B2465/C2465</f>
        <v>0.92890995260663511</v>
      </c>
      <c r="M2465">
        <f t="shared" si="38"/>
        <v>33.86985112461447</v>
      </c>
      <c r="O2465">
        <v>33.749250000000004</v>
      </c>
      <c r="P2465">
        <f>P2464*(1-P$1+H2464)^($A2465-$A2464)*(2-E2465/E2464)</f>
        <v>34.382371247300632</v>
      </c>
    </row>
    <row r="2466" spans="1:16" x14ac:dyDescent="0.25">
      <c r="A2466" s="1">
        <v>41641</v>
      </c>
      <c r="B2466" s="10">
        <v>14.23</v>
      </c>
      <c r="C2466" s="10">
        <v>15.26</v>
      </c>
      <c r="D2466">
        <v>1129.4607000000001</v>
      </c>
      <c r="E2466">
        <v>1007.2864</v>
      </c>
      <c r="F2466">
        <v>37652.46</v>
      </c>
      <c r="G2466">
        <v>33582.67</v>
      </c>
      <c r="H2466">
        <f>(1/(1-91/360*VLOOKUP($A2466,Tbills!$B$4:$C$974,2,1)/100))^((1)/91)-1</f>
        <v>1.8308364160279922E-6</v>
      </c>
      <c r="I2466">
        <f>I2465*(1-IF($A2466&lt;=I2461,I$1,I$1+IF(AND(WEEKDAY($A2466)&lt;&gt;1,WEEKDAY($A2466)&lt;&gt;7),J$1,0)))^($A2466-$A2465)*(1-0.5*(E2466/E2465-1))</f>
        <v>36.602903876560788</v>
      </c>
      <c r="K2466">
        <f>ROW()</f>
        <v>2466</v>
      </c>
      <c r="L2466">
        <f>B2466/C2466</f>
        <v>0.93250327653997378</v>
      </c>
      <c r="M2466">
        <f t="shared" si="38"/>
        <v>33.225159165740607</v>
      </c>
      <c r="O2466">
        <v>33.10765</v>
      </c>
      <c r="P2466">
        <f>P2465*(1-P$1+H2465)^($A2466-$A2465)*(2-E2466/E2465)</f>
        <v>33.728694158274386</v>
      </c>
    </row>
    <row r="2467" spans="1:16"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I2466*(1-IF($A2467&lt;=I2462,I$1,I$1+IF(AND(WEEKDAY($A2467)&lt;&gt;1,WEEKDAY($A2467)&lt;&gt;7),J$1,0)))^($A2467-$A2466)*(1-0.5*(E2467/E2466-1))</f>
        <v>36.790150558168023</v>
      </c>
      <c r="K2467">
        <f>ROW()</f>
        <v>2467</v>
      </c>
      <c r="L2467">
        <f>B2467/C2467</f>
        <v>0.91186216037110668</v>
      </c>
      <c r="M2467">
        <f t="shared" si="38"/>
        <v>33.56526902232401</v>
      </c>
      <c r="O2467">
        <v>33.446624999999997</v>
      </c>
      <c r="P2467">
        <f>P2466*(1-P$1+H2466)^($A2467-$A2466)*(2-E2467/E2466)</f>
        <v>34.074347597166728</v>
      </c>
    </row>
    <row r="2468" spans="1:16"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I2467*(1-IF($A2468&lt;=I2463,I$1,I$1+IF(AND(WEEKDAY($A2468)&lt;&gt;1,WEEKDAY($A2468)&lt;&gt;7),J$1,0)))^($A2468-$A2467)*(1-0.5*(E2468/E2467-1))</f>
        <v>36.977886390477643</v>
      </c>
      <c r="K2468">
        <f>ROW()</f>
        <v>2468</v>
      </c>
      <c r="L2468">
        <f>B2468/C2468</f>
        <v>0.9143049932523617</v>
      </c>
      <c r="M2468">
        <f t="shared" si="38"/>
        <v>33.908358700838093</v>
      </c>
      <c r="O2468">
        <v>33.789250000000003</v>
      </c>
      <c r="P2468">
        <f>P2467*(1-P$1+H2467)^($A2468-$A2467)*(2-E2468/E2467)</f>
        <v>34.423820232356867</v>
      </c>
    </row>
    <row r="2469" spans="1:16" x14ac:dyDescent="0.25">
      <c r="A2469" s="1">
        <v>41646</v>
      </c>
      <c r="B2469" s="10">
        <v>12.92</v>
      </c>
      <c r="C2469" s="10">
        <v>14.41</v>
      </c>
      <c r="D2469">
        <v>1084.9166</v>
      </c>
      <c r="E2469">
        <v>967.55190000000005</v>
      </c>
      <c r="F2469">
        <v>36394.9</v>
      </c>
      <c r="G2469">
        <v>32460.75</v>
      </c>
      <c r="H2469">
        <f>(1/(1-91/360*VLOOKUP($A2469,Tbills!$B$4:$C$974,2,1)/100))^((1)/91)-1</f>
        <v>1.5279095799680675E-6</v>
      </c>
      <c r="I2469">
        <f>I2468*(1-IF($A2469&lt;=I2464,I$1,I$1+IF(AND(WEEKDAY($A2469)&lt;&gt;1,WEEKDAY($A2469)&lt;&gt;7),J$1,0)))^($A2469-$A2468)*(1-0.5*(E2469/E2468-1))</f>
        <v>37.333822064924028</v>
      </c>
      <c r="K2469">
        <f>ROW()</f>
        <v>2469</v>
      </c>
      <c r="L2469">
        <f>B2469/C2469</f>
        <v>0.89659958362248438</v>
      </c>
      <c r="M2469">
        <f t="shared" si="38"/>
        <v>34.561310086604507</v>
      </c>
      <c r="O2469">
        <v>34.44</v>
      </c>
      <c r="P2469">
        <f>P2468*(1-P$1+H2468)^($A2469-$A2468)*(2-E2469/E2468)</f>
        <v>35.087087603512693</v>
      </c>
    </row>
    <row r="2470" spans="1:16"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I2469*(1-IF($A2470&lt;=I2465,I$1,I$1+IF(AND(WEEKDAY($A2470)&lt;&gt;1,WEEKDAY($A2470)&lt;&gt;7),J$1,0)))^($A2470-$A2469)*(1-0.5*(E2470/E2469-1))</f>
        <v>37.305815883618386</v>
      </c>
      <c r="K2470">
        <f>ROW()</f>
        <v>2470</v>
      </c>
      <c r="L2470">
        <f>B2470/C2470</f>
        <v>0.90062981105668305</v>
      </c>
      <c r="M2470">
        <f t="shared" si="38"/>
        <v>34.509647761168274</v>
      </c>
      <c r="O2470">
        <v>34.388649999999998</v>
      </c>
      <c r="P2470">
        <f>P2469*(1-P$1+H2469)^($A2470-$A2469)*(2-E2470/E2469)</f>
        <v>35.035028841139031</v>
      </c>
    </row>
    <row r="2471" spans="1:16" x14ac:dyDescent="0.25">
      <c r="A2471" s="1">
        <v>41648</v>
      </c>
      <c r="B2471" s="10">
        <v>12.89</v>
      </c>
      <c r="C2471" s="10">
        <v>14.29</v>
      </c>
      <c r="D2471">
        <v>1089.9747</v>
      </c>
      <c r="E2471">
        <v>972.0598</v>
      </c>
      <c r="F2471">
        <v>36539.99</v>
      </c>
      <c r="G2471">
        <v>32590.06</v>
      </c>
      <c r="H2471">
        <f>(1/(1-91/360*VLOOKUP($A2471,Tbills!$B$4:$C$974,2,1)/100))^((1)/91)-1</f>
        <v>1.5279095799680675E-6</v>
      </c>
      <c r="I2471">
        <f>I2470*(1-IF($A2471&lt;=I2466,I$1,I$1+IF(AND(WEEKDAY($A2471)&lt;&gt;1,WEEKDAY($A2471)&lt;&gt;7),J$1,0)))^($A2471-$A2470)*(1-0.5*(E2471/E2470-1))</f>
        <v>37.245042625141309</v>
      </c>
      <c r="K2471">
        <f>ROW()</f>
        <v>2471</v>
      </c>
      <c r="L2471">
        <f>B2471/C2471</f>
        <v>0.90202939118264525</v>
      </c>
      <c r="M2471">
        <f t="shared" si="38"/>
        <v>34.397402839861918</v>
      </c>
      <c r="O2471">
        <v>34.277175</v>
      </c>
      <c r="P2471">
        <f>P2470*(1-P$1+H2470)^($A2471-$A2470)*(2-E2471/E2470)</f>
        <v>34.921463316928183</v>
      </c>
    </row>
    <row r="2472" spans="1:16"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I2471*(1-IF($A2472&lt;=I2467,I$1,I$1+IF(AND(WEEKDAY($A2472)&lt;&gt;1,WEEKDAY($A2472)&lt;&gt;7),J$1,0)))^($A2472-$A2471)*(1-0.5*(E2472/E2471-1))</f>
        <v>37.632774754818577</v>
      </c>
      <c r="K2472">
        <f>ROW()</f>
        <v>2472</v>
      </c>
      <c r="L2472">
        <f>B2472/C2472</f>
        <v>0.87087517934002878</v>
      </c>
      <c r="M2472">
        <f t="shared" si="38"/>
        <v>35.113751246581096</v>
      </c>
      <c r="O2472">
        <v>34.991225</v>
      </c>
      <c r="P2472">
        <f>P2471*(1-P$1+H2471)^($A2472-$A2471)*(2-E2472/E2471)</f>
        <v>35.649121949350544</v>
      </c>
    </row>
    <row r="2473" spans="1:16" x14ac:dyDescent="0.25">
      <c r="A2473" s="1">
        <v>41652</v>
      </c>
      <c r="B2473" s="10">
        <v>13.28</v>
      </c>
      <c r="C2473" s="10">
        <v>14.98</v>
      </c>
      <c r="D2473">
        <v>1092.5</v>
      </c>
      <c r="E2473">
        <v>974.30600000000004</v>
      </c>
      <c r="F2473">
        <v>36870.42</v>
      </c>
      <c r="G2473">
        <v>32884.57</v>
      </c>
      <c r="H2473">
        <f>(1/(1-91/360*VLOOKUP($A2473,Tbills!$B$4:$C$974,2,1)/100))^((1)/91)-1</f>
        <v>9.7224128259298936E-7</v>
      </c>
      <c r="I2473">
        <f>I2472*(1-IF($A2473&lt;=I2468,I$1,I$1+IF(AND(WEEKDAY($A2473)&lt;&gt;1,WEEKDAY($A2473)&lt;&gt;7),J$1,0)))^($A2473-$A2472)*(1-0.5*(E2473/E2472-1))</f>
        <v>37.184332900423435</v>
      </c>
      <c r="K2473">
        <f>ROW()</f>
        <v>2473</v>
      </c>
      <c r="L2473">
        <f>B2473/C2473</f>
        <v>0.8865153538050734</v>
      </c>
      <c r="M2473">
        <f t="shared" si="38"/>
        <v>34.277530752998025</v>
      </c>
      <c r="O2473">
        <v>34.159374999999997</v>
      </c>
      <c r="P2473">
        <f>P2472*(1-P$1+H2472)^($A2473-$A2472)*(2-E2473/E2472)</f>
        <v>34.801312489871407</v>
      </c>
    </row>
    <row r="2474" spans="1:16"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I2473*(1-IF($A2474&lt;=I2469,I$1,I$1+IF(AND(WEEKDAY($A2474)&lt;&gt;1,WEEKDAY($A2474)&lt;&gt;7),J$1,0)))^($A2474-$A2473)*(1-0.5*(E2474/E2473-1))</f>
        <v>37.838643920223099</v>
      </c>
      <c r="K2474">
        <f>ROW()</f>
        <v>2474</v>
      </c>
      <c r="L2474">
        <f>B2474/C2474</f>
        <v>0.84748102139406478</v>
      </c>
      <c r="M2474">
        <f t="shared" si="38"/>
        <v>35.484017185677452</v>
      </c>
      <c r="O2474">
        <v>35.363025</v>
      </c>
      <c r="P2474">
        <f>P2473*(1-P$1+H2473)^($A2474-$A2473)*(2-E2474/E2473)</f>
        <v>36.026615277709112</v>
      </c>
    </row>
    <row r="2475" spans="1:16"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I2474*(1-IF($A2475&lt;=I2470,I$1,I$1+IF(AND(WEEKDAY($A2475)&lt;&gt;1,WEEKDAY($A2475)&lt;&gt;7),J$1,0)))^($A2475-$A2474)*(1-0.5*(E2475/E2474-1))</f>
        <v>37.769693729866013</v>
      </c>
      <c r="K2475">
        <f>ROW()</f>
        <v>2475</v>
      </c>
      <c r="L2475">
        <f>B2475/C2475</f>
        <v>0.84923928077455035</v>
      </c>
      <c r="M2475">
        <f t="shared" si="38"/>
        <v>35.354895135303295</v>
      </c>
      <c r="O2475">
        <v>35.234549999999999</v>
      </c>
      <c r="P2475">
        <f>P2474*(1-P$1+H2474)^($A2475-$A2474)*(2-E2475/E2474)</f>
        <v>35.895897898817424</v>
      </c>
    </row>
    <row r="2476" spans="1:16"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I2475*(1-IF($A2476&lt;=I2471,I$1,I$1+IF(AND(WEEKDAY($A2476)&lt;&gt;1,WEEKDAY($A2476)&lt;&gt;7),J$1,0)))^($A2476-$A2475)*(1-0.5*(E2476/E2475-1))</f>
        <v>37.53901178203364</v>
      </c>
      <c r="K2476">
        <f>ROW()</f>
        <v>2476</v>
      </c>
      <c r="L2476">
        <f>B2476/C2476</f>
        <v>0.85296119809394144</v>
      </c>
      <c r="M2476">
        <f t="shared" si="38"/>
        <v>34.923231019400852</v>
      </c>
      <c r="O2476">
        <v>34.805374999999998</v>
      </c>
      <c r="P2476">
        <f>P2475*(1-P$1+H2475)^($A2476-$A2475)*(2-E2476/E2475)</f>
        <v>35.45800292773216</v>
      </c>
    </row>
    <row r="2477" spans="1:16" x14ac:dyDescent="0.25">
      <c r="A2477" s="1">
        <v>41656</v>
      </c>
      <c r="B2477" s="10">
        <v>12.44</v>
      </c>
      <c r="C2477" s="10">
        <v>14.63</v>
      </c>
      <c r="D2477">
        <v>1067.2291</v>
      </c>
      <c r="E2477">
        <v>951.7654</v>
      </c>
      <c r="F2477">
        <v>37075.89</v>
      </c>
      <c r="G2477">
        <v>33067.69</v>
      </c>
      <c r="H2477">
        <f>(1/(1-91/360*VLOOKUP($A2477,Tbills!$B$4:$C$974,2,1)/100))^((1)/91)-1</f>
        <v>9.7224128259298936E-7</v>
      </c>
      <c r="I2477">
        <f>I2476*(1-IF($A2477&lt;=I2472,I$1,I$1+IF(AND(WEEKDAY($A2477)&lt;&gt;1,WEEKDAY($A2477)&lt;&gt;7),J$1,0)))^($A2477-$A2476)*(1-0.5*(E2477/E2476-1))</f>
        <v>37.598018655029193</v>
      </c>
      <c r="K2477">
        <f>ROW()</f>
        <v>2477</v>
      </c>
      <c r="L2477">
        <f>B2477/C2477</f>
        <v>0.85030758714969235</v>
      </c>
      <c r="M2477">
        <f t="shared" si="38"/>
        <v>35.033210438122005</v>
      </c>
      <c r="O2477">
        <v>34.915225</v>
      </c>
      <c r="P2477">
        <f>P2476*(1-P$1+H2476)^($A2477-$A2476)*(2-E2477/E2476)</f>
        <v>35.57004211637306</v>
      </c>
    </row>
    <row r="2478" spans="1:16"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I2477*(1-IF($A2478&lt;=I2473,I$1,I$1+IF(AND(WEEKDAY($A2478)&lt;&gt;1,WEEKDAY($A2478)&lt;&gt;7),J$1,0)))^($A2478-$A2477)*(1-0.5*(E2478/E2477-1))</f>
        <v>37.795480025327755</v>
      </c>
      <c r="K2478">
        <f>ROW()</f>
        <v>2478</v>
      </c>
      <c r="L2478">
        <f>B2478/C2478</f>
        <v>0.88030095759233928</v>
      </c>
      <c r="M2478">
        <f t="shared" si="38"/>
        <v>35.401930078161513</v>
      </c>
      <c r="O2478">
        <v>35.283949999999997</v>
      </c>
      <c r="P2478">
        <f>P2477*(1-P$1+H2477)^($A2478-$A2477)*(2-E2478/E2477)</f>
        <v>35.945930405861816</v>
      </c>
    </row>
    <row r="2479" spans="1:16"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I2478*(1-IF($A2479&lt;=I2474,I$1,I$1+IF(AND(WEEKDAY($A2479)&lt;&gt;1,WEEKDAY($A2479)&lt;&gt;7),J$1,0)))^($A2479-$A2478)*(1-0.5*(E2479/E2478-1))</f>
        <v>38.129554183411969</v>
      </c>
      <c r="K2479">
        <f>ROW()</f>
        <v>2479</v>
      </c>
      <c r="L2479">
        <f>B2479/C2479</f>
        <v>0.88735314443676572</v>
      </c>
      <c r="M2479">
        <f t="shared" si="38"/>
        <v>36.027946315095221</v>
      </c>
      <c r="O2479">
        <v>35.907850000000003</v>
      </c>
      <c r="P2479">
        <f>P2478*(1-P$1+H2478)^($A2479-$A2478)*(2-E2479/E2478)</f>
        <v>36.581952626878603</v>
      </c>
    </row>
    <row r="2480" spans="1:16" x14ac:dyDescent="0.25">
      <c r="A2480" s="1">
        <v>41662</v>
      </c>
      <c r="B2480" s="10">
        <v>13.77</v>
      </c>
      <c r="C2480" s="10">
        <v>14.98</v>
      </c>
      <c r="D2480">
        <v>1062.4103</v>
      </c>
      <c r="E2480">
        <v>947.46230000000003</v>
      </c>
      <c r="F2480">
        <v>36326.07</v>
      </c>
      <c r="G2480">
        <v>32398.74</v>
      </c>
      <c r="H2480">
        <f>(1/(1-91/360*VLOOKUP($A2480,Tbills!$B$4:$C$974,2,1)/100))^((1)/91)-1</f>
        <v>9.7224128259298936E-7</v>
      </c>
      <c r="I2480">
        <f>I2479*(1-IF($A2480&lt;=I2475,I$1,I$1+IF(AND(WEEKDAY($A2480)&lt;&gt;1,WEEKDAY($A2480)&lt;&gt;7),J$1,0)))^($A2480-$A2479)*(1-0.5*(E2480/E2479-1))</f>
        <v>37.662963287776464</v>
      </c>
      <c r="K2480">
        <f>ROW()</f>
        <v>2480</v>
      </c>
      <c r="L2480">
        <f>B2480/C2480</f>
        <v>0.91922563417890513</v>
      </c>
      <c r="M2480">
        <f t="shared" si="38"/>
        <v>35.146414717635516</v>
      </c>
      <c r="O2480">
        <v>35.029449999999997</v>
      </c>
      <c r="P2480">
        <f>P2479*(1-P$1+H2479)^($A2480-$A2479)*(2-E2480/E2479)</f>
        <v>35.68724252256952</v>
      </c>
    </row>
    <row r="2481" spans="1:16"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I2480*(1-IF($A2481&lt;=I2476,I$1,I$1+IF(AND(WEEKDAY($A2481)&lt;&gt;1,WEEKDAY($A2481)&lt;&gt;7),J$1,0)))^($A2481-$A2480)*(1-0.5*(E2481/E2480-1))</f>
        <v>35.128510668765699</v>
      </c>
      <c r="K2481">
        <f>ROW()</f>
        <v>2481</v>
      </c>
      <c r="L2481">
        <f>B2481/C2481</f>
        <v>1.042528735632184</v>
      </c>
      <c r="M2481">
        <f t="shared" si="38"/>
        <v>30.416491273378139</v>
      </c>
      <c r="O2481">
        <v>30.31495</v>
      </c>
      <c r="P2481">
        <f>P2480*(1-P$1+H2480)^($A2481-$A2480)*(2-E2481/E2480)</f>
        <v>30.884861914981027</v>
      </c>
    </row>
    <row r="2482" spans="1:16"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I2481*(1-IF($A2482&lt;=I2477,I$1,I$1+IF(AND(WEEKDAY($A2482)&lt;&gt;1,WEEKDAY($A2482)&lt;&gt;7),J$1,0)))^($A2482-$A2481)*(1-0.5*(E2482/E2481-1))</f>
        <v>35.208503277623912</v>
      </c>
      <c r="K2482">
        <f>ROW()</f>
        <v>2482</v>
      </c>
      <c r="L2482">
        <f>B2482/C2482</f>
        <v>1.0169293636894339</v>
      </c>
      <c r="M2482">
        <f t="shared" si="38"/>
        <v>30.555507855415744</v>
      </c>
      <c r="N2482">
        <f>WEEKDAY(A2482)</f>
        <v>2</v>
      </c>
      <c r="O2482">
        <v>30.468599999999999</v>
      </c>
      <c r="P2482">
        <f>P2481*(1-P$1+H2481)^($A2482-$A2481)*(2-E2482/E2481)</f>
        <v>31.027002234190373</v>
      </c>
    </row>
    <row r="2483" spans="1:16" x14ac:dyDescent="0.25">
      <c r="A2483" s="1">
        <v>41667</v>
      </c>
      <c r="B2483" s="10">
        <v>15.8</v>
      </c>
      <c r="C2483" s="10">
        <v>16.2</v>
      </c>
      <c r="D2483">
        <v>1135.8726999999999</v>
      </c>
      <c r="E2483">
        <v>1012.9709</v>
      </c>
      <c r="F2483">
        <v>36829.75</v>
      </c>
      <c r="G2483">
        <v>32847.800000000003</v>
      </c>
      <c r="H2483">
        <f>(1/(1-91/360*VLOOKUP($A2483,Tbills!$B$4:$C$974,2,1)/100))^((1)/91)-1</f>
        <v>1.5279095799680675E-6</v>
      </c>
      <c r="I2483">
        <f>I2482*(1-IF($A2483&lt;=I2478,I$1,I$1+IF(AND(WEEKDAY($A2483)&lt;&gt;1,WEEKDAY($A2483)&lt;&gt;7),J$1,0)))^($A2483-$A2482)*(1-0.5*(E2483/E2482-1))</f>
        <v>36.143775402123623</v>
      </c>
      <c r="K2483">
        <f>ROW()</f>
        <v>2483</v>
      </c>
      <c r="L2483">
        <f>B2483/C2483</f>
        <v>0.97530864197530875</v>
      </c>
      <c r="M2483">
        <f t="shared" si="38"/>
        <v>32.178983534149587</v>
      </c>
      <c r="N2483">
        <f>WEEKDAY(A2483)</f>
        <v>3</v>
      </c>
      <c r="O2483">
        <v>32.085900000000002</v>
      </c>
      <c r="P2483">
        <f>P2482*(1-P$1+H2482)^($A2483-$A2482)*(2-E2483/E2482)</f>
        <v>32.675892628142776</v>
      </c>
    </row>
    <row r="2484" spans="1:16"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I2483*(1-IF($A2484&lt;=I2479,I$1,I$1+IF(AND(WEEKDAY($A2484)&lt;&gt;1,WEEKDAY($A2484)&lt;&gt;7),J$1,0)))^($A2484-$A2483)*(1-0.5*(E2484/E2483-1))</f>
        <v>34.818033281523761</v>
      </c>
      <c r="K2484">
        <f>ROW()</f>
        <v>2484</v>
      </c>
      <c r="L2484">
        <f>B2484/C2484</f>
        <v>1.0063805104408354</v>
      </c>
      <c r="M2484">
        <f t="shared" si="38"/>
        <v>29.818578684111898</v>
      </c>
      <c r="N2484">
        <f>WEEKDAY(A2484)</f>
        <v>4</v>
      </c>
      <c r="O2484">
        <v>29.731300000000001</v>
      </c>
      <c r="P2484">
        <f>P2483*(1-P$1+H2483)^($A2484-$A2483)*(2-E2484/E2483)</f>
        <v>30.279374942422354</v>
      </c>
    </row>
    <row r="2485" spans="1:16"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I2484*(1-IF($A2485&lt;=I2480,I$1,I$1+IF(AND(WEEKDAY($A2485)&lt;&gt;1,WEEKDAY($A2485)&lt;&gt;7),J$1,0)))^($A2485-$A2484)*(1-0.5*(E2485/E2484-1))</f>
        <v>34.585496649260435</v>
      </c>
      <c r="K2485">
        <f>ROW()</f>
        <v>2485</v>
      </c>
      <c r="L2485">
        <f>B2485/C2485</f>
        <v>0.9953943580886585</v>
      </c>
      <c r="M2485">
        <f t="shared" si="38"/>
        <v>29.420455939273452</v>
      </c>
      <c r="N2485">
        <f>WEEKDAY(A2485)</f>
        <v>5</v>
      </c>
      <c r="O2485">
        <v>29.3337</v>
      </c>
      <c r="P2485">
        <f>P2484*(1-P$1+H2484)^($A2485-$A2484)*(2-E2485/E2484)</f>
        <v>29.875432011952938</v>
      </c>
    </row>
    <row r="2486" spans="1:16" x14ac:dyDescent="0.25">
      <c r="A2486" s="1">
        <v>41670</v>
      </c>
      <c r="B2486" s="10">
        <v>18.41</v>
      </c>
      <c r="C2486" s="10">
        <v>18.09</v>
      </c>
      <c r="D2486">
        <v>1300.4608000000001</v>
      </c>
      <c r="E2486">
        <v>1159.7455</v>
      </c>
      <c r="F2486">
        <v>38370.65</v>
      </c>
      <c r="G2486">
        <v>34221.96</v>
      </c>
      <c r="H2486">
        <f>(1/(1-91/360*VLOOKUP($A2486,Tbills!$B$4:$C$974,2,1)/100))^((1)/91)-1</f>
        <v>1.5279095799680675E-6</v>
      </c>
      <c r="I2486">
        <f>I2485*(1-IF($A2486&lt;=I2481,I$1,I$1+IF(AND(WEEKDAY($A2486)&lt;&gt;1,WEEKDAY($A2486)&lt;&gt;7),J$1,0)))^($A2486-$A2485)*(1-0.5*(E2486/E2485-1))</f>
        <v>33.673467253918169</v>
      </c>
      <c r="K2486">
        <f>ROW()</f>
        <v>2486</v>
      </c>
      <c r="L2486">
        <f>B2486/C2486</f>
        <v>1.0176893311221669</v>
      </c>
      <c r="M2486">
        <f t="shared" si="38"/>
        <v>27.868997397858223</v>
      </c>
      <c r="N2486">
        <f>WEEKDAY(A2486)</f>
        <v>6</v>
      </c>
      <c r="O2486">
        <v>27.786349999999999</v>
      </c>
      <c r="P2486">
        <f>P2485*(1-P$1+H2485)^($A2486-$A2485)*(2-E2486/E2485)</f>
        <v>28.300295383095033</v>
      </c>
    </row>
    <row r="2487" spans="1:16"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I2486*(1-IF($A2487&lt;=I2482,I$1,I$1+IF(AND(WEEKDAY($A2487)&lt;&gt;1,WEEKDAY($A2487)&lt;&gt;7),J$1,0)))^($A2487-$A2486)*(1-0.5*(E2487/E2486-1))</f>
        <v>32.272950633893529</v>
      </c>
      <c r="K2487">
        <f>ROW()</f>
        <v>2487</v>
      </c>
      <c r="L2487">
        <f>B2487/C2487</f>
        <v>1.0645481628599802</v>
      </c>
      <c r="M2487">
        <f t="shared" si="38"/>
        <v>25.551393580637459</v>
      </c>
      <c r="N2487">
        <f>WEEKDAY(A2487)</f>
        <v>2</v>
      </c>
      <c r="O2487">
        <v>25.4725</v>
      </c>
      <c r="P2487">
        <f>P2486*(1-P$1+H2486)^($A2487-$A2486)*(2-E2487/E2486)</f>
        <v>25.947689945587303</v>
      </c>
    </row>
    <row r="2488" spans="1:16"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I2487*(1-IF($A2488&lt;=I2483,I$1,I$1+IF(AND(WEEKDAY($A2488)&lt;&gt;1,WEEKDAY($A2488)&lt;&gt;7),J$1,0)))^($A2488-$A2487)*(1-0.5*(E2488/E2487-1))</f>
        <v>32.620063516121178</v>
      </c>
      <c r="K2488">
        <f>ROW()</f>
        <v>2488</v>
      </c>
      <c r="L2488">
        <f>B2488/C2488</f>
        <v>1.0015723270440253</v>
      </c>
      <c r="M2488">
        <f t="shared" si="38"/>
        <v>26.101160133509314</v>
      </c>
      <c r="N2488">
        <f>WEEKDAY(A2488)</f>
        <v>3</v>
      </c>
      <c r="O2488">
        <v>26.02205</v>
      </c>
      <c r="P2488">
        <f>P2487*(1-P$1+H2487)^($A2488-$A2487)*(2-E2488/E2487)</f>
        <v>26.506266886434844</v>
      </c>
    </row>
    <row r="2489" spans="1:16"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I2488*(1-IF($A2489&lt;=I2484,I$1,I$1+IF(AND(WEEKDAY($A2489)&lt;&gt;1,WEEKDAY($A2489)&lt;&gt;7),J$1,0)))^($A2489-$A2488)*(1-0.5*(E2489/E2488-1))</f>
        <v>32.224646279024896</v>
      </c>
      <c r="K2489">
        <f>ROW()</f>
        <v>2489</v>
      </c>
      <c r="L2489">
        <f>B2489/C2489</f>
        <v>1.0142348754448398</v>
      </c>
      <c r="M2489">
        <f t="shared" si="38"/>
        <v>25.468524679819222</v>
      </c>
      <c r="N2489">
        <f>WEEKDAY(A2489)</f>
        <v>4</v>
      </c>
      <c r="O2489">
        <v>25.391200000000001</v>
      </c>
      <c r="P2489">
        <f>P2488*(1-P$1+H2488)^($A2489-$A2488)*(2-E2489/E2488)</f>
        <v>25.864089285350698</v>
      </c>
    </row>
    <row r="2490" spans="1:16"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I2489*(1-IF($A2490&lt;=I2485,I$1,I$1+IF(AND(WEEKDAY($A2490)&lt;&gt;1,WEEKDAY($A2490)&lt;&gt;7),J$1,0)))^($A2490-$A2489)*(1-0.5*(E2490/E2489-1))</f>
        <v>33.857633654083209</v>
      </c>
      <c r="K2490">
        <f>ROW()</f>
        <v>2490</v>
      </c>
      <c r="L2490">
        <f>B2490/C2490</f>
        <v>0.96852164137155716</v>
      </c>
      <c r="M2490">
        <f t="shared" si="38"/>
        <v>28.049851555512138</v>
      </c>
      <c r="N2490">
        <f>WEEKDAY(A2490)</f>
        <v>5</v>
      </c>
      <c r="O2490">
        <v>27.963750000000001</v>
      </c>
      <c r="P2490">
        <f>P2489*(1-P$1+H2489)^($A2490-$A2489)*(2-E2490/E2489)</f>
        <v>28.485812875889192</v>
      </c>
    </row>
    <row r="2491" spans="1:16"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I2490*(1-IF($A2491&lt;=I2486,I$1,I$1+IF(AND(WEEKDAY($A2491)&lt;&gt;1,WEEKDAY($A2491)&lt;&gt;7),J$1,0)))^($A2491-$A2490)*(1-0.5*(E2491/E2490-1))</f>
        <v>35.09886609868736</v>
      </c>
      <c r="K2491">
        <f>ROW()</f>
        <v>2491</v>
      </c>
      <c r="L2491">
        <f>B2491/C2491</f>
        <v>0.93574051407588732</v>
      </c>
      <c r="M2491">
        <f t="shared" si="38"/>
        <v>30.106597290504631</v>
      </c>
      <c r="N2491">
        <f>WEEKDAY(A2491)</f>
        <v>6</v>
      </c>
      <c r="O2491">
        <v>30.006450000000001</v>
      </c>
      <c r="P2491">
        <f>P2490*(1-P$1+H2490)^($A2491-$A2490)*(2-E2491/E2490)</f>
        <v>30.574852493696085</v>
      </c>
    </row>
    <row r="2492" spans="1:16"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I2491*(1-IF($A2492&lt;=I2487,I$1,I$1+IF(AND(WEEKDAY($A2492)&lt;&gt;1,WEEKDAY($A2492)&lt;&gt;7),J$1,0)))^($A2492-$A2491)*(1-0.5*(E2492/E2491-1))</f>
        <v>35.081486852443554</v>
      </c>
      <c r="K2492">
        <f>ROW()</f>
        <v>2492</v>
      </c>
      <c r="L2492">
        <f>B2492/C2492</f>
        <v>0.93504901960784315</v>
      </c>
      <c r="M2492">
        <f t="shared" si="38"/>
        <v>30.077279178569132</v>
      </c>
      <c r="O2492">
        <v>29.978349999999999</v>
      </c>
      <c r="P2492">
        <f>P2491*(1-P$1+H2491)^($A2492-$A2491)*(2-E2492/E2491)</f>
        <v>30.546058961273062</v>
      </c>
    </row>
    <row r="2493" spans="1:16" x14ac:dyDescent="0.25">
      <c r="A2493" s="1">
        <v>41681</v>
      </c>
      <c r="B2493" s="10">
        <v>14.51</v>
      </c>
      <c r="C2493" s="10">
        <v>15.75</v>
      </c>
      <c r="D2493">
        <v>1134.2920999999999</v>
      </c>
      <c r="E2493">
        <v>1011.5419000000001</v>
      </c>
      <c r="F2493">
        <v>36519.43</v>
      </c>
      <c r="G2493">
        <v>32570.43</v>
      </c>
      <c r="H2493">
        <f>(1/(1-91/360*VLOOKUP($A2493,Tbills!$B$4:$C$974,2,1)/100))^((1)/91)-1</f>
        <v>2.639221485134513E-6</v>
      </c>
      <c r="I2493">
        <f>I2492*(1-IF($A2493&lt;=I2488,I$1,I$1+IF(AND(WEEKDAY($A2493)&lt;&gt;1,WEEKDAY($A2493)&lt;&gt;7),J$1,0)))^($A2493-$A2492)*(1-0.5*(E2493/E2492-1))</f>
        <v>35.705864266881761</v>
      </c>
      <c r="K2493">
        <f>ROW()</f>
        <v>2493</v>
      </c>
      <c r="L2493">
        <f>B2493/C2493</f>
        <v>0.92126984126984124</v>
      </c>
      <c r="M2493">
        <f t="shared" si="38"/>
        <v>31.148047830268215</v>
      </c>
      <c r="O2493">
        <v>31.042850000000001</v>
      </c>
      <c r="P2493">
        <f>P2492*(1-P$1+H2492)^($A2493-$A2492)*(2-E2493/E2492)</f>
        <v>31.633903287153103</v>
      </c>
    </row>
    <row r="2494" spans="1:16" x14ac:dyDescent="0.25">
      <c r="A2494" s="1">
        <v>41682</v>
      </c>
      <c r="B2494" s="10">
        <v>14.3</v>
      </c>
      <c r="C2494" s="10">
        <v>15.65</v>
      </c>
      <c r="D2494">
        <v>1108.845</v>
      </c>
      <c r="E2494">
        <v>988.84590000000003</v>
      </c>
      <c r="F2494">
        <v>36504.68</v>
      </c>
      <c r="G2494">
        <v>32557.19</v>
      </c>
      <c r="H2494">
        <f>(1/(1-91/360*VLOOKUP($A2494,Tbills!$B$4:$C$974,2,1)/100))^((1)/91)-1</f>
        <v>2.639221485134513E-6</v>
      </c>
      <c r="I2494">
        <f>I2493*(1-IF($A2494&lt;=I2489,I$1,I$1+IF(AND(WEEKDAY($A2494)&lt;&gt;1,WEEKDAY($A2494)&lt;&gt;7),J$1,0)))^($A2494-$A2493)*(1-0.5*(E2494/E2493-1))</f>
        <v>36.105491355685174</v>
      </c>
      <c r="K2494">
        <f>ROW()</f>
        <v>2494</v>
      </c>
      <c r="L2494">
        <f>B2494/C2494</f>
        <v>0.91373801916932906</v>
      </c>
      <c r="M2494">
        <f t="shared" si="38"/>
        <v>31.845434357290184</v>
      </c>
      <c r="O2494">
        <v>31.732700000000001</v>
      </c>
      <c r="P2494">
        <f>P2493*(1-P$1+H2493)^($A2494-$A2493)*(2-E2494/E2493)</f>
        <v>32.342563339911216</v>
      </c>
    </row>
    <row r="2495" spans="1:16" x14ac:dyDescent="0.25">
      <c r="A2495" s="1">
        <v>41683</v>
      </c>
      <c r="B2495" s="10">
        <v>14.14</v>
      </c>
      <c r="C2495" s="10">
        <v>15.5</v>
      </c>
      <c r="D2495">
        <v>1106.3069</v>
      </c>
      <c r="E2495">
        <v>986.57989999999995</v>
      </c>
      <c r="F2495">
        <v>36234.21</v>
      </c>
      <c r="G2495">
        <v>32315.88</v>
      </c>
      <c r="H2495">
        <f>(1/(1-91/360*VLOOKUP($A2495,Tbills!$B$4:$C$974,2,1)/100))^((1)/91)-1</f>
        <v>2.639221485134513E-6</v>
      </c>
      <c r="I2495">
        <f>I2494*(1-IF($A2495&lt;=I2490,I$1,I$1+IF(AND(WEEKDAY($A2495)&lt;&gt;1,WEEKDAY($A2495)&lt;&gt;7),J$1,0)))^($A2495-$A2494)*(1-0.5*(E2495/E2494-1))</f>
        <v>36.145919502160986</v>
      </c>
      <c r="K2495">
        <f>ROW()</f>
        <v>2495</v>
      </c>
      <c r="L2495">
        <f>B2495/C2495</f>
        <v>0.91225806451612912</v>
      </c>
      <c r="M2495">
        <f t="shared" si="38"/>
        <v>31.916923479284957</v>
      </c>
      <c r="O2495">
        <v>31.801950000000001</v>
      </c>
      <c r="P2495">
        <f>P2494*(1-P$1+H2494)^($A2495-$A2494)*(2-E2495/E2494)</f>
        <v>32.415564855585544</v>
      </c>
    </row>
    <row r="2496" spans="1:16"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I2495*(1-IF($A2496&lt;=I2491,I$1,I$1+IF(AND(WEEKDAY($A2496)&lt;&gt;1,WEEKDAY($A2496)&lt;&gt;7),J$1,0)))^($A2496-$A2495)*(1-0.5*(E2496/E2495-1))</f>
        <v>36.467075288283951</v>
      </c>
      <c r="K2496">
        <f>ROW()</f>
        <v>2496</v>
      </c>
      <c r="L2496">
        <f>B2496/C2496</f>
        <v>0.89452867501647992</v>
      </c>
      <c r="M2496">
        <f t="shared" si="38"/>
        <v>32.484249156811579</v>
      </c>
      <c r="O2496">
        <v>32.364600000000003</v>
      </c>
      <c r="P2496">
        <f>P2495*(1-P$1+H2495)^($A2496-$A2495)*(2-E2496/E2495)</f>
        <v>32.992157371109137</v>
      </c>
    </row>
    <row r="2497" spans="1:16"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I2496*(1-IF($A2497&lt;=I2492,I$1,I$1+IF(AND(WEEKDAY($A2497)&lt;&gt;1,WEEKDAY($A2497)&lt;&gt;7),J$1,0)))^($A2497-$A2496)*(1-0.5*(E2497/E2496-1))</f>
        <v>36.754278675956449</v>
      </c>
      <c r="K2497">
        <f>ROW()</f>
        <v>2497</v>
      </c>
      <c r="L2497">
        <f>B2497/C2497</f>
        <v>0.91130091984231265</v>
      </c>
      <c r="M2497">
        <f t="shared" si="38"/>
        <v>32.996590453996582</v>
      </c>
      <c r="O2497">
        <v>32.876800000000003</v>
      </c>
      <c r="P2497">
        <f>P2496*(1-P$1+H2496)^($A2497-$A2496)*(2-E2497/E2496)</f>
        <v>33.514148697742108</v>
      </c>
    </row>
    <row r="2498" spans="1:16" x14ac:dyDescent="0.25">
      <c r="A2498" s="1">
        <v>41689</v>
      </c>
      <c r="B2498" s="10">
        <v>15.5</v>
      </c>
      <c r="C2498" s="10">
        <v>16.29</v>
      </c>
      <c r="D2498">
        <v>1139.5597</v>
      </c>
      <c r="E2498">
        <v>1016.2190000000001</v>
      </c>
      <c r="F2498">
        <v>36333.11</v>
      </c>
      <c r="G2498">
        <v>32403.61</v>
      </c>
      <c r="H2498">
        <f>(1/(1-91/360*VLOOKUP($A2498,Tbills!$B$4:$C$974,2,1)/100))^((1)/91)-1</f>
        <v>1.3889898424768177E-6</v>
      </c>
      <c r="I2498">
        <f>I2497*(1-IF($A2498&lt;=I2493,I$1,I$1+IF(AND(WEEKDAY($A2498)&lt;&gt;1,WEEKDAY($A2498)&lt;&gt;7),J$1,0)))^($A2498-$A2497)*(1-0.5*(E2498/E2497-1))</f>
        <v>35.54516857932618</v>
      </c>
      <c r="K2498">
        <f>ROW()</f>
        <v>2498</v>
      </c>
      <c r="L2498">
        <f>B2498/C2498</f>
        <v>0.95150399017802334</v>
      </c>
      <c r="M2498">
        <f t="shared" si="38"/>
        <v>30.825829916769031</v>
      </c>
      <c r="O2498">
        <v>30.72175</v>
      </c>
      <c r="P2498">
        <f>P2497*(1-P$1+H2497)^($A2498-$A2497)*(2-E2498/E2497)</f>
        <v>31.309683070139204</v>
      </c>
    </row>
    <row r="2499" spans="1:16"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I2498*(1-IF($A2499&lt;=I2494,I$1,I$1+IF(AND(WEEKDAY($A2499)&lt;&gt;1,WEEKDAY($A2499)&lt;&gt;7),J$1,0)))^($A2499-$A2498)*(1-0.5*(E2499/E2498-1))</f>
        <v>36.059817697940865</v>
      </c>
      <c r="K2499">
        <f>ROW()</f>
        <v>2499</v>
      </c>
      <c r="L2499">
        <f>B2499/C2499</f>
        <v>0.94083969465648842</v>
      </c>
      <c r="M2499">
        <f t="shared" si="38"/>
        <v>31.718618568373088</v>
      </c>
      <c r="O2499">
        <v>31.622450000000001</v>
      </c>
      <c r="P2499">
        <f>P2498*(1-P$1+H2498)^($A2499-$A2498)*(2-E2499/E2498)</f>
        <v>32.216838938935425</v>
      </c>
    </row>
    <row r="2500" spans="1:16"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I2499*(1-IF($A2500&lt;=I2495,I$1,I$1+IF(AND(WEEKDAY($A2500)&lt;&gt;1,WEEKDAY($A2500)&lt;&gt;7),J$1,0)))^($A2500-$A2499)*(1-0.5*(E2500/E2499-1))</f>
        <v>35.837425472621256</v>
      </c>
      <c r="K2500">
        <f>ROW()</f>
        <v>2500</v>
      </c>
      <c r="L2500">
        <f>B2500/C2500</f>
        <v>0.93861892583120199</v>
      </c>
      <c r="M2500">
        <f t="shared" si="38"/>
        <v>31.327563001762069</v>
      </c>
      <c r="O2500">
        <v>31.233149999999998</v>
      </c>
      <c r="P2500">
        <f>P2499*(1-P$1+H2499)^($A2500-$A2499)*(2-E2500/E2499)</f>
        <v>31.819990198195537</v>
      </c>
    </row>
    <row r="2501" spans="1:16" x14ac:dyDescent="0.25">
      <c r="A2501" s="1">
        <v>41694</v>
      </c>
      <c r="B2501" s="10">
        <v>14.23</v>
      </c>
      <c r="C2501" s="10">
        <v>15.5</v>
      </c>
      <c r="D2501">
        <v>1110.2077999999999</v>
      </c>
      <c r="E2501">
        <v>990.03710000000001</v>
      </c>
      <c r="F2501">
        <v>35934.97</v>
      </c>
      <c r="G2501">
        <v>32048.3</v>
      </c>
      <c r="H2501">
        <f>(1/(1-91/360*VLOOKUP($A2501,Tbills!$B$4:$C$974,2,1)/100))^((1)/91)-1</f>
        <v>1.2500718804542288E-6</v>
      </c>
      <c r="I2501">
        <f>I2500*(1-IF($A2501&lt;=I2496,I$1,I$1+IF(AND(WEEKDAY($A2501)&lt;&gt;1,WEEKDAY($A2501)&lt;&gt;7),J$1,0)))^($A2501-$A2500)*(1-0.5*(E2501/E2500-1))</f>
        <v>35.992858364327738</v>
      </c>
      <c r="K2501">
        <f>ROW()</f>
        <v>2501</v>
      </c>
      <c r="L2501">
        <f>B2501/C2501</f>
        <v>0.91806451612903228</v>
      </c>
      <c r="M2501">
        <f t="shared" si="38"/>
        <v>31.599806730740909</v>
      </c>
      <c r="O2501">
        <v>31.505849999999999</v>
      </c>
      <c r="P2501">
        <f>P2500*(1-P$1+H2500)^($A2501-$A2500)*(2-E2501/E2500)</f>
        <v>32.097570363174967</v>
      </c>
    </row>
    <row r="2502" spans="1:16" x14ac:dyDescent="0.25">
      <c r="A2502" s="1">
        <v>41695</v>
      </c>
      <c r="B2502" s="10">
        <v>13.67</v>
      </c>
      <c r="C2502" s="10">
        <v>15.5</v>
      </c>
      <c r="D2502">
        <v>1102.8490999999999</v>
      </c>
      <c r="E2502">
        <v>983.47370000000001</v>
      </c>
      <c r="F2502">
        <v>35795.42</v>
      </c>
      <c r="G2502">
        <v>31923.8</v>
      </c>
      <c r="H2502">
        <f>(1/(1-91/360*VLOOKUP($A2502,Tbills!$B$4:$C$974,2,1)/100))^((1)/91)-1</f>
        <v>1.2500718804542288E-6</v>
      </c>
      <c r="I2502">
        <f>I2501*(1-IF($A2502&lt;=I2497,I$1,I$1+IF(AND(WEEKDAY($A2502)&lt;&gt;1,WEEKDAY($A2502)&lt;&gt;7),J$1,0)))^($A2502-$A2501)*(1-0.5*(E2502/E2501-1))</f>
        <v>36.11122485970656</v>
      </c>
      <c r="K2502">
        <f>ROW()</f>
        <v>2502</v>
      </c>
      <c r="L2502">
        <f>B2502/C2502</f>
        <v>0.88193548387096776</v>
      </c>
      <c r="M2502">
        <f t="shared" si="38"/>
        <v>31.807814494252511</v>
      </c>
      <c r="O2502">
        <v>31.713249999999999</v>
      </c>
      <c r="P2502">
        <f>P2501*(1-P$1+H2501)^($A2502-$A2501)*(2-E2502/E2501)</f>
        <v>32.309204903501247</v>
      </c>
    </row>
    <row r="2503" spans="1:16"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I2502*(1-IF($A2503&lt;=I2498,I$1,I$1+IF(AND(WEEKDAY($A2503)&lt;&gt;1,WEEKDAY($A2503)&lt;&gt;7),J$1,0)))^($A2503-$A2502)*(1-0.5*(E2503/E2502-1))</f>
        <v>35.644815180255065</v>
      </c>
      <c r="K2503">
        <f>ROW()</f>
        <v>2503</v>
      </c>
      <c r="L2503">
        <f>B2503/C2503</f>
        <v>0.9019484600879949</v>
      </c>
      <c r="M2503">
        <f t="shared" si="38"/>
        <v>30.986351279638274</v>
      </c>
      <c r="O2503">
        <v>30.89425</v>
      </c>
      <c r="P2503">
        <f>P2502*(1-P$1+H2502)^($A2503-$A2502)*(2-E2503/E2502)</f>
        <v>31.475134040064344</v>
      </c>
    </row>
    <row r="2504" spans="1:16" x14ac:dyDescent="0.25">
      <c r="A2504" s="1">
        <v>41697</v>
      </c>
      <c r="B2504" s="10">
        <v>14.04</v>
      </c>
      <c r="C2504" s="10">
        <v>15.63</v>
      </c>
      <c r="D2504">
        <v>1118.9201</v>
      </c>
      <c r="E2504">
        <v>997.80269999999996</v>
      </c>
      <c r="F2504">
        <v>36530.89</v>
      </c>
      <c r="G2504">
        <v>32579.64</v>
      </c>
      <c r="H2504">
        <f>(1/(1-91/360*VLOOKUP($A2504,Tbills!$B$4:$C$974,2,1)/100))^((1)/91)-1</f>
        <v>1.2500718804542288E-6</v>
      </c>
      <c r="I2504">
        <f>I2503*(1-IF($A2504&lt;=I2499,I$1,I$1+IF(AND(WEEKDAY($A2504)&lt;&gt;1,WEEKDAY($A2504)&lt;&gt;7),J$1,0)))^($A2504-$A2503)*(1-0.5*(E2504/E2503-1))</f>
        <v>35.838662007400458</v>
      </c>
      <c r="K2504">
        <f>ROW()</f>
        <v>2504</v>
      </c>
      <c r="L2504">
        <f>B2504/C2504</f>
        <v>0.89827255278310936</v>
      </c>
      <c r="M2504">
        <f t="shared" si="38"/>
        <v>31.323539612225598</v>
      </c>
      <c r="O2504">
        <v>31.234449999999999</v>
      </c>
      <c r="P2504">
        <f>P2503*(1-P$1+H2503)^($A2504-$A2503)*(2-E2504/E2503)</f>
        <v>31.817986116610758</v>
      </c>
    </row>
    <row r="2505" spans="1:16" x14ac:dyDescent="0.25">
      <c r="A2505" s="1">
        <v>41698</v>
      </c>
      <c r="B2505" s="10">
        <v>14</v>
      </c>
      <c r="C2505" s="10">
        <v>15.8</v>
      </c>
      <c r="D2505">
        <v>1129.9159</v>
      </c>
      <c r="E2505">
        <v>1007.607</v>
      </c>
      <c r="F2505">
        <v>36761.449999999997</v>
      </c>
      <c r="G2505">
        <v>32785.22</v>
      </c>
      <c r="H2505">
        <f>(1/(1-91/360*VLOOKUP($A2505,Tbills!$B$4:$C$974,2,1)/100))^((1)/91)-1</f>
        <v>1.2500718804542288E-6</v>
      </c>
      <c r="I2505">
        <f>I2504*(1-IF($A2505&lt;=I2500,I$1,I$1+IF(AND(WEEKDAY($A2505)&lt;&gt;1,WEEKDAY($A2505)&lt;&gt;7),J$1,0)))^($A2505-$A2504)*(1-0.5*(E2505/E2504-1))</f>
        <v>35.661660420034941</v>
      </c>
      <c r="K2505">
        <f>ROW()</f>
        <v>2505</v>
      </c>
      <c r="L2505">
        <f>B2505/C2505</f>
        <v>0.88607594936708856</v>
      </c>
      <c r="M2505">
        <f t="shared" ref="M2505:M2568" si="39">M2504*(1-IF($A2505&lt;=N$3,M$1,M$1+IF(AND(WEEKDAY($A2505)&lt;&gt;1,WEEKDAY($A2505)&lt;&gt;7),N$1,0)))^($A2505-$A2504)*(2-$E2505/$E2504)</f>
        <v>31.014313374598096</v>
      </c>
      <c r="O2505">
        <v>30.926449999999999</v>
      </c>
      <c r="P2505">
        <f>P2504*(1-P$1+H2504)^($A2505-$A2504)*(2-E2505/E2504)</f>
        <v>31.504220189078882</v>
      </c>
    </row>
    <row r="2506" spans="1:16"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I2505*(1-IF($A2506&lt;=I2501,I$1,I$1+IF(AND(WEEKDAY($A2506)&lt;&gt;1,WEEKDAY($A2506)&lt;&gt;7),J$1,0)))^($A2506-$A2505)*(1-0.5*(E2506/E2505-1))</f>
        <v>34.294393729905543</v>
      </c>
      <c r="K2506">
        <f>ROW()</f>
        <v>2506</v>
      </c>
      <c r="L2506">
        <f>B2506/C2506</f>
        <v>0.94562647754137108</v>
      </c>
      <c r="M2506">
        <f t="shared" si="39"/>
        <v>28.636794410804669</v>
      </c>
      <c r="O2506">
        <v>28.559249999999999</v>
      </c>
      <c r="P2506">
        <f>P2505*(1-P$1+H2505)^($A2506-$A2505)*(2-E2506/E2505)</f>
        <v>29.090091529789397</v>
      </c>
    </row>
    <row r="2507" spans="1:16" x14ac:dyDescent="0.25">
      <c r="A2507" s="1">
        <v>41702</v>
      </c>
      <c r="B2507" s="10">
        <v>14.1</v>
      </c>
      <c r="C2507" s="10">
        <v>15.69</v>
      </c>
      <c r="D2507">
        <v>1122.2329</v>
      </c>
      <c r="E2507">
        <v>1000.7506</v>
      </c>
      <c r="F2507">
        <v>36696.99</v>
      </c>
      <c r="G2507">
        <v>32727.56</v>
      </c>
      <c r="H2507">
        <f>(1/(1-91/360*VLOOKUP($A2507,Tbills!$B$4:$C$974,2,1)/100))^((1)/91)-1</f>
        <v>1.3889898424768177E-6</v>
      </c>
      <c r="I2507">
        <f>I2506*(1-IF($A2507&lt;=I2502,I$1,I$1+IF(AND(WEEKDAY($A2507)&lt;&gt;1,WEEKDAY($A2507)&lt;&gt;7),J$1,0)))^($A2507-$A2506)*(1-0.5*(E2507/E2506-1))</f>
        <v>35.62083441638012</v>
      </c>
      <c r="K2507">
        <f>ROW()</f>
        <v>2507</v>
      </c>
      <c r="L2507">
        <f>B2507/C2507</f>
        <v>0.89866156787762907</v>
      </c>
      <c r="M2507">
        <f t="shared" si="39"/>
        <v>30.852137193108096</v>
      </c>
      <c r="O2507">
        <v>30.76455</v>
      </c>
      <c r="P2507">
        <f>P2506*(1-P$1+H2506)^($A2507-$A2506)*(2-E2507/E2506)</f>
        <v>31.340845456040913</v>
      </c>
    </row>
    <row r="2508" spans="1:16" x14ac:dyDescent="0.25">
      <c r="A2508" s="1">
        <v>41703</v>
      </c>
      <c r="B2508" s="10">
        <v>13.89</v>
      </c>
      <c r="C2508" s="10">
        <v>15.77</v>
      </c>
      <c r="D2508">
        <v>1123.9645</v>
      </c>
      <c r="E2508">
        <v>1002.2934</v>
      </c>
      <c r="F2508">
        <v>36680.639999999999</v>
      </c>
      <c r="G2508">
        <v>32712.93</v>
      </c>
      <c r="H2508">
        <f>(1/(1-91/360*VLOOKUP($A2508,Tbills!$B$4:$C$974,2,1)/100))^((1)/91)-1</f>
        <v>1.3889898424768177E-6</v>
      </c>
      <c r="I2508">
        <f>I2507*(1-IF($A2508&lt;=I2503,I$1,I$1+IF(AND(WEEKDAY($A2508)&lt;&gt;1,WEEKDAY($A2508)&lt;&gt;7),J$1,0)))^($A2508-$A2507)*(1-0.5*(E2508/E2507-1))</f>
        <v>35.592450711196378</v>
      </c>
      <c r="K2508">
        <f>ROW()</f>
        <v>2508</v>
      </c>
      <c r="L2508">
        <f>B2508/C2508</f>
        <v>0.88078630310716555</v>
      </c>
      <c r="M2508">
        <f t="shared" si="39"/>
        <v>30.803139483023067</v>
      </c>
      <c r="O2508">
        <v>30.711950000000002</v>
      </c>
      <c r="P2508">
        <f>P2507*(1-P$1+H2507)^($A2508-$A2507)*(2-E2508/E2507)</f>
        <v>31.291415136048091</v>
      </c>
    </row>
    <row r="2509" spans="1:16"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I2508*(1-IF($A2509&lt;=I2504,I$1,I$1+IF(AND(WEEKDAY($A2509)&lt;&gt;1,WEEKDAY($A2509)&lt;&gt;7),J$1,0)))^($A2509-$A2508)*(1-0.5*(E2509/E2508-1))</f>
        <v>35.673573935903747</v>
      </c>
      <c r="K2509">
        <f>ROW()</f>
        <v>2509</v>
      </c>
      <c r="L2509">
        <f>B2509/C2509</f>
        <v>0.89766266582438414</v>
      </c>
      <c r="M2509">
        <f t="shared" si="39"/>
        <v>30.943719957025642</v>
      </c>
      <c r="O2509">
        <v>30.851749999999999</v>
      </c>
      <c r="P2509">
        <f>P2508*(1-P$1+H2508)^($A2509-$A2508)*(2-E2509/E2508)</f>
        <v>31.434569121965225</v>
      </c>
    </row>
    <row r="2510" spans="1:16" x14ac:dyDescent="0.25">
      <c r="A2510" s="1">
        <v>41705</v>
      </c>
      <c r="B2510" s="10">
        <v>14.11</v>
      </c>
      <c r="C2510" s="10">
        <v>15.87</v>
      </c>
      <c r="D2510">
        <v>1144.6521</v>
      </c>
      <c r="E2510">
        <v>1020.7388</v>
      </c>
      <c r="F2510">
        <v>36744.11</v>
      </c>
      <c r="G2510">
        <v>32769.440000000002</v>
      </c>
      <c r="H2510">
        <f>(1/(1-91/360*VLOOKUP($A2510,Tbills!$B$4:$C$974,2,1)/100))^((1)/91)-1</f>
        <v>1.3889898424768177E-6</v>
      </c>
      <c r="I2510">
        <f>I2509*(1-IF($A2510&lt;=I2505,I$1,I$1+IF(AND(WEEKDAY($A2510)&lt;&gt;1,WEEKDAY($A2510)&lt;&gt;7),J$1,0)))^($A2510-$A2509)*(1-0.5*(E2510/E2509-1))</f>
        <v>35.260262178135157</v>
      </c>
      <c r="K2510">
        <f>ROW()</f>
        <v>2510</v>
      </c>
      <c r="L2510">
        <f>B2510/C2510</f>
        <v>0.88909892879647134</v>
      </c>
      <c r="M2510">
        <f t="shared" si="39"/>
        <v>30.226880271264033</v>
      </c>
      <c r="O2510">
        <v>30.13785</v>
      </c>
      <c r="P2510">
        <f>P2509*(1-P$1+H2509)^($A2510-$A2509)*(2-E2510/E2509)</f>
        <v>30.706695575647501</v>
      </c>
    </row>
    <row r="2511" spans="1:16" x14ac:dyDescent="0.25">
      <c r="A2511" s="1">
        <v>41708</v>
      </c>
      <c r="B2511" s="10">
        <v>14.2</v>
      </c>
      <c r="C2511" s="10">
        <v>15.97</v>
      </c>
      <c r="D2511">
        <v>1142.5517</v>
      </c>
      <c r="E2511">
        <v>1018.8615</v>
      </c>
      <c r="F2511">
        <v>36731.550000000003</v>
      </c>
      <c r="G2511">
        <v>32758.11</v>
      </c>
      <c r="H2511">
        <f>(1/(1-91/360*VLOOKUP($A2511,Tbills!$B$4:$C$974,2,1)/100))^((1)/91)-1</f>
        <v>1.3889898424768177E-6</v>
      </c>
      <c r="I2511">
        <f>I2510*(1-IF($A2511&lt;=I2506,I$1,I$1+IF(AND(WEEKDAY($A2511)&lt;&gt;1,WEEKDAY($A2511)&lt;&gt;7),J$1,0)))^($A2511-$A2510)*(1-0.5*(E2511/E2510-1))</f>
        <v>35.289931117365462</v>
      </c>
      <c r="K2511">
        <f>ROW()</f>
        <v>2511</v>
      </c>
      <c r="L2511">
        <f>B2511/C2511</f>
        <v>0.88916718847839693</v>
      </c>
      <c r="M2511">
        <f t="shared" si="39"/>
        <v>30.278241229522035</v>
      </c>
      <c r="O2511">
        <v>30.190149999999999</v>
      </c>
      <c r="P2511">
        <f>P2510*(1-P$1+H2510)^($A2511-$A2510)*(2-E2511/E2510)</f>
        <v>30.759884901079172</v>
      </c>
    </row>
    <row r="2512" spans="1:16"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I2511*(1-IF($A2512&lt;=I2507,I$1,I$1+IF(AND(WEEKDAY($A2512)&lt;&gt;1,WEEKDAY($A2512)&lt;&gt;7),J$1,0)))^($A2512-$A2511)*(1-0.5*(E2512/E2511-1))</f>
        <v>35.050095341414256</v>
      </c>
      <c r="K2512">
        <f>ROW()</f>
        <v>2512</v>
      </c>
      <c r="L2512">
        <f>B2512/C2512</f>
        <v>0.90519877675840976</v>
      </c>
      <c r="M2512">
        <f t="shared" si="39"/>
        <v>29.86686443402661</v>
      </c>
      <c r="O2512">
        <v>29.779150000000001</v>
      </c>
      <c r="P2512">
        <f>P2511*(1-P$1+H2511)^($A2512-$A2511)*(2-E2512/E2511)</f>
        <v>30.342297340976874</v>
      </c>
    </row>
    <row r="2513" spans="1:16"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I2512*(1-IF($A2513&lt;=I2508,I$1,I$1+IF(AND(WEEKDAY($A2513)&lt;&gt;1,WEEKDAY($A2513)&lt;&gt;7),J$1,0)))^($A2513-$A2512)*(1-0.5*(E2513/E2512-1))</f>
        <v>35.236719368457507</v>
      </c>
      <c r="K2513">
        <f>ROW()</f>
        <v>2513</v>
      </c>
      <c r="L2513">
        <f>B2513/C2513</f>
        <v>0.89987562189054737</v>
      </c>
      <c r="M2513">
        <f t="shared" si="39"/>
        <v>30.185073409611306</v>
      </c>
      <c r="O2513">
        <v>30.096599999999999</v>
      </c>
      <c r="P2513">
        <f>P2512*(1-P$1+H2512)^($A2513-$A2512)*(2-E2513/E2512)</f>
        <v>30.665908359853784</v>
      </c>
    </row>
    <row r="2514" spans="1:16"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I2513*(1-IF($A2514&lt;=I2509,I$1,I$1+IF(AND(WEEKDAY($A2514)&lt;&gt;1,WEEKDAY($A2514)&lt;&gt;7),J$1,0)))^($A2514-$A2513)*(1-0.5*(E2514/E2513-1))</f>
        <v>34.399083323876233</v>
      </c>
      <c r="K2514">
        <f>ROW()</f>
        <v>2514</v>
      </c>
      <c r="L2514">
        <f>B2514/C2514</f>
        <v>0.94687682428488029</v>
      </c>
      <c r="M2514">
        <f t="shared" si="39"/>
        <v>28.750168405244935</v>
      </c>
      <c r="O2514">
        <v>28.671849999999999</v>
      </c>
      <c r="P2514">
        <f>P2513*(1-P$1+H2513)^($A2514-$A2513)*(2-E2514/E2513)</f>
        <v>29.208466612408142</v>
      </c>
    </row>
    <row r="2515" spans="1:16"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I2514*(1-IF($A2515&lt;=I2510,I$1,I$1+IF(AND(WEEKDAY($A2515)&lt;&gt;1,WEEKDAY($A2515)&lt;&gt;7),J$1,0)))^($A2515-$A2514)*(1-0.5*(E2515/E2514-1))</f>
        <v>33.814705594244771</v>
      </c>
      <c r="K2515">
        <f>ROW()</f>
        <v>2515</v>
      </c>
      <c r="L2515">
        <f>B2515/C2515</f>
        <v>0.99386503067484666</v>
      </c>
      <c r="M2515">
        <f t="shared" si="39"/>
        <v>27.773520060107899</v>
      </c>
      <c r="O2515">
        <v>27.698499999999999</v>
      </c>
      <c r="P2515">
        <f>P2514*(1-P$1+H2514)^($A2515-$A2514)*(2-E2515/E2514)</f>
        <v>28.21655956877802</v>
      </c>
    </row>
    <row r="2516" spans="1:16"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I2515*(1-IF($A2516&lt;=I2511,I$1,I$1+IF(AND(WEEKDAY($A2516)&lt;&gt;1,WEEKDAY($A2516)&lt;&gt;7),J$1,0)))^($A2516-$A2515)*(1-0.5*(E2516/E2515-1))</f>
        <v>34.780721171579046</v>
      </c>
      <c r="K2516">
        <f>ROW()</f>
        <v>2516</v>
      </c>
      <c r="L2516">
        <f>B2516/C2516</f>
        <v>0.93708807669263028</v>
      </c>
      <c r="M2516">
        <f t="shared" si="39"/>
        <v>29.360741616415954</v>
      </c>
      <c r="O2516">
        <v>29.2896</v>
      </c>
      <c r="P2516">
        <f>P2515*(1-P$1+H2515)^($A2516-$A2515)*(2-E2516/E2515)</f>
        <v>29.830082723754987</v>
      </c>
    </row>
    <row r="2517" spans="1:16"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I2516*(1-IF($A2517&lt;=I2512,I$1,I$1+IF(AND(WEEKDAY($A2517)&lt;&gt;1,WEEKDAY($A2517)&lt;&gt;7),J$1,0)))^($A2517-$A2516)*(1-0.5*(E2517/E2516-1))</f>
        <v>35.372041567581306</v>
      </c>
      <c r="K2517">
        <f>ROW()</f>
        <v>2517</v>
      </c>
      <c r="L2517">
        <f>B2517/C2517</f>
        <v>0.89907120743034064</v>
      </c>
      <c r="M2517">
        <f t="shared" si="39"/>
        <v>30.359228436043932</v>
      </c>
      <c r="O2517">
        <v>30.27985</v>
      </c>
      <c r="P2517">
        <f>P2516*(1-P$1+H2516)^($A2517-$A2516)*(2-E2517/E2516)</f>
        <v>30.84486931143983</v>
      </c>
    </row>
    <row r="2518" spans="1:16" x14ac:dyDescent="0.25">
      <c r="A2518" s="1">
        <v>41717</v>
      </c>
      <c r="B2518" s="10">
        <v>15.12</v>
      </c>
      <c r="C2518" s="10">
        <v>16.38</v>
      </c>
      <c r="D2518">
        <v>1158.2372</v>
      </c>
      <c r="E2518">
        <v>1032.8359</v>
      </c>
      <c r="F2518">
        <v>36393.54</v>
      </c>
      <c r="G2518">
        <v>32456.26</v>
      </c>
      <c r="H2518">
        <f>(1/(1-91/360*VLOOKUP($A2518,Tbills!$B$4:$C$974,2,1)/100))^((1)/91)-1</f>
        <v>1.3889898424768177E-6</v>
      </c>
      <c r="I2518">
        <f>I2517*(1-IF($A2518&lt;=I2513,I$1,I$1+IF(AND(WEEKDAY($A2518)&lt;&gt;1,WEEKDAY($A2518)&lt;&gt;7),J$1,0)))^($A2518-$A2517)*(1-0.5*(E2518/E2517-1))</f>
        <v>34.926625246443507</v>
      </c>
      <c r="K2518">
        <f>ROW()</f>
        <v>2518</v>
      </c>
      <c r="L2518">
        <f>B2518/C2518</f>
        <v>0.92307692307692313</v>
      </c>
      <c r="M2518">
        <f t="shared" si="39"/>
        <v>29.594823790611169</v>
      </c>
      <c r="O2518">
        <v>29.514849999999999</v>
      </c>
      <c r="P2518">
        <f>P2517*(1-P$1+H2517)^($A2518-$A2517)*(2-E2518/E2517)</f>
        <v>30.068566985656251</v>
      </c>
    </row>
    <row r="2519" spans="1:16" x14ac:dyDescent="0.25">
      <c r="A2519" s="1">
        <v>41718</v>
      </c>
      <c r="B2519" s="10">
        <v>14.52</v>
      </c>
      <c r="C2519" s="10">
        <v>15.86</v>
      </c>
      <c r="D2519">
        <v>1139.8514</v>
      </c>
      <c r="E2519">
        <v>1016.4392</v>
      </c>
      <c r="F2519">
        <v>36088.949999999997</v>
      </c>
      <c r="G2519">
        <v>32184.58</v>
      </c>
      <c r="H2519">
        <f>(1/(1-91/360*VLOOKUP($A2519,Tbills!$B$4:$C$974,2,1)/100))^((1)/91)-1</f>
        <v>1.3889898424768177E-6</v>
      </c>
      <c r="I2519">
        <f>I2518*(1-IF($A2519&lt;=I2514,I$1,I$1+IF(AND(WEEKDAY($A2519)&lt;&gt;1,WEEKDAY($A2519)&lt;&gt;7),J$1,0)))^($A2519-$A2518)*(1-0.5*(E2519/E2518-1))</f>
        <v>35.202946341390764</v>
      </c>
      <c r="K2519">
        <f>ROW()</f>
        <v>2519</v>
      </c>
      <c r="L2519">
        <f>B2519/C2519</f>
        <v>0.91551071878940737</v>
      </c>
      <c r="M2519">
        <f t="shared" si="39"/>
        <v>30.063253670437529</v>
      </c>
      <c r="O2519">
        <v>29.98875</v>
      </c>
      <c r="P2519">
        <f>P2518*(1-P$1+H2518)^($A2519-$A2518)*(2-E2519/E2518)</f>
        <v>30.544830654971587</v>
      </c>
    </row>
    <row r="2520" spans="1:16" x14ac:dyDescent="0.25">
      <c r="A2520" s="1">
        <v>41719</v>
      </c>
      <c r="B2520" s="10">
        <v>15</v>
      </c>
      <c r="C2520" s="10">
        <v>16.18</v>
      </c>
      <c r="D2520">
        <v>1157.8723</v>
      </c>
      <c r="E2520">
        <v>1032.5075999999999</v>
      </c>
      <c r="F2520">
        <v>36352.67</v>
      </c>
      <c r="G2520">
        <v>32419.73</v>
      </c>
      <c r="H2520">
        <f>(1/(1-91/360*VLOOKUP($A2520,Tbills!$B$4:$C$974,2,1)/100))^((1)/91)-1</f>
        <v>1.3889898424768177E-6</v>
      </c>
      <c r="I2520">
        <f>I2519*(1-IF($A2520&lt;=I2515,I$1,I$1+IF(AND(WEEKDAY($A2520)&lt;&gt;1,WEEKDAY($A2520)&lt;&gt;7),J$1,0)))^($A2520-$A2519)*(1-0.5*(E2520/E2519-1))</f>
        <v>34.92378409187171</v>
      </c>
      <c r="K2520">
        <f>ROW()</f>
        <v>2520</v>
      </c>
      <c r="L2520">
        <f>B2520/C2520</f>
        <v>0.92707045735475901</v>
      </c>
      <c r="M2520">
        <f t="shared" si="39"/>
        <v>29.586620035282664</v>
      </c>
      <c r="O2520">
        <v>29.513500000000001</v>
      </c>
      <c r="P2520">
        <f>P2519*(1-P$1+H2519)^($A2520-$A2519)*(2-E2520/E2519)</f>
        <v>30.060891946267024</v>
      </c>
    </row>
    <row r="2521" spans="1:16" x14ac:dyDescent="0.25">
      <c r="A2521" s="1">
        <v>41722</v>
      </c>
      <c r="B2521" s="10">
        <v>15.09</v>
      </c>
      <c r="C2521" s="10">
        <v>16.100000000000001</v>
      </c>
      <c r="D2521">
        <v>1154.9636</v>
      </c>
      <c r="E2521">
        <v>1029.9095</v>
      </c>
      <c r="F2521">
        <v>36352.82</v>
      </c>
      <c r="G2521">
        <v>32419.73</v>
      </c>
      <c r="H2521">
        <f>(1/(1-91/360*VLOOKUP($A2521,Tbills!$B$4:$C$974,2,1)/100))^((1)/91)-1</f>
        <v>1.3889898424768177E-6</v>
      </c>
      <c r="I2521">
        <f>I2520*(1-IF($A2521&lt;=I2516,I$1,I$1+IF(AND(WEEKDAY($A2521)&lt;&gt;1,WEEKDAY($A2521)&lt;&gt;7),J$1,0)))^($A2521-$A2520)*(1-0.5*(E2521/E2520-1))</f>
        <v>34.964993184445319</v>
      </c>
      <c r="K2521">
        <f>ROW()</f>
        <v>2521</v>
      </c>
      <c r="L2521">
        <f>B2521/C2521</f>
        <v>0.93726708074534149</v>
      </c>
      <c r="M2521">
        <f t="shared" si="39"/>
        <v>29.65692464924858</v>
      </c>
      <c r="O2521">
        <v>29.58475</v>
      </c>
      <c r="P2521">
        <f>P2520*(1-P$1+H2520)^($A2521-$A2520)*(2-E2521/E2520)</f>
        <v>30.133315977231657</v>
      </c>
    </row>
    <row r="2522" spans="1:16" x14ac:dyDescent="0.25">
      <c r="A2522" s="1">
        <v>41723</v>
      </c>
      <c r="B2522" s="10">
        <v>14.02</v>
      </c>
      <c r="C2522" s="10">
        <v>15.53</v>
      </c>
      <c r="D2522">
        <v>1137.8521000000001</v>
      </c>
      <c r="E2522">
        <v>1014.6493</v>
      </c>
      <c r="F2522">
        <v>36429.25</v>
      </c>
      <c r="G2522">
        <v>32487.84</v>
      </c>
      <c r="H2522">
        <f>(1/(1-91/360*VLOOKUP($A2522,Tbills!$B$4:$C$974,2,1)/100))^((1)/91)-1</f>
        <v>1.3889898424768177E-6</v>
      </c>
      <c r="I2522">
        <f>I2521*(1-IF($A2522&lt;=I2517,I$1,I$1+IF(AND(WEEKDAY($A2522)&lt;&gt;1,WEEKDAY($A2522)&lt;&gt;7),J$1,0)))^($A2522-$A2521)*(1-0.5*(E2522/E2521-1))</f>
        <v>35.223115071756418</v>
      </c>
      <c r="K2522">
        <f>ROW()</f>
        <v>2522</v>
      </c>
      <c r="L2522">
        <f>B2522/C2522</f>
        <v>0.90276883451384415</v>
      </c>
      <c r="M2522">
        <f t="shared" si="39"/>
        <v>30.094950444760698</v>
      </c>
      <c r="O2522">
        <v>30.021899999999999</v>
      </c>
      <c r="P2522">
        <f>P2521*(1-P$1+H2521)^($A2522-$A2521)*(2-E2522/E2521)</f>
        <v>30.578713666525392</v>
      </c>
    </row>
    <row r="2523" spans="1:16"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I2522*(1-IF($A2523&lt;=I2518,I$1,I$1+IF(AND(WEEKDAY($A2523)&lt;&gt;1,WEEKDAY($A2523)&lt;&gt;7),J$1,0)))^($A2523-$A2522)*(1-0.5*(E2523/E2522-1))</f>
        <v>34.817619190871341</v>
      </c>
      <c r="K2523">
        <f>ROW()</f>
        <v>2523</v>
      </c>
      <c r="L2523">
        <f>B2523/C2523</f>
        <v>0.92848258706467668</v>
      </c>
      <c r="M2523">
        <f t="shared" si="39"/>
        <v>29.402210804410331</v>
      </c>
      <c r="O2523">
        <v>29.331</v>
      </c>
      <c r="P2523">
        <f>P2522*(1-P$1+H2522)^($A2523-$A2522)*(2-E2523/E2522)</f>
        <v>29.875166520328673</v>
      </c>
    </row>
    <row r="2524" spans="1:16" x14ac:dyDescent="0.25">
      <c r="A2524" s="1">
        <v>41725</v>
      </c>
      <c r="B2524" s="10">
        <v>14.62</v>
      </c>
      <c r="C2524" s="10">
        <v>15.87</v>
      </c>
      <c r="D2524">
        <v>1143.6998000000001</v>
      </c>
      <c r="E2524">
        <v>1019.8611</v>
      </c>
      <c r="F2524">
        <v>36593.49</v>
      </c>
      <c r="G2524">
        <v>32634.22</v>
      </c>
      <c r="H2524">
        <f>(1/(1-91/360*VLOOKUP($A2524,Tbills!$B$4:$C$974,2,1)/100))^((1)/91)-1</f>
        <v>1.3889898424768177E-6</v>
      </c>
      <c r="I2524">
        <f>I2523*(1-IF($A2524&lt;=I2519,I$1,I$1+IF(AND(WEEKDAY($A2524)&lt;&gt;1,WEEKDAY($A2524)&lt;&gt;7),J$1,0)))^($A2524-$A2523)*(1-0.5*(E2524/E2523-1))</f>
        <v>35.12024257294793</v>
      </c>
      <c r="K2524">
        <f>ROW()</f>
        <v>2524</v>
      </c>
      <c r="L2524">
        <f>B2524/C2524</f>
        <v>0.92123503465658474</v>
      </c>
      <c r="M2524">
        <f t="shared" si="39"/>
        <v>29.913470218228394</v>
      </c>
      <c r="O2524">
        <v>29.841000000000001</v>
      </c>
      <c r="P2524">
        <f>P2523*(1-P$1+H2523)^($A2524-$A2523)*(2-E2524/E2523)</f>
        <v>30.394983598622048</v>
      </c>
    </row>
    <row r="2525" spans="1:16"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I2524*(1-IF($A2525&lt;=I2520,I$1,I$1+IF(AND(WEEKDAY($A2525)&lt;&gt;1,WEEKDAY($A2525)&lt;&gt;7),J$1,0)))^($A2525-$A2524)*(1-0.5*(E2525/E2524-1))</f>
        <v>35.283974479159596</v>
      </c>
      <c r="K2525">
        <f>ROW()</f>
        <v>2525</v>
      </c>
      <c r="L2525">
        <f>B2525/C2525</f>
        <v>0.93208279430789132</v>
      </c>
      <c r="M2525">
        <f t="shared" si="39"/>
        <v>30.192543835414114</v>
      </c>
      <c r="O2525">
        <v>30.119499999999999</v>
      </c>
      <c r="P2525">
        <f>P2524*(1-P$1+H2524)^($A2525-$A2524)*(2-E2525/E2524)</f>
        <v>30.678886234592827</v>
      </c>
    </row>
    <row r="2526" spans="1:16" x14ac:dyDescent="0.25">
      <c r="A2526" s="1">
        <v>41729</v>
      </c>
      <c r="B2526" s="10">
        <v>13.88</v>
      </c>
      <c r="C2526" s="10">
        <v>15.08</v>
      </c>
      <c r="D2526">
        <v>1102.4025999999999</v>
      </c>
      <c r="E2526">
        <v>983.03</v>
      </c>
      <c r="F2526">
        <v>35731.760000000002</v>
      </c>
      <c r="G2526">
        <v>31865.55</v>
      </c>
      <c r="H2526">
        <f>(1/(1-91/360*VLOOKUP($A2526,Tbills!$B$4:$C$974,2,1)/100))^((1)/91)-1</f>
        <v>1.2500718804542288E-6</v>
      </c>
      <c r="I2526">
        <f>I2525*(1-IF($A2526&lt;=I2521,I$1,I$1+IF(AND(WEEKDAY($A2526)&lt;&gt;1,WEEKDAY($A2526)&lt;&gt;7),J$1,0)))^($A2526-$A2525)*(1-0.5*(E2526/E2525-1))</f>
        <v>35.757349047644368</v>
      </c>
      <c r="K2526">
        <f>ROW()</f>
        <v>2526</v>
      </c>
      <c r="L2526">
        <f>B2526/C2526</f>
        <v>0.92042440318302388</v>
      </c>
      <c r="M2526">
        <f t="shared" si="39"/>
        <v>31.003124488482641</v>
      </c>
      <c r="O2526">
        <v>30.929099999999998</v>
      </c>
      <c r="P2526">
        <f>P2525*(1-P$1+H2525)^($A2526-$A2525)*(2-E2526/E2525)</f>
        <v>31.503561311822274</v>
      </c>
    </row>
    <row r="2527" spans="1:16" x14ac:dyDescent="0.25">
      <c r="A2527" s="1">
        <v>41730</v>
      </c>
      <c r="B2527" s="10">
        <v>13.1</v>
      </c>
      <c r="C2527" s="10">
        <v>14.4</v>
      </c>
      <c r="D2527">
        <v>1064.6005</v>
      </c>
      <c r="E2527">
        <v>949.32010000000002</v>
      </c>
      <c r="F2527">
        <v>35168.67</v>
      </c>
      <c r="G2527">
        <v>31363.34</v>
      </c>
      <c r="H2527">
        <f>(1/(1-91/360*VLOOKUP($A2527,Tbills!$B$4:$C$974,2,1)/100))^((1)/91)-1</f>
        <v>1.2500718804542288E-6</v>
      </c>
      <c r="I2527">
        <f>I2526*(1-IF($A2527&lt;=I2522,I$1,I$1+IF(AND(WEEKDAY($A2527)&lt;&gt;1,WEEKDAY($A2527)&lt;&gt;7),J$1,0)))^($A2527-$A2526)*(1-0.5*(E2527/E2526-1))</f>
        <v>36.369494929942597</v>
      </c>
      <c r="K2527">
        <f>ROW()</f>
        <v>2527</v>
      </c>
      <c r="L2527">
        <f>B2527/C2527</f>
        <v>0.90972222222222221</v>
      </c>
      <c r="M2527">
        <f t="shared" si="39"/>
        <v>32.064784939286632</v>
      </c>
      <c r="O2527">
        <v>31.987400000000001</v>
      </c>
      <c r="P2527">
        <f>P2526*(1-P$1+H2526)^($A2527-$A2526)*(2-E2527/E2526)</f>
        <v>32.582711731320735</v>
      </c>
    </row>
    <row r="2528" spans="1:16" x14ac:dyDescent="0.25">
      <c r="A2528" s="1">
        <v>41731</v>
      </c>
      <c r="B2528" s="10">
        <v>13.09</v>
      </c>
      <c r="C2528" s="10">
        <v>14.45</v>
      </c>
      <c r="D2528">
        <v>1071.7003</v>
      </c>
      <c r="E2528">
        <v>955.6499</v>
      </c>
      <c r="F2528">
        <v>35336.81</v>
      </c>
      <c r="G2528">
        <v>31513.25</v>
      </c>
      <c r="H2528">
        <f>(1/(1-91/360*VLOOKUP($A2528,Tbills!$B$4:$C$974,2,1)/100))^((1)/91)-1</f>
        <v>1.2500718804542288E-6</v>
      </c>
      <c r="I2528">
        <f>I2527*(1-IF($A2528&lt;=I2523,I$1,I$1+IF(AND(WEEKDAY($A2528)&lt;&gt;1,WEEKDAY($A2528)&lt;&gt;7),J$1,0)))^($A2528-$A2527)*(1-0.5*(E2528/E2527-1))</f>
        <v>36.247300689947579</v>
      </c>
      <c r="K2528">
        <f>ROW()</f>
        <v>2528</v>
      </c>
      <c r="L2528">
        <f>B2528/C2528</f>
        <v>0.90588235294117647</v>
      </c>
      <c r="M2528">
        <f t="shared" si="39"/>
        <v>31.849502481718616</v>
      </c>
      <c r="O2528">
        <v>31.773250000000001</v>
      </c>
      <c r="P2528">
        <f>P2527*(1-P$1+H2527)^($A2528-$A2527)*(2-E2528/E2527)</f>
        <v>32.364302734355249</v>
      </c>
    </row>
    <row r="2529" spans="1:16"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I2528*(1-IF($A2529&lt;=I2524,I$1,I$1+IF(AND(WEEKDAY($A2529)&lt;&gt;1,WEEKDAY($A2529)&lt;&gt;7),J$1,0)))^($A2529-$A2528)*(1-0.5*(E2529/E2528-1))</f>
        <v>36.425878497472695</v>
      </c>
      <c r="K2529">
        <f>ROW()</f>
        <v>2529</v>
      </c>
      <c r="L2529">
        <f>B2529/C2529</f>
        <v>0.92206896551724138</v>
      </c>
      <c r="M2529">
        <f t="shared" si="39"/>
        <v>32.163493296281544</v>
      </c>
      <c r="O2529">
        <v>32.086599999999997</v>
      </c>
      <c r="P2529">
        <f>P2528*(1-P$1+H2528)^($A2529-$A2528)*(2-E2529/E2528)</f>
        <v>32.683723022753028</v>
      </c>
    </row>
    <row r="2530" spans="1:16"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I2529*(1-IF($A2530&lt;=I2525,I$1,I$1+IF(AND(WEEKDAY($A2530)&lt;&gt;1,WEEKDAY($A2530)&lt;&gt;7),J$1,0)))^($A2530-$A2529)*(1-0.5*(E2530/E2529-1))</f>
        <v>35.977982008300472</v>
      </c>
      <c r="K2530">
        <f>ROW()</f>
        <v>2530</v>
      </c>
      <c r="L2530">
        <f>B2530/C2530</f>
        <v>0.9331550802139037</v>
      </c>
      <c r="M2530">
        <f t="shared" si="39"/>
        <v>31.372714261698665</v>
      </c>
      <c r="O2530">
        <v>31.297699999999999</v>
      </c>
      <c r="P2530">
        <f>P2529*(1-P$1+H2529)^($A2530-$A2529)*(2-E2530/E2529)</f>
        <v>31.88049906929162</v>
      </c>
    </row>
    <row r="2531" spans="1:16" x14ac:dyDescent="0.25">
      <c r="A2531" s="1">
        <v>41736</v>
      </c>
      <c r="B2531" s="10">
        <v>15.57</v>
      </c>
      <c r="C2531" s="10">
        <v>15.9</v>
      </c>
      <c r="D2531">
        <v>1114.104</v>
      </c>
      <c r="E2531">
        <v>993.45579999999995</v>
      </c>
      <c r="F2531">
        <v>35634.67</v>
      </c>
      <c r="G2531">
        <v>31778.68</v>
      </c>
      <c r="H2531">
        <f>(1/(1-91/360*VLOOKUP($A2531,Tbills!$B$4:$C$974,2,1)/100))^((1)/91)-1</f>
        <v>8.3332864653229421E-7</v>
      </c>
      <c r="I2531">
        <f>I2530*(1-IF($A2531&lt;=I2526,I$1,I$1+IF(AND(WEEKDAY($A2531)&lt;&gt;1,WEEKDAY($A2531)&lt;&gt;7),J$1,0)))^($A2531-$A2530)*(1-0.5*(E2531/E2530-1))</f>
        <v>35.528878663817181</v>
      </c>
      <c r="K2531">
        <f>ROW()</f>
        <v>2531</v>
      </c>
      <c r="L2531">
        <f>B2531/C2531</f>
        <v>0.97924528301886793</v>
      </c>
      <c r="M2531">
        <f t="shared" si="39"/>
        <v>30.590043949497673</v>
      </c>
      <c r="O2531">
        <v>30.5184</v>
      </c>
      <c r="P2531">
        <f>P2530*(1-P$1+H2530)^($A2531-$A2530)*(2-E2531/E2530)</f>
        <v>31.086171668068843</v>
      </c>
    </row>
    <row r="2532" spans="1:16" x14ac:dyDescent="0.25">
      <c r="A2532" s="1">
        <v>41737</v>
      </c>
      <c r="B2532" s="10">
        <v>14.89</v>
      </c>
      <c r="C2532" s="10">
        <v>15.53</v>
      </c>
      <c r="D2532">
        <v>1094.5328</v>
      </c>
      <c r="E2532">
        <v>976.00319999999999</v>
      </c>
      <c r="F2532">
        <v>35253.14</v>
      </c>
      <c r="G2532">
        <v>31438.41</v>
      </c>
      <c r="H2532">
        <f>(1/(1-91/360*VLOOKUP($A2532,Tbills!$B$4:$C$974,2,1)/100))^((1)/91)-1</f>
        <v>8.3332864653229421E-7</v>
      </c>
      <c r="I2532">
        <f>I2531*(1-IF($A2532&lt;=I2527,I$1,I$1+IF(AND(WEEKDAY($A2532)&lt;&gt;1,WEEKDAY($A2532)&lt;&gt;7),J$1,0)))^($A2532-$A2531)*(1-0.5*(E2532/E2531-1))</f>
        <v>35.840023771434559</v>
      </c>
      <c r="K2532">
        <f>ROW()</f>
        <v>2532</v>
      </c>
      <c r="L2532">
        <f>B2532/C2532</f>
        <v>0.95878943979394726</v>
      </c>
      <c r="M2532">
        <f t="shared" si="39"/>
        <v>31.125986784203413</v>
      </c>
      <c r="O2532">
        <v>31.051400000000001</v>
      </c>
      <c r="P2532">
        <f>P2531*(1-P$1+H2531)^($A2532-$A2531)*(2-E2532/E2531)</f>
        <v>31.631136429108462</v>
      </c>
    </row>
    <row r="2533" spans="1:16" x14ac:dyDescent="0.25">
      <c r="A2533" s="1">
        <v>41738</v>
      </c>
      <c r="B2533" s="10">
        <v>13.82</v>
      </c>
      <c r="C2533" s="10">
        <v>14.83</v>
      </c>
      <c r="D2533">
        <v>1067.6505</v>
      </c>
      <c r="E2533">
        <v>952.03120000000001</v>
      </c>
      <c r="F2533">
        <v>34949.19</v>
      </c>
      <c r="G2533">
        <v>31167.33</v>
      </c>
      <c r="H2533">
        <f>(1/(1-91/360*VLOOKUP($A2533,Tbills!$B$4:$C$974,2,1)/100))^((1)/91)-1</f>
        <v>8.3332864653229421E-7</v>
      </c>
      <c r="I2533">
        <f>I2532*(1-IF($A2533&lt;=I2528,I$1,I$1+IF(AND(WEEKDAY($A2533)&lt;&gt;1,WEEKDAY($A2533)&lt;&gt;7),J$1,0)))^($A2533-$A2532)*(1-0.5*(E2533/E2532-1))</f>
        <v>36.279219981378148</v>
      </c>
      <c r="K2533">
        <f>ROW()</f>
        <v>2533</v>
      </c>
      <c r="L2533">
        <f>B2533/C2533</f>
        <v>0.93189480782198253</v>
      </c>
      <c r="M2533">
        <f t="shared" si="39"/>
        <v>31.888999126426786</v>
      </c>
      <c r="O2533">
        <v>31.8126</v>
      </c>
      <c r="P2533">
        <f>P2532*(1-P$1+H2532)^($A2533-$A2532)*(2-E2533/E2532)</f>
        <v>32.406869614436474</v>
      </c>
    </row>
    <row r="2534" spans="1:16" x14ac:dyDescent="0.25">
      <c r="A2534" s="1">
        <v>41739</v>
      </c>
      <c r="B2534" s="10">
        <v>15.89</v>
      </c>
      <c r="C2534" s="10">
        <v>16.07</v>
      </c>
      <c r="D2534">
        <v>1130.9146000000001</v>
      </c>
      <c r="E2534">
        <v>1008.4435</v>
      </c>
      <c r="F2534">
        <v>35603.15</v>
      </c>
      <c r="G2534">
        <v>31750.5</v>
      </c>
      <c r="H2534">
        <f>(1/(1-91/360*VLOOKUP($A2534,Tbills!$B$4:$C$974,2,1)/100))^((1)/91)-1</f>
        <v>8.3332864653229421E-7</v>
      </c>
      <c r="I2534">
        <f>I2533*(1-IF($A2534&lt;=I2529,I$1,I$1+IF(AND(WEEKDAY($A2534)&lt;&gt;1,WEEKDAY($A2534)&lt;&gt;7),J$1,0)))^($A2534-$A2533)*(1-0.5*(E2534/E2533-1))</f>
        <v>35.203446996341164</v>
      </c>
      <c r="K2534">
        <f>ROW()</f>
        <v>2534</v>
      </c>
      <c r="L2534">
        <f>B2534/C2534</f>
        <v>0.98879900435594281</v>
      </c>
      <c r="M2534">
        <f t="shared" si="39"/>
        <v>29.998029591626015</v>
      </c>
      <c r="O2534">
        <v>29.925750000000001</v>
      </c>
      <c r="P2534">
        <f>P2533*(1-P$1+H2533)^($A2534-$A2533)*(2-E2534/E2533)</f>
        <v>30.485508883780653</v>
      </c>
    </row>
    <row r="2535" spans="1:16" x14ac:dyDescent="0.25">
      <c r="A2535" s="1">
        <v>41740</v>
      </c>
      <c r="B2535" s="10">
        <v>17.03</v>
      </c>
      <c r="C2535" s="10">
        <v>16.79</v>
      </c>
      <c r="D2535">
        <v>1164.838</v>
      </c>
      <c r="E2535">
        <v>1038.6923999999999</v>
      </c>
      <c r="F2535">
        <v>36007.71</v>
      </c>
      <c r="G2535">
        <v>32111.25</v>
      </c>
      <c r="H2535">
        <f>(1/(1-91/360*VLOOKUP($A2535,Tbills!$B$4:$C$974,2,1)/100))^((1)/91)-1</f>
        <v>8.3332864653229421E-7</v>
      </c>
      <c r="I2535">
        <f>I2534*(1-IF($A2535&lt;=I2530,I$1,I$1+IF(AND(WEEKDAY($A2535)&lt;&gt;1,WEEKDAY($A2535)&lt;&gt;7),J$1,0)))^($A2535-$A2534)*(1-0.5*(E2535/E2534-1))</f>
        <v>34.674569665508166</v>
      </c>
      <c r="K2535">
        <f>ROW()</f>
        <v>2535</v>
      </c>
      <c r="L2535">
        <f>B2535/C2535</f>
        <v>1.0142942227516381</v>
      </c>
      <c r="M2535">
        <f t="shared" si="39"/>
        <v>29.096864479254702</v>
      </c>
      <c r="O2535">
        <v>29.026700000000002</v>
      </c>
      <c r="P2535">
        <f>P2534*(1-P$1+H2534)^($A2535-$A2534)*(2-E2535/E2534)</f>
        <v>29.570007699228871</v>
      </c>
    </row>
    <row r="2536" spans="1:16" x14ac:dyDescent="0.25">
      <c r="A2536" s="1">
        <v>41743</v>
      </c>
      <c r="B2536" s="10">
        <v>16.11</v>
      </c>
      <c r="C2536" s="10">
        <v>16.34</v>
      </c>
      <c r="D2536">
        <v>1160.5150000000001</v>
      </c>
      <c r="E2536">
        <v>1034.835</v>
      </c>
      <c r="F2536">
        <v>36011.01</v>
      </c>
      <c r="G2536">
        <v>32114.11</v>
      </c>
      <c r="H2536">
        <f>(1/(1-91/360*VLOOKUP($A2536,Tbills!$B$4:$C$974,2,1)/100))^((1)/91)-1</f>
        <v>9.7224128259298936E-7</v>
      </c>
      <c r="I2536">
        <f>I2535*(1-IF($A2536&lt;=I2531,I$1,I$1+IF(AND(WEEKDAY($A2536)&lt;&gt;1,WEEKDAY($A2536)&lt;&gt;7),J$1,0)))^($A2536-$A2535)*(1-0.5*(E2536/E2535-1))</f>
        <v>34.736242851123237</v>
      </c>
      <c r="K2536">
        <f>ROW()</f>
        <v>2536</v>
      </c>
      <c r="L2536">
        <f>B2536/C2536</f>
        <v>0.98592411260709911</v>
      </c>
      <c r="M2536">
        <f t="shared" si="39"/>
        <v>29.200841232293616</v>
      </c>
      <c r="O2536">
        <v>29.131450000000001</v>
      </c>
      <c r="P2536">
        <f>P2535*(1-P$1+H2535)^($A2536-$A2535)*(2-E2536/E2535)</f>
        <v>29.676603140524595</v>
      </c>
    </row>
    <row r="2537" spans="1:16"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I2536*(1-IF($A2537&lt;=I2532,I$1,I$1+IF(AND(WEEKDAY($A2537)&lt;&gt;1,WEEKDAY($A2537)&lt;&gt;7),J$1,0)))^($A2537-$A2536)*(1-0.5*(E2537/E2536-1))</f>
        <v>34.964121698793157</v>
      </c>
      <c r="K2537">
        <f>ROW()</f>
        <v>2537</v>
      </c>
      <c r="L2537">
        <f>B2537/C2537</f>
        <v>0.97623514696685421</v>
      </c>
      <c r="M2537">
        <f t="shared" si="39"/>
        <v>29.584123660490125</v>
      </c>
      <c r="O2537">
        <v>29.51285</v>
      </c>
      <c r="P2537">
        <f>P2536*(1-P$1+H2536)^($A2537-$A2536)*(2-E2537/E2536)</f>
        <v>30.066447843902104</v>
      </c>
    </row>
    <row r="2538" spans="1:16" x14ac:dyDescent="0.25">
      <c r="A2538" s="1">
        <v>41745</v>
      </c>
      <c r="B2538" s="10">
        <v>14.18</v>
      </c>
      <c r="C2538" s="10">
        <v>15.23</v>
      </c>
      <c r="D2538">
        <v>1106.9395</v>
      </c>
      <c r="E2538">
        <v>987.05960000000005</v>
      </c>
      <c r="F2538">
        <v>35203.94</v>
      </c>
      <c r="G2538">
        <v>31394.32</v>
      </c>
      <c r="H2538">
        <f>(1/(1-91/360*VLOOKUP($A2538,Tbills!$B$4:$C$974,2,1)/100))^((1)/91)-1</f>
        <v>9.7224128259298936E-7</v>
      </c>
      <c r="I2538">
        <f>I2537*(1-IF($A2538&lt;=I2533,I$1,I$1+IF(AND(WEEKDAY($A2538)&lt;&gt;1,WEEKDAY($A2538)&lt;&gt;7),J$1,0)))^($A2538-$A2537)*(1-0.5*(E2538/E2537-1))</f>
        <v>35.547703532968775</v>
      </c>
      <c r="K2538">
        <f>ROW()</f>
        <v>2538</v>
      </c>
      <c r="L2538">
        <f>B2538/C2538</f>
        <v>0.93105712409717656</v>
      </c>
      <c r="M2538">
        <f t="shared" si="39"/>
        <v>30.571835344200849</v>
      </c>
      <c r="O2538">
        <v>30.492799999999999</v>
      </c>
      <c r="P2538">
        <f>P2537*(1-P$1+H2537)^($A2538-$A2537)*(2-E2538/E2537)</f>
        <v>31.070590822896243</v>
      </c>
    </row>
    <row r="2539" spans="1:16"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I2538*(1-IF($A2539&lt;=I2534,I$1,I$1+IF(AND(WEEKDAY($A2539)&lt;&gt;1,WEEKDAY($A2539)&lt;&gt;7),J$1,0)))^($A2539-$A2538)*(1-0.5*(E2539/E2538-1))</f>
        <v>35.879405128662547</v>
      </c>
      <c r="K2539">
        <f>ROW()</f>
        <v>2539</v>
      </c>
      <c r="L2539">
        <f>B2539/C2539</f>
        <v>0.90026954177897567</v>
      </c>
      <c r="M2539">
        <f t="shared" si="39"/>
        <v>31.142532971430992</v>
      </c>
      <c r="O2539">
        <v>31.061450000000001</v>
      </c>
      <c r="P2539">
        <f>P2538*(1-P$1+H2538)^($A2539-$A2538)*(2-E2539/E2538)</f>
        <v>31.650933220099603</v>
      </c>
    </row>
    <row r="2540" spans="1:16"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I2539*(1-IF($A2540&lt;=I2535,I$1,I$1+IF(AND(WEEKDAY($A2540)&lt;&gt;1,WEEKDAY($A2540)&lt;&gt;7),J$1,0)))^($A2540-$A2539)*(1-0.5*(E2540/E2539-1))</f>
        <v>36.090695320047438</v>
      </c>
      <c r="K2540">
        <f>ROW()</f>
        <v>2540</v>
      </c>
      <c r="L2540">
        <f>B2540/C2540</f>
        <v>0.89830508474576276</v>
      </c>
      <c r="M2540">
        <f t="shared" si="39"/>
        <v>31.509975479473486</v>
      </c>
      <c r="O2540">
        <v>31.428049999999999</v>
      </c>
      <c r="P2540">
        <f>P2539*(1-P$1+H2539)^($A2540-$A2539)*(2-E2540/E2539)</f>
        <v>32.02572716646705</v>
      </c>
    </row>
    <row r="2541" spans="1:16"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I2540*(1-IF($A2541&lt;=I2536,I$1,I$1+IF(AND(WEEKDAY($A2541)&lt;&gt;1,WEEKDAY($A2541)&lt;&gt;7),J$1,0)))^($A2541-$A2540)*(1-0.5*(E2541/E2540-1))</f>
        <v>36.271879894886837</v>
      </c>
      <c r="K2541">
        <f>ROW()</f>
        <v>2541</v>
      </c>
      <c r="L2541">
        <f>B2541/C2541</f>
        <v>0.90280629705681037</v>
      </c>
      <c r="M2541">
        <f t="shared" si="39"/>
        <v>31.826517967814127</v>
      </c>
      <c r="O2541">
        <v>31.745000000000001</v>
      </c>
      <c r="P2541">
        <f>P2540*(1-P$1+H2540)^($A2541-$A2540)*(2-E2541/E2540)</f>
        <v>32.34778793897118</v>
      </c>
    </row>
    <row r="2542" spans="1:16"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I2541*(1-IF($A2542&lt;=I2537,I$1,I$1+IF(AND(WEEKDAY($A2542)&lt;&gt;1,WEEKDAY($A2542)&lt;&gt;7),J$1,0)))^($A2542-$A2541)*(1-0.5*(E2542/E2541-1))</f>
        <v>36.133098881910222</v>
      </c>
      <c r="K2542">
        <f>ROW()</f>
        <v>2542</v>
      </c>
      <c r="L2542">
        <f>B2542/C2542</f>
        <v>0.89480782198246789</v>
      </c>
      <c r="M2542">
        <f t="shared" si="39"/>
        <v>31.583152390307916</v>
      </c>
      <c r="O2542">
        <v>31.507249999999999</v>
      </c>
      <c r="P2542">
        <f>P2541*(1-P$1+H2541)^($A2542-$A2541)*(2-E2542/E2541)</f>
        <v>32.100770981550113</v>
      </c>
    </row>
    <row r="2543" spans="1:16"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I2542*(1-IF($A2543&lt;=I2538,I$1,I$1+IF(AND(WEEKDAY($A2543)&lt;&gt;1,WEEKDAY($A2543)&lt;&gt;7),J$1,0)))^($A2543-$A2542)*(1-0.5*(E2543/E2542-1))</f>
        <v>35.979015035441464</v>
      </c>
      <c r="K2543">
        <f>ROW()</f>
        <v>2543</v>
      </c>
      <c r="L2543">
        <f>B2543/C2543</f>
        <v>0.90182802979011512</v>
      </c>
      <c r="M2543">
        <f t="shared" si="39"/>
        <v>31.313968301540367</v>
      </c>
      <c r="O2543">
        <v>31.243549999999999</v>
      </c>
      <c r="P2543">
        <f>P2542*(1-P$1+H2542)^($A2543-$A2542)*(2-E2543/E2542)</f>
        <v>31.82750694512993</v>
      </c>
    </row>
    <row r="2544" spans="1:16"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I2543*(1-IF($A2544&lt;=I2539,I$1,I$1+IF(AND(WEEKDAY($A2544)&lt;&gt;1,WEEKDAY($A2544)&lt;&gt;7),J$1,0)))^($A2544-$A2543)*(1-0.5*(E2544/E2543-1))</f>
        <v>35.848661866531991</v>
      </c>
      <c r="K2544">
        <f>ROW()</f>
        <v>2544</v>
      </c>
      <c r="L2544">
        <f>B2544/C2544</f>
        <v>0.92621870882740454</v>
      </c>
      <c r="M2544">
        <f t="shared" si="39"/>
        <v>31.087241415281756</v>
      </c>
      <c r="O2544">
        <v>31.020250000000001</v>
      </c>
      <c r="P2544">
        <f>P2543*(1-P$1+H2543)^($A2544-$A2543)*(2-E2544/E2543)</f>
        <v>31.597391145101657</v>
      </c>
    </row>
    <row r="2545" spans="1:16"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I2544*(1-IF($A2545&lt;=I2540,I$1,I$1+IF(AND(WEEKDAY($A2545)&lt;&gt;1,WEEKDAY($A2545)&lt;&gt;7),J$1,0)))^($A2545-$A2544)*(1-0.5*(E2545/E2544-1))</f>
        <v>36.267189381859751</v>
      </c>
      <c r="K2545">
        <f>ROW()</f>
        <v>2545</v>
      </c>
      <c r="L2545">
        <f>B2545/C2545</f>
        <v>0.9356999330207636</v>
      </c>
      <c r="M2545">
        <f t="shared" si="39"/>
        <v>31.813584822894182</v>
      </c>
      <c r="O2545">
        <v>31.747499999999999</v>
      </c>
      <c r="P2545">
        <f>P2544*(1-P$1+H2544)^($A2545-$A2544)*(2-E2545/E2544)</f>
        <v>32.336665137301772</v>
      </c>
    </row>
    <row r="2546" spans="1:16" x14ac:dyDescent="0.25">
      <c r="A2546" s="1">
        <v>41758</v>
      </c>
      <c r="B2546" s="10">
        <v>13.71</v>
      </c>
      <c r="C2546" s="10">
        <v>14.83</v>
      </c>
      <c r="D2546">
        <v>1047.9793</v>
      </c>
      <c r="E2546">
        <v>934.47379999999998</v>
      </c>
      <c r="F2546">
        <v>34581.599999999999</v>
      </c>
      <c r="G2546">
        <v>30839</v>
      </c>
      <c r="H2546">
        <f>(1/(1-91/360*VLOOKUP($A2546,Tbills!$B$4:$C$974,2,1)/100))^((1)/91)-1</f>
        <v>5.5561859602093477E-7</v>
      </c>
      <c r="I2546">
        <f>I2545*(1-IF($A2546&lt;=I2541,I$1,I$1+IF(AND(WEEKDAY($A2546)&lt;&gt;1,WEEKDAY($A2546)&lt;&gt;7),J$1,0)))^($A2546-$A2545)*(1-0.5*(E2546/E2545-1))</f>
        <v>36.501231863215146</v>
      </c>
      <c r="K2546">
        <f>ROW()</f>
        <v>2546</v>
      </c>
      <c r="L2546">
        <f>B2546/C2546</f>
        <v>0.92447741065407962</v>
      </c>
      <c r="M2546">
        <f t="shared" si="39"/>
        <v>32.224354883149388</v>
      </c>
      <c r="O2546">
        <v>32.155900000000003</v>
      </c>
      <c r="P2546">
        <f>P2545*(1-P$1+H2545)^($A2546-$A2545)*(2-E2546/E2545)</f>
        <v>32.754521391932741</v>
      </c>
    </row>
    <row r="2547" spans="1:16" x14ac:dyDescent="0.25">
      <c r="A2547" s="1">
        <v>41759</v>
      </c>
      <c r="B2547" s="10">
        <v>13.41</v>
      </c>
      <c r="C2547" s="10">
        <v>14.7</v>
      </c>
      <c r="D2547">
        <v>1049.2673</v>
      </c>
      <c r="E2547">
        <v>935.62180000000001</v>
      </c>
      <c r="F2547">
        <v>34594.14</v>
      </c>
      <c r="G2547">
        <v>30850.16</v>
      </c>
      <c r="H2547">
        <f>(1/(1-91/360*VLOOKUP($A2547,Tbills!$B$4:$C$974,2,1)/100))^((1)/91)-1</f>
        <v>5.5561859602093477E-7</v>
      </c>
      <c r="I2547">
        <f>I2546*(1-IF($A2547&lt;=I2542,I$1,I$1+IF(AND(WEEKDAY($A2547)&lt;&gt;1,WEEKDAY($A2547)&lt;&gt;7),J$1,0)))^($A2547-$A2546)*(1-0.5*(E2547/E2546-1))</f>
        <v>36.477861553804267</v>
      </c>
      <c r="K2547">
        <f>ROW()</f>
        <v>2547</v>
      </c>
      <c r="L2547">
        <f>B2547/C2547</f>
        <v>0.91224489795918373</v>
      </c>
      <c r="M2547">
        <f t="shared" si="39"/>
        <v>32.183268283283056</v>
      </c>
      <c r="O2547">
        <v>32.11515</v>
      </c>
      <c r="P2547">
        <f>P2546*(1-P$1+H2546)^($A2547-$A2546)*(2-E2547/E2546)</f>
        <v>32.713090696024878</v>
      </c>
    </row>
    <row r="2548" spans="1:16" x14ac:dyDescent="0.25">
      <c r="A2548" s="1">
        <v>41760</v>
      </c>
      <c r="B2548" s="10">
        <v>13.25</v>
      </c>
      <c r="C2548" s="10">
        <v>14.67</v>
      </c>
      <c r="D2548">
        <v>1045.2707</v>
      </c>
      <c r="E2548">
        <v>932.0575</v>
      </c>
      <c r="F2548">
        <v>34546.910000000003</v>
      </c>
      <c r="G2548">
        <v>30808.02</v>
      </c>
      <c r="H2548">
        <f>(1/(1-91/360*VLOOKUP($A2548,Tbills!$B$4:$C$974,2,1)/100))^((1)/91)-1</f>
        <v>5.5561859602093477E-7</v>
      </c>
      <c r="I2548">
        <f>I2547*(1-IF($A2548&lt;=I2543,I$1,I$1+IF(AND(WEEKDAY($A2548)&lt;&gt;1,WEEKDAY($A2548)&lt;&gt;7),J$1,0)))^($A2548-$A2547)*(1-0.5*(E2548/E2547-1))</f>
        <v>36.546392478750136</v>
      </c>
      <c r="K2548">
        <f>ROW()</f>
        <v>2548</v>
      </c>
      <c r="L2548">
        <f>B2548/C2548</f>
        <v>0.90320381731424682</v>
      </c>
      <c r="M2548">
        <f t="shared" si="39"/>
        <v>32.304367463739744</v>
      </c>
      <c r="O2548">
        <v>32.236150000000002</v>
      </c>
      <c r="P2548">
        <f>P2547*(1-P$1+H2547)^($A2548-$A2547)*(2-E2548/E2547)</f>
        <v>32.836516619325913</v>
      </c>
    </row>
    <row r="2549" spans="1:16" x14ac:dyDescent="0.25">
      <c r="A2549" s="1">
        <v>41761</v>
      </c>
      <c r="B2549" s="10">
        <v>12.91</v>
      </c>
      <c r="C2549" s="10">
        <v>14.68</v>
      </c>
      <c r="D2549">
        <v>1048.4047</v>
      </c>
      <c r="E2549">
        <v>934.85149999999999</v>
      </c>
      <c r="F2549">
        <v>34828.81</v>
      </c>
      <c r="G2549">
        <v>31059.4</v>
      </c>
      <c r="H2549">
        <f>(1/(1-91/360*VLOOKUP($A2549,Tbills!$B$4:$C$974,2,1)/100))^((1)/91)-1</f>
        <v>5.5561859602093477E-7</v>
      </c>
      <c r="I2549">
        <f>I2548*(1-IF($A2549&lt;=I2544,I$1,I$1+IF(AND(WEEKDAY($A2549)&lt;&gt;1,WEEKDAY($A2549)&lt;&gt;7),J$1,0)))^($A2549-$A2548)*(1-0.5*(E2549/E2548-1))</f>
        <v>36.490665700608723</v>
      </c>
      <c r="K2549">
        <f>ROW()</f>
        <v>2549</v>
      </c>
      <c r="L2549">
        <f>B2549/C2549</f>
        <v>0.87942779291553141</v>
      </c>
      <c r="M2549">
        <f t="shared" si="39"/>
        <v>32.206029581737077</v>
      </c>
      <c r="O2549">
        <v>32.138500000000001</v>
      </c>
      <c r="P2549">
        <f>P2548*(1-P$1+H2548)^($A2549-$A2548)*(2-E2549/E2548)</f>
        <v>32.736890936209527</v>
      </c>
    </row>
    <row r="2550" spans="1:16"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I2549*(1-IF($A2550&lt;=I2545,I$1,I$1+IF(AND(WEEKDAY($A2550)&lt;&gt;1,WEEKDAY($A2550)&lt;&gt;7),J$1,0)))^($A2550-$A2549)*(1-0.5*(E2550/E2549-1))</f>
        <v>36.814129897221036</v>
      </c>
      <c r="K2550">
        <f>ROW()</f>
        <v>2550</v>
      </c>
      <c r="L2550">
        <f>B2550/C2550</f>
        <v>0.90101694915254227</v>
      </c>
      <c r="M2550">
        <f t="shared" si="39"/>
        <v>32.777491363736445</v>
      </c>
      <c r="O2550">
        <v>32.707650000000001</v>
      </c>
      <c r="P2550">
        <f>P2549*(1-P$1+H2549)^($A2550-$A2549)*(2-E2550/E2549)</f>
        <v>33.318786338903891</v>
      </c>
    </row>
    <row r="2551" spans="1:16" x14ac:dyDescent="0.25">
      <c r="A2551" s="1">
        <v>41765</v>
      </c>
      <c r="B2551" s="10">
        <v>13.8</v>
      </c>
      <c r="C2551" s="10">
        <v>15.12</v>
      </c>
      <c r="D2551">
        <v>1041.6971000000001</v>
      </c>
      <c r="E2551">
        <v>928.8682</v>
      </c>
      <c r="F2551">
        <v>34745.410000000003</v>
      </c>
      <c r="G2551">
        <v>30984.95</v>
      </c>
      <c r="H2551">
        <f>(1/(1-91/360*VLOOKUP($A2551,Tbills!$B$4:$C$974,2,1)/100))^((1)/91)-1</f>
        <v>6.9441778594026005E-7</v>
      </c>
      <c r="I2551">
        <f>I2550*(1-IF($A2551&lt;=I2546,I$1,I$1+IF(AND(WEEKDAY($A2551)&lt;&gt;1,WEEKDAY($A2551)&lt;&gt;7),J$1,0)))^($A2551-$A2550)*(1-0.5*(E2551/E2550-1))</f>
        <v>36.59790544393767</v>
      </c>
      <c r="K2551">
        <f>ROW()</f>
        <v>2551</v>
      </c>
      <c r="L2551">
        <f>B2551/C2551</f>
        <v>0.91269841269841279</v>
      </c>
      <c r="M2551">
        <f t="shared" si="39"/>
        <v>32.392647597297184</v>
      </c>
      <c r="O2551">
        <v>32.324849999999998</v>
      </c>
      <c r="P2551">
        <f>P2550*(1-P$1+H2550)^($A2551-$A2550)*(2-E2551/E2550)</f>
        <v>32.927925799909893</v>
      </c>
    </row>
    <row r="2552" spans="1:16" x14ac:dyDescent="0.25">
      <c r="A2552" s="1">
        <v>41766</v>
      </c>
      <c r="B2552" s="10">
        <v>13.4</v>
      </c>
      <c r="C2552" s="10">
        <v>14.62</v>
      </c>
      <c r="D2552">
        <v>1017.9651</v>
      </c>
      <c r="E2552">
        <v>907.70600000000002</v>
      </c>
      <c r="F2552">
        <v>34299.519999999997</v>
      </c>
      <c r="G2552">
        <v>30587.3</v>
      </c>
      <c r="H2552">
        <f>(1/(1-91/360*VLOOKUP($A2552,Tbills!$B$4:$C$974,2,1)/100))^((1)/91)-1</f>
        <v>6.9441778594026005E-7</v>
      </c>
      <c r="I2552">
        <f>I2551*(1-IF($A2552&lt;=I2547,I$1,I$1+IF(AND(WEEKDAY($A2552)&lt;&gt;1,WEEKDAY($A2552)&lt;&gt;7),J$1,0)))^($A2552-$A2551)*(1-0.5*(E2552/E2551-1))</f>
        <v>37.013843061923417</v>
      </c>
      <c r="K2552">
        <f>ROW()</f>
        <v>2552</v>
      </c>
      <c r="L2552">
        <f>B2552/C2552</f>
        <v>0.9165526675786595</v>
      </c>
      <c r="M2552">
        <f t="shared" si="39"/>
        <v>33.129099095364005</v>
      </c>
      <c r="O2552">
        <v>33.059899999999999</v>
      </c>
      <c r="P2552">
        <f>P2551*(1-P$1+H2551)^($A2552-$A2551)*(2-E2552/E2551)</f>
        <v>33.676893252350453</v>
      </c>
    </row>
    <row r="2553" spans="1:16" x14ac:dyDescent="0.25">
      <c r="A2553" s="1">
        <v>41767</v>
      </c>
      <c r="B2553" s="10">
        <v>13.43</v>
      </c>
      <c r="C2553" s="10">
        <v>14.58</v>
      </c>
      <c r="D2553">
        <v>1019.2335</v>
      </c>
      <c r="E2553">
        <v>908.83640000000003</v>
      </c>
      <c r="F2553">
        <v>34299.54</v>
      </c>
      <c r="G2553">
        <v>30587.3</v>
      </c>
      <c r="H2553">
        <f>(1/(1-91/360*VLOOKUP($A2553,Tbills!$B$4:$C$974,2,1)/100))^((1)/91)-1</f>
        <v>6.9441778594026005E-7</v>
      </c>
      <c r="I2553">
        <f>I2552*(1-IF($A2553&lt;=I2548,I$1,I$1+IF(AND(WEEKDAY($A2553)&lt;&gt;1,WEEKDAY($A2553)&lt;&gt;7),J$1,0)))^($A2553-$A2552)*(1-0.5*(E2553/E2552-1))</f>
        <v>36.989832930936736</v>
      </c>
      <c r="K2553">
        <f>ROW()</f>
        <v>2553</v>
      </c>
      <c r="L2553">
        <f>B2553/C2553</f>
        <v>0.92112482853223587</v>
      </c>
      <c r="M2553">
        <f t="shared" si="39"/>
        <v>33.086301120045043</v>
      </c>
      <c r="O2553">
        <v>33.017600000000002</v>
      </c>
      <c r="P2553">
        <f>P2552*(1-P$1+H2552)^($A2553-$A2552)*(2-E2553/E2552)</f>
        <v>33.633733490359958</v>
      </c>
    </row>
    <row r="2554" spans="1:16"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I2553*(1-IF($A2554&lt;=I2549,I$1,I$1+IF(AND(WEEKDAY($A2554)&lt;&gt;1,WEEKDAY($A2554)&lt;&gt;7),J$1,0)))^($A2554-$A2553)*(1-0.5*(E2554/E2553-1))</f>
        <v>37.355903268424825</v>
      </c>
      <c r="K2554">
        <f>ROW()</f>
        <v>2554</v>
      </c>
      <c r="L2554">
        <f>B2554/C2554</f>
        <v>0.89847009735744088</v>
      </c>
      <c r="M2554">
        <f t="shared" si="39"/>
        <v>33.741346896331891</v>
      </c>
      <c r="O2554">
        <v>33.671399999999998</v>
      </c>
      <c r="P2554">
        <f>P2553*(1-P$1+H2553)^($A2554-$A2553)*(2-E2554/E2553)</f>
        <v>34.299970120574137</v>
      </c>
    </row>
    <row r="2555" spans="1:16"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I2554*(1-IF($A2555&lt;=I2550,I$1,I$1+IF(AND(WEEKDAY($A2555)&lt;&gt;1,WEEKDAY($A2555)&lt;&gt;7),J$1,0)))^($A2555-$A2554)*(1-0.5*(E2555/E2554-1))</f>
        <v>37.910532671517807</v>
      </c>
      <c r="K2555">
        <f>ROW()</f>
        <v>2555</v>
      </c>
      <c r="L2555">
        <f>B2555/C2555</f>
        <v>0.88112391930835732</v>
      </c>
      <c r="M2555">
        <f t="shared" si="39"/>
        <v>34.743766491971186</v>
      </c>
      <c r="O2555">
        <v>34.671950000000002</v>
      </c>
      <c r="P2555">
        <f>P2554*(1-P$1+H2554)^($A2555-$A2554)*(2-E2555/E2554)</f>
        <v>35.320075485129678</v>
      </c>
    </row>
    <row r="2556" spans="1:16" x14ac:dyDescent="0.25">
      <c r="A2556" s="1">
        <v>41772</v>
      </c>
      <c r="B2556" s="10">
        <v>12.13</v>
      </c>
      <c r="C2556" s="10">
        <v>14.04</v>
      </c>
      <c r="D2556">
        <v>971.69730000000004</v>
      </c>
      <c r="E2556">
        <v>866.44600000000003</v>
      </c>
      <c r="F2556">
        <v>33496.9</v>
      </c>
      <c r="G2556">
        <v>29871.42</v>
      </c>
      <c r="H2556">
        <f>(1/(1-91/360*VLOOKUP($A2556,Tbills!$B$4:$C$974,2,1)/100))^((1)/91)-1</f>
        <v>6.9441778594026005E-7</v>
      </c>
      <c r="I2556">
        <f>I2555*(1-IF($A2556&lt;=I2551,I$1,I$1+IF(AND(WEEKDAY($A2556)&lt;&gt;1,WEEKDAY($A2556)&lt;&gt;7),J$1,0)))^($A2556-$A2555)*(1-0.5*(E2556/E2555-1))</f>
        <v>37.860439857923744</v>
      </c>
      <c r="K2556">
        <f>ROW()</f>
        <v>2556</v>
      </c>
      <c r="L2556">
        <f>B2556/C2556</f>
        <v>0.86396011396011407</v>
      </c>
      <c r="M2556">
        <f t="shared" si="39"/>
        <v>34.65214185920275</v>
      </c>
      <c r="O2556">
        <v>34.580550000000002</v>
      </c>
      <c r="P2556">
        <f>P2555*(1-P$1+H2555)^($A2556-$A2555)*(2-E2556/E2555)</f>
        <v>35.227293308862279</v>
      </c>
    </row>
    <row r="2557" spans="1:16" x14ac:dyDescent="0.25">
      <c r="A2557" s="1">
        <v>41773</v>
      </c>
      <c r="B2557" s="10">
        <v>12.17</v>
      </c>
      <c r="C2557" s="10">
        <v>14.18</v>
      </c>
      <c r="D2557">
        <v>962.94389999999999</v>
      </c>
      <c r="E2557">
        <v>858.64020000000005</v>
      </c>
      <c r="F2557">
        <v>33629.22</v>
      </c>
      <c r="G2557">
        <v>29989.4</v>
      </c>
      <c r="H2557">
        <f>(1/(1-91/360*VLOOKUP($A2557,Tbills!$B$4:$C$974,2,1)/100))^((1)/91)-1</f>
        <v>6.9441778594026005E-7</v>
      </c>
      <c r="I2557">
        <f>I2556*(1-IF($A2557&lt;=I2552,I$1,I$1+IF(AND(WEEKDAY($A2557)&lt;&gt;1,WEEKDAY($A2557)&lt;&gt;7),J$1,0)))^($A2557-$A2556)*(1-0.5*(E2557/E2556-1))</f>
        <v>38.029992099305062</v>
      </c>
      <c r="K2557">
        <f>ROW()</f>
        <v>2557</v>
      </c>
      <c r="L2557">
        <f>B2557/C2557</f>
        <v>0.85825105782792666</v>
      </c>
      <c r="M2557">
        <f t="shared" si="39"/>
        <v>34.96269404943564</v>
      </c>
      <c r="O2557">
        <v>34.890700000000002</v>
      </c>
      <c r="P2557">
        <f>P2556*(1-P$1+H2556)^($A2557-$A2556)*(2-E2557/E2556)</f>
        <v>35.543365523326223</v>
      </c>
    </row>
    <row r="2558" spans="1:16"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I2557*(1-IF($A2558&lt;=I2553,I$1,I$1+IF(AND(WEEKDAY($A2558)&lt;&gt;1,WEEKDAY($A2558)&lt;&gt;7),J$1,0)))^($A2558-$A2557)*(1-0.5*(E2558/E2557-1))</f>
        <v>37.766733586542657</v>
      </c>
      <c r="K2558">
        <f>ROW()</f>
        <v>2558</v>
      </c>
      <c r="L2558">
        <f>B2558/C2558</f>
        <v>0.8862718707940781</v>
      </c>
      <c r="M2558">
        <f t="shared" si="39"/>
        <v>34.478844588344778</v>
      </c>
      <c r="O2558">
        <v>34.407899999999998</v>
      </c>
      <c r="P2558">
        <f>P2557*(1-P$1+H2557)^($A2558-$A2557)*(2-E2558/E2557)</f>
        <v>35.051840604692536</v>
      </c>
    </row>
    <row r="2559" spans="1:16"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I2558*(1-IF($A2559&lt;=I2554,I$1,I$1+IF(AND(WEEKDAY($A2559)&lt;&gt;1,WEEKDAY($A2559)&lt;&gt;7),J$1,0)))^($A2559-$A2558)*(1-0.5*(E2559/E2558-1))</f>
        <v>38.117805235295172</v>
      </c>
      <c r="K2559">
        <f>ROW()</f>
        <v>2559</v>
      </c>
      <c r="L2559">
        <f>B2559/C2559</f>
        <v>0.86810886252616881</v>
      </c>
      <c r="M2559">
        <f t="shared" si="39"/>
        <v>35.120036546655868</v>
      </c>
      <c r="O2559">
        <v>35.04815</v>
      </c>
      <c r="P2559">
        <f>P2558*(1-P$1+H2558)^($A2559-$A2558)*(2-E2559/E2558)</f>
        <v>35.704055559723066</v>
      </c>
    </row>
    <row r="2560" spans="1:16"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I2559*(1-IF($A2560&lt;=I2555,I$1,I$1+IF(AND(WEEKDAY($A2560)&lt;&gt;1,WEEKDAY($A2560)&lt;&gt;7),J$1,0)))^($A2560-$A2559)*(1-0.5*(E2560/E2559-1))</f>
        <v>38.50275287589983</v>
      </c>
      <c r="K2560">
        <f>ROW()</f>
        <v>2560</v>
      </c>
      <c r="L2560">
        <f>B2560/C2560</f>
        <v>0.8802267895109851</v>
      </c>
      <c r="M2560">
        <f t="shared" si="39"/>
        <v>35.829916873049619</v>
      </c>
      <c r="O2560">
        <v>35.756</v>
      </c>
      <c r="P2560">
        <f>P2559*(1-P$1+H2559)^($A2560-$A2559)*(2-E2560/E2559)</f>
        <v>36.426864457975988</v>
      </c>
    </row>
    <row r="2561" spans="1:17"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I2560*(1-IF($A2561&lt;=I2556,I$1,I$1+IF(AND(WEEKDAY($A2561)&lt;&gt;1,WEEKDAY($A2561)&lt;&gt;7),J$1,0)))^($A2561-$A2560)*(1-0.5*(E2561/E2560-1))</f>
        <v>38.434410148079984</v>
      </c>
      <c r="K2561">
        <f>ROW()</f>
        <v>2561</v>
      </c>
      <c r="L2561">
        <f>B2561/C2561</f>
        <v>0.8993754337265788</v>
      </c>
      <c r="M2561">
        <f t="shared" si="39"/>
        <v>35.702918936316635</v>
      </c>
      <c r="O2561">
        <v>35.628900000000002</v>
      </c>
      <c r="P2561">
        <f>P2560*(1-P$1+H2560)^($A2561-$A2560)*(2-E2561/E2560)</f>
        <v>36.298123944393552</v>
      </c>
    </row>
    <row r="2562" spans="1:17"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I2561*(1-IF($A2562&lt;=I2557,I$1,I$1+IF(AND(WEEKDAY($A2562)&lt;&gt;1,WEEKDAY($A2562)&lt;&gt;7),J$1,0)))^($A2562-$A2561)*(1-0.5*(E2562/E2561-1))</f>
        <v>38.833758248223141</v>
      </c>
      <c r="K2562">
        <f>ROW()</f>
        <v>2562</v>
      </c>
      <c r="L2562">
        <f>B2562/C2562</f>
        <v>0.85868781542898343</v>
      </c>
      <c r="M2562">
        <f t="shared" si="39"/>
        <v>36.4450330256699</v>
      </c>
      <c r="O2562">
        <v>36.370449999999998</v>
      </c>
      <c r="P2562">
        <f>P2561*(1-P$1+H2561)^($A2562-$A2561)*(2-E2562/E2561)</f>
        <v>37.052990898691306</v>
      </c>
    </row>
    <row r="2563" spans="1:17"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I2562*(1-IF($A2563&lt;=I2558,I$1,I$1+IF(AND(WEEKDAY($A2563)&lt;&gt;1,WEEKDAY($A2563)&lt;&gt;7),J$1,0)))^($A2563-$A2562)*(1-0.5*(E2563/E2562-1))</f>
        <v>38.894134923140747</v>
      </c>
      <c r="K2563">
        <f>ROW()</f>
        <v>2563</v>
      </c>
      <c r="L2563">
        <f>B2563/C2563</f>
        <v>0.86984815618221256</v>
      </c>
      <c r="M2563">
        <f t="shared" si="39"/>
        <v>36.558555979205053</v>
      </c>
      <c r="O2563">
        <v>36.484000000000002</v>
      </c>
      <c r="P2563">
        <f>P2562*(1-P$1+H2562)^($A2563-$A2562)*(2-E2563/E2562)</f>
        <v>37.168789823139903</v>
      </c>
    </row>
    <row r="2564" spans="1:17"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I2563*(1-IF($A2564&lt;=I2559,I$1,I$1+IF(AND(WEEKDAY($A2564)&lt;&gt;1,WEEKDAY($A2564)&lt;&gt;7),J$1,0)))^($A2564-$A2563)*(1-0.5*(E2564/E2563-1))</f>
        <v>39.08466133598931</v>
      </c>
      <c r="K2564">
        <f>ROW()</f>
        <v>2564</v>
      </c>
      <c r="L2564">
        <f>B2564/C2564</f>
        <v>0.83406754772393543</v>
      </c>
      <c r="M2564">
        <f t="shared" si="39"/>
        <v>36.91691964037598</v>
      </c>
      <c r="O2564">
        <v>36.841949999999997</v>
      </c>
      <c r="P2564">
        <f>P2563*(1-P$1+H2563)^($A2564-$A2563)*(2-E2564/E2563)</f>
        <v>37.533521263559877</v>
      </c>
    </row>
    <row r="2565" spans="1:17"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I2564*(1-IF($A2565&lt;=I2560,I$1,I$1+IF(AND(WEEKDAY($A2565)&lt;&gt;1,WEEKDAY($A2565)&lt;&gt;7),J$1,0)))^($A2565-$A2564)*(1-0.5*(E2565/E2564-1))</f>
        <v>39.694078714716134</v>
      </c>
      <c r="K2565">
        <f>ROW()</f>
        <v>2565</v>
      </c>
      <c r="L2565">
        <f>B2565/C2565</f>
        <v>0.84384164222873892</v>
      </c>
      <c r="M2565">
        <f t="shared" si="39"/>
        <v>38.068868569834912</v>
      </c>
      <c r="O2565">
        <v>37.994100000000003</v>
      </c>
      <c r="P2565">
        <f>P2564*(1-P$1+H2564)^($A2565-$A2564)*(2-E2565/E2564)</f>
        <v>38.706302691226881</v>
      </c>
    </row>
    <row r="2566" spans="1:17"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I2565*(1-IF($A2566&lt;=I2561,I$1,I$1+IF(AND(WEEKDAY($A2566)&lt;&gt;1,WEEKDAY($A2566)&lt;&gt;7),J$1,0)))^($A2566-$A2565)*(1-0.5*(E2566/E2565-1))</f>
        <v>39.662554100899207</v>
      </c>
      <c r="K2566">
        <f>ROW()</f>
        <v>2566</v>
      </c>
      <c r="L2566">
        <f>B2566/C2566</f>
        <v>0.8482207697893972</v>
      </c>
      <c r="M2566">
        <f t="shared" si="39"/>
        <v>38.008610589657074</v>
      </c>
      <c r="O2566">
        <v>37.933549999999997</v>
      </c>
      <c r="P2566">
        <f>P2565*(1-P$1+H2565)^($A2566-$A2565)*(2-E2566/E2565)</f>
        <v>38.64543852881652</v>
      </c>
    </row>
    <row r="2567" spans="1:17"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I2566*(1-IF($A2567&lt;=I2562,I$1,I$1+IF(AND(WEEKDAY($A2567)&lt;&gt;1,WEEKDAY($A2567)&lt;&gt;7),J$1,0)))^($A2567-$A2566)*(1-0.5*(E2567/E2566-1))</f>
        <v>39.839360220401197</v>
      </c>
      <c r="K2567">
        <f>ROW()</f>
        <v>2567</v>
      </c>
      <c r="L2567">
        <f>B2567/C2567</f>
        <v>0.84390955506929244</v>
      </c>
      <c r="M2567">
        <f t="shared" si="39"/>
        <v>38.347678327027765</v>
      </c>
      <c r="O2567">
        <v>38.272399999999998</v>
      </c>
      <c r="P2567">
        <f>P2566*(1-P$1+H2566)^($A2567-$A2566)*(2-E2567/E2566)</f>
        <v>38.990593678722746</v>
      </c>
    </row>
    <row r="2568" spans="1:17"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I2567*(1-IF($A2568&lt;=I2563,I$1,I$1+IF(AND(WEEKDAY($A2568)&lt;&gt;1,WEEKDAY($A2568)&lt;&gt;7),J$1,0)))^($A2568-$A2567)*(1-0.5*(E2568/E2567-1))</f>
        <v>39.792549171427879</v>
      </c>
      <c r="K2568">
        <f>ROW()</f>
        <v>2568</v>
      </c>
      <c r="L2568">
        <f>B2568/C2568</f>
        <v>0.8290909090909091</v>
      </c>
      <c r="M2568">
        <f t="shared" si="39"/>
        <v>38.257773601613827</v>
      </c>
      <c r="O2568">
        <v>38.183050000000001</v>
      </c>
      <c r="P2568">
        <f>P2567*(1-P$1+H2567)^($A2568-$A2567)*(2-E2568/E2567)</f>
        <v>38.899587102383549</v>
      </c>
    </row>
    <row r="2569" spans="1:17" x14ac:dyDescent="0.25">
      <c r="A2569" s="1">
        <v>41792</v>
      </c>
      <c r="B2569" s="10">
        <v>11.58</v>
      </c>
      <c r="C2569" s="10">
        <v>13.88</v>
      </c>
      <c r="D2569">
        <v>871.93309999999997</v>
      </c>
      <c r="E2569">
        <v>777.47630000000004</v>
      </c>
      <c r="F2569">
        <v>33270.5</v>
      </c>
      <c r="G2569">
        <v>29669.1</v>
      </c>
      <c r="H2569">
        <f>(1/(1-91/360*VLOOKUP($A2569,Tbills!$B$4:$C$974,2,1)/100))^((1)/91)-1</f>
        <v>9.7224128259298936E-7</v>
      </c>
      <c r="I2569">
        <f>I2568*(1-IF($A2569&lt;=I2564,I$1,I$1+IF(AND(WEEKDAY($A2569)&lt;&gt;1,WEEKDAY($A2569)&lt;&gt;7),J$1,0)))^($A2569-$A2568)*(1-0.5*(E2569/E2568-1))</f>
        <v>39.906602661208844</v>
      </c>
      <c r="K2569">
        <f>ROW()</f>
        <v>2569</v>
      </c>
      <c r="L2569">
        <f>B2569/C2569</f>
        <v>0.83429394812680113</v>
      </c>
      <c r="M2569">
        <f t="shared" ref="M2569:M2632" si="40">M2568*(1-IF($A2569&lt;=N$3,M$1,M$1+IF(AND(WEEKDAY($A2569)&lt;&gt;1,WEEKDAY($A2569)&lt;&gt;7),N$1,0)))^($A2569-$A2568)*(2-$E2569/$E2568)</f>
        <v>38.477697728087414</v>
      </c>
      <c r="O2569">
        <v>38.403300000000002</v>
      </c>
      <c r="P2569">
        <f>P2568*(1-P$1+H2568)^($A2569-$A2568)*(2-E2569/E2568)</f>
        <v>39.12442402138997</v>
      </c>
    </row>
    <row r="2570" spans="1:17"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I2569*(1-IF($A2570&lt;=I2565,I$1,I$1+IF(AND(WEEKDAY($A2570)&lt;&gt;1,WEEKDAY($A2570)&lt;&gt;7),J$1,0)))^($A2570-$A2569)*(1-0.5*(E2570/E2569-1))</f>
        <v>39.822175506364154</v>
      </c>
      <c r="K2570">
        <f>ROW()</f>
        <v>2570</v>
      </c>
      <c r="L2570">
        <f>B2570/C2570</f>
        <v>0.85890014471780018</v>
      </c>
      <c r="M2570">
        <f t="shared" si="40"/>
        <v>38.315103595397076</v>
      </c>
      <c r="O2570">
        <v>38.240650000000002</v>
      </c>
      <c r="P2570">
        <f>P2569*(1-P$1+H2569)^($A2570-$A2569)*(2-E2570/E2569)</f>
        <v>38.959508512653393</v>
      </c>
    </row>
    <row r="2571" spans="1:17"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I2570*(1-IF($A2571&lt;=I2566,I$1,I$1+IF(AND(WEEKDAY($A2571)&lt;&gt;1,WEEKDAY($A2571)&lt;&gt;7),J$1,0)))^($A2571-$A2570)*(1-0.5*(E2571/E2570-1))</f>
        <v>40.030921264201453</v>
      </c>
      <c r="K2571">
        <f>ROW()</f>
        <v>2571</v>
      </c>
      <c r="L2571">
        <f>B2571/C2571</f>
        <v>0.87726942628903415</v>
      </c>
      <c r="M2571">
        <f t="shared" si="40"/>
        <v>38.716996777698334</v>
      </c>
      <c r="O2571">
        <v>38.642949999999999</v>
      </c>
      <c r="P2571">
        <f>P2570*(1-P$1+H2570)^($A2571-$A2570)*(2-E2571/E2570)</f>
        <v>39.368576757694363</v>
      </c>
    </row>
    <row r="2572" spans="1:17"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I2571*(1-IF($A2572&lt;=I2567,I$1,I$1+IF(AND(WEEKDAY($A2572)&lt;&gt;1,WEEKDAY($A2572)&lt;&gt;7),J$1,0)))^($A2572-$A2571)*(1-0.5*(E2572/E2571-1))</f>
        <v>40.783374123217477</v>
      </c>
      <c r="K2572">
        <f>ROW()</f>
        <v>2572</v>
      </c>
      <c r="L2572">
        <f>B2572/C2572</f>
        <v>0.86008836524300436</v>
      </c>
      <c r="M2572">
        <f t="shared" si="40"/>
        <v>40.172689565889037</v>
      </c>
      <c r="O2572">
        <v>40.094999999999999</v>
      </c>
      <c r="P2572">
        <f>P2571*(1-P$1+H2571)^($A2572-$A2571)*(2-E2572/E2571)</f>
        <v>40.849199272973827</v>
      </c>
    </row>
    <row r="2573" spans="1:17" x14ac:dyDescent="0.25">
      <c r="A2573" s="1">
        <v>41796</v>
      </c>
      <c r="B2573" s="10">
        <v>10.73</v>
      </c>
      <c r="C2573" s="10">
        <v>12.83</v>
      </c>
      <c r="D2573">
        <v>789.89329999999995</v>
      </c>
      <c r="E2573">
        <v>704.3211</v>
      </c>
      <c r="F2573">
        <v>31178.99</v>
      </c>
      <c r="G2573">
        <v>27803.89</v>
      </c>
      <c r="H2573">
        <f>(1/(1-91/360*VLOOKUP($A2573,Tbills!$B$4:$C$974,2,1)/100))^((1)/91)-1</f>
        <v>9.7224128259298936E-7</v>
      </c>
      <c r="I2573">
        <f>I2572*(1-IF($A2573&lt;=I2568,I$1,I$1+IF(AND(WEEKDAY($A2573)&lt;&gt;1,WEEKDAY($A2573)&lt;&gt;7),J$1,0)))^($A2573-$A2572)*(1-0.5*(E2573/E2572-1))</f>
        <v>41.854690767073826</v>
      </c>
      <c r="K2573">
        <f>ROW()</f>
        <v>2573</v>
      </c>
      <c r="L2573">
        <f>B2573/C2573</f>
        <v>0.83632112236944667</v>
      </c>
      <c r="M2573">
        <f t="shared" si="40"/>
        <v>42.283416074283622</v>
      </c>
      <c r="O2573">
        <v>42.19455</v>
      </c>
      <c r="P2573">
        <f>P2572*(1-P$1+H2572)^($A2573-$A2572)*(2-E2573/E2572)</f>
        <v>42.995924609068481</v>
      </c>
      <c r="Q2573">
        <v>43.1</v>
      </c>
    </row>
    <row r="2574" spans="1:17"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I2573*(1-IF($A2574&lt;=I2569,I$1,I$1+IF(AND(WEEKDAY($A2574)&lt;&gt;1,WEEKDAY($A2574)&lt;&gt;7),J$1,0)))^($A2574-$A2573)*(1-0.5*(E2574/E2573-1))</f>
        <v>41.576535529550092</v>
      </c>
      <c r="K2574">
        <f>ROW()</f>
        <v>2574</v>
      </c>
      <c r="L2574">
        <f>B2574/C2574</f>
        <v>0.85637480798771126</v>
      </c>
      <c r="M2574">
        <f t="shared" si="40"/>
        <v>41.722136619262045</v>
      </c>
      <c r="O2574">
        <v>41.637949999999996</v>
      </c>
      <c r="P2574">
        <f>P2573*(1-P$1+H2573)^($A2574-$A2573)*(2-E2574/E2573)</f>
        <v>42.426531427478025</v>
      </c>
      <c r="Q2574">
        <v>42.45</v>
      </c>
    </row>
    <row r="2575" spans="1:17"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I2574*(1-IF($A2575&lt;=I2570,I$1,I$1+IF(AND(WEEKDAY($A2575)&lt;&gt;1,WEEKDAY($A2575)&lt;&gt;7),J$1,0)))^($A2575-$A2574)*(1-0.5*(E2575/E2574-1))</f>
        <v>41.868770576304016</v>
      </c>
      <c r="K2575">
        <f>ROW()</f>
        <v>2575</v>
      </c>
      <c r="L2575">
        <f>B2575/C2575</f>
        <v>0.84473481936971562</v>
      </c>
      <c r="M2575">
        <f t="shared" si="40"/>
        <v>42.308870045701276</v>
      </c>
      <c r="O2575">
        <v>42.223599999999998</v>
      </c>
      <c r="P2575">
        <f>P2574*(1-P$1+H2574)^($A2575-$A2574)*(2-E2575/E2574)</f>
        <v>43.023625075031909</v>
      </c>
      <c r="Q2575">
        <v>43.14</v>
      </c>
    </row>
    <row r="2576" spans="1:17" x14ac:dyDescent="0.25">
      <c r="A2576" s="1">
        <v>41801</v>
      </c>
      <c r="B2576" s="10">
        <v>11.6</v>
      </c>
      <c r="C2576" s="10">
        <v>13.29</v>
      </c>
      <c r="D2576">
        <v>807.44200000000001</v>
      </c>
      <c r="E2576">
        <v>719.96510000000001</v>
      </c>
      <c r="F2576">
        <v>31668.46</v>
      </c>
      <c r="G2576">
        <v>28240.25</v>
      </c>
      <c r="H2576">
        <f>(1/(1-91/360*VLOOKUP($A2576,Tbills!$B$4:$C$974,2,1)/100))^((1)/91)-1</f>
        <v>9.7224128259298936E-7</v>
      </c>
      <c r="I2576">
        <f>I2575*(1-IF($A2576&lt;=I2571,I$1,I$1+IF(AND(WEEKDAY($A2576)&lt;&gt;1,WEEKDAY($A2576)&lt;&gt;7),J$1,0)))^($A2576-$A2575)*(1-0.5*(E2576/E2575-1))</f>
        <v>41.377876882713942</v>
      </c>
      <c r="K2576">
        <f>ROW()</f>
        <v>2576</v>
      </c>
      <c r="L2576">
        <f>B2576/C2576</f>
        <v>0.87283671933784801</v>
      </c>
      <c r="M2576">
        <f t="shared" si="40"/>
        <v>41.3170148673032</v>
      </c>
      <c r="O2576">
        <v>41.238549999999996</v>
      </c>
      <c r="P2576">
        <f>P2575*(1-P$1+H2575)^($A2576-$A2575)*(2-E2576/E2575)</f>
        <v>42.015457506714981</v>
      </c>
      <c r="Q2576">
        <v>42.05</v>
      </c>
    </row>
    <row r="2577" spans="1:17" x14ac:dyDescent="0.25">
      <c r="A2577" s="1">
        <v>41802</v>
      </c>
      <c r="B2577" s="10">
        <v>12.56</v>
      </c>
      <c r="C2577" s="10">
        <v>14.11</v>
      </c>
      <c r="D2577">
        <v>847.57510000000002</v>
      </c>
      <c r="E2577">
        <v>755.74950000000001</v>
      </c>
      <c r="F2577">
        <v>32360.22</v>
      </c>
      <c r="G2577">
        <v>28857.1</v>
      </c>
      <c r="H2577">
        <f>(1/(1-91/360*VLOOKUP($A2577,Tbills!$B$4:$C$974,2,1)/100))^((1)/91)-1</f>
        <v>9.7224128259298936E-7</v>
      </c>
      <c r="I2577">
        <f>I2576*(1-IF($A2577&lt;=I2572,I$1,I$1+IF(AND(WEEKDAY($A2577)&lt;&gt;1,WEEKDAY($A2577)&lt;&gt;7),J$1,0)))^($A2577-$A2576)*(1-0.5*(E2577/E2576-1))</f>
        <v>40.348525109835464</v>
      </c>
      <c r="K2577">
        <f>ROW()</f>
        <v>2577</v>
      </c>
      <c r="L2577">
        <f>B2577/C2577</f>
        <v>0.89014883061658401</v>
      </c>
      <c r="M2577">
        <f t="shared" si="40"/>
        <v>39.261608024993187</v>
      </c>
      <c r="O2577">
        <v>39.183599999999998</v>
      </c>
      <c r="P2577">
        <f>P2576*(1-P$1+H2576)^($A2577-$A2576)*(2-E2577/E2576)</f>
        <v>39.925726763208829</v>
      </c>
      <c r="Q2577">
        <v>39.99</v>
      </c>
    </row>
    <row r="2578" spans="1:17"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I2577*(1-IF($A2578&lt;=I2573,I$1,I$1+IF(AND(WEEKDAY($A2578)&lt;&gt;1,WEEKDAY($A2578)&lt;&gt;7),J$1,0)))^($A2578-$A2577)*(1-0.5*(E2578/E2577-1))</f>
        <v>40.829066352616813</v>
      </c>
      <c r="K2578">
        <f>ROW()</f>
        <v>2578</v>
      </c>
      <c r="L2578">
        <f>B2578/C2578</f>
        <v>0.88324873096446699</v>
      </c>
      <c r="M2578">
        <f t="shared" si="40"/>
        <v>40.196996541041642</v>
      </c>
      <c r="O2578">
        <v>40.117649999999998</v>
      </c>
      <c r="P2578">
        <f>P2577*(1-P$1+H2577)^($A2578-$A2577)*(2-E2578/E2577)</f>
        <v>40.877369314802294</v>
      </c>
      <c r="Q2578">
        <v>40.94</v>
      </c>
    </row>
    <row r="2579" spans="1:17"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I2578*(1-IF($A2579&lt;=I2574,I$1,I$1+IF(AND(WEEKDAY($A2579)&lt;&gt;1,WEEKDAY($A2579)&lt;&gt;7),J$1,0)))^($A2579-$A2578)*(1-0.5*(E2579/E2578-1))</f>
        <v>40.810205697654425</v>
      </c>
      <c r="K2579">
        <f>ROW()</f>
        <v>2579</v>
      </c>
      <c r="L2579">
        <f>B2579/C2579</f>
        <v>0.90551181102362199</v>
      </c>
      <c r="M2579">
        <f t="shared" si="40"/>
        <v>40.160521963233009</v>
      </c>
      <c r="O2579">
        <v>40.082050000000002</v>
      </c>
      <c r="P2579">
        <f>P2578*(1-P$1+H2578)^($A2579-$A2578)*(2-E2579/E2578)</f>
        <v>40.841571420774926</v>
      </c>
      <c r="Q2579">
        <v>40.909999999999997</v>
      </c>
    </row>
    <row r="2580" spans="1:17"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I2579*(1-IF($A2580&lt;=I2575,I$1,I$1+IF(AND(WEEKDAY($A2580)&lt;&gt;1,WEEKDAY($A2580)&lt;&gt;7),J$1,0)))^($A2580-$A2579)*(1-0.5*(E2580/E2579-1))</f>
        <v>41.355451055898037</v>
      </c>
      <c r="K2580">
        <f>ROW()</f>
        <v>2580</v>
      </c>
      <c r="L2580">
        <f>B2580/C2580</f>
        <v>0.8828696925329429</v>
      </c>
      <c r="M2580">
        <f t="shared" si="40"/>
        <v>41.233850424885773</v>
      </c>
      <c r="O2580">
        <v>41.15325</v>
      </c>
      <c r="P2580">
        <f>P2579*(1-P$1+H2579)^($A2580-$A2579)*(2-E2580/E2579)</f>
        <v>41.933544470231638</v>
      </c>
      <c r="Q2580">
        <v>42</v>
      </c>
    </row>
    <row r="2581" spans="1:17"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I2580*(1-IF($A2581&lt;=I2576,I$1,I$1+IF(AND(WEEKDAY($A2581)&lt;&gt;1,WEEKDAY($A2581)&lt;&gt;7),J$1,0)))^($A2581-$A2580)*(1-0.5*(E2581/E2580-1))</f>
        <v>42.507377478738185</v>
      </c>
      <c r="K2581">
        <f>ROW()</f>
        <v>2581</v>
      </c>
      <c r="L2581">
        <f>B2581/C2581</f>
        <v>0.84072900158478603</v>
      </c>
      <c r="M2581">
        <f t="shared" si="40"/>
        <v>43.531107767198762</v>
      </c>
      <c r="O2581">
        <v>43.446350000000002</v>
      </c>
      <c r="P2581">
        <f>P2580*(1-P$1+H2580)^($A2581-$A2580)*(2-E2581/E2580)</f>
        <v>44.270251363658133</v>
      </c>
      <c r="Q2581">
        <v>44.37</v>
      </c>
    </row>
    <row r="2582" spans="1:17" x14ac:dyDescent="0.25">
      <c r="A2582" s="1">
        <v>41809</v>
      </c>
      <c r="B2582" s="10">
        <v>10.62</v>
      </c>
      <c r="C2582" s="10">
        <v>12.7</v>
      </c>
      <c r="D2582">
        <v>766.84699999999998</v>
      </c>
      <c r="E2582">
        <v>683.76260000000002</v>
      </c>
      <c r="F2582">
        <v>30808.73</v>
      </c>
      <c r="G2582">
        <v>27473.38</v>
      </c>
      <c r="H2582">
        <f>(1/(1-91/360*VLOOKUP($A2582,Tbills!$B$4:$C$974,2,1)/100))^((1)/91)-1</f>
        <v>9.7224128259298936E-7</v>
      </c>
      <c r="I2582">
        <f>I2581*(1-IF($A2582&lt;=I2577,I$1,I$1+IF(AND(WEEKDAY($A2582)&lt;&gt;1,WEEKDAY($A2582)&lt;&gt;7),J$1,0)))^($A2582-$A2581)*(1-0.5*(E2582/E2581-1))</f>
        <v>42.339614899415992</v>
      </c>
      <c r="K2582">
        <f>ROW()</f>
        <v>2582</v>
      </c>
      <c r="L2582">
        <f>B2582/C2582</f>
        <v>0.83622047244094488</v>
      </c>
      <c r="M2582">
        <f t="shared" si="40"/>
        <v>43.18774749853668</v>
      </c>
      <c r="O2582">
        <v>43.097200000000001</v>
      </c>
      <c r="P2582">
        <f>P2581*(1-P$1+H2581)^($A2582-$A2581)*(2-E2582/E2581)</f>
        <v>43.92152483723315</v>
      </c>
      <c r="Q2582">
        <v>44.03</v>
      </c>
    </row>
    <row r="2583" spans="1:17"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I2582*(1-IF($A2583&lt;=I2578,I$1,I$1+IF(AND(WEEKDAY($A2583)&lt;&gt;1,WEEKDAY($A2583)&lt;&gt;7),J$1,0)))^($A2583-$A2582)*(1-0.5*(E2583/E2582-1))</f>
        <v>42.174477802116755</v>
      </c>
      <c r="K2583">
        <f>ROW()</f>
        <v>2583</v>
      </c>
      <c r="L2583">
        <f>B2583/C2583</f>
        <v>0.84304584304584307</v>
      </c>
      <c r="M2583">
        <f t="shared" si="40"/>
        <v>42.851100886476054</v>
      </c>
      <c r="O2583">
        <v>42.7605</v>
      </c>
      <c r="P2583">
        <f>P2582*(1-P$1+H2582)^($A2583-$A2582)*(2-E2583/E2582)</f>
        <v>43.579618735989811</v>
      </c>
      <c r="Q2583">
        <v>43.66</v>
      </c>
    </row>
    <row r="2584" spans="1:17"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I2583*(1-IF($A2584&lt;=I2579,I$1,I$1+IF(AND(WEEKDAY($A2584)&lt;&gt;1,WEEKDAY($A2584)&lt;&gt;7),J$1,0)))^($A2584-$A2583)*(1-0.5*(E2584/E2583-1))</f>
        <v>42.630121590070623</v>
      </c>
      <c r="K2584">
        <f>ROW()</f>
        <v>2584</v>
      </c>
      <c r="L2584">
        <f>B2584/C2584</f>
        <v>0.84984520123839014</v>
      </c>
      <c r="M2584">
        <f t="shared" si="40"/>
        <v>43.777655653570775</v>
      </c>
      <c r="O2584">
        <v>43.686999999999998</v>
      </c>
      <c r="P2584">
        <f>P2583*(1-P$1+H2583)^($A2584-$A2583)*(2-E2584/E2583)</f>
        <v>44.523336703042844</v>
      </c>
      <c r="Q2584">
        <v>44.57</v>
      </c>
    </row>
    <row r="2585" spans="1:17"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I2584*(1-IF($A2585&lt;=I2580,I$1,I$1+IF(AND(WEEKDAY($A2585)&lt;&gt;1,WEEKDAY($A2585)&lt;&gt;7),J$1,0)))^($A2585-$A2584)*(1-0.5*(E2585/E2584-1))</f>
        <v>41.885888536648487</v>
      </c>
      <c r="K2585">
        <f>ROW()</f>
        <v>2585</v>
      </c>
      <c r="L2585">
        <f>B2585/C2585</f>
        <v>0.90657698056801195</v>
      </c>
      <c r="M2585">
        <f t="shared" si="40"/>
        <v>42.249393681451018</v>
      </c>
      <c r="O2585">
        <v>42.168900000000001</v>
      </c>
      <c r="P2585">
        <f>P2584*(1-P$1+H2584)^($A2585-$A2584)*(2-E2585/E2584)</f>
        <v>42.969485168765161</v>
      </c>
      <c r="Q2585">
        <v>43.08</v>
      </c>
    </row>
    <row r="2586" spans="1:17"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I2585*(1-IF($A2586&lt;=I2581,I$1,I$1+IF(AND(WEEKDAY($A2586)&lt;&gt;1,WEEKDAY($A2586)&lt;&gt;7),J$1,0)))^($A2586-$A2585)*(1-0.5*(E2586/E2585-1))</f>
        <v>42.550753393253586</v>
      </c>
      <c r="K2586">
        <f>ROW()</f>
        <v>2586</v>
      </c>
      <c r="L2586">
        <f>B2586/C2586</f>
        <v>0.88405797101449279</v>
      </c>
      <c r="M2586">
        <f t="shared" si="40"/>
        <v>43.590867302404789</v>
      </c>
      <c r="O2586">
        <v>43.512450000000001</v>
      </c>
      <c r="P2586">
        <f>P2585*(1-P$1+H2585)^($A2586-$A2585)*(2-E2586/E2585)</f>
        <v>44.334278564461847</v>
      </c>
      <c r="Q2586">
        <v>44.37</v>
      </c>
    </row>
    <row r="2587" spans="1:17"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I2586*(1-IF($A2587&lt;=I2582,I$1,I$1+IF(AND(WEEKDAY($A2587)&lt;&gt;1,WEEKDAY($A2587)&lt;&gt;7),J$1,0)))^($A2587-$A2586)*(1-0.5*(E2587/E2586-1))</f>
        <v>42.43723979255472</v>
      </c>
      <c r="K2587">
        <f>ROW()</f>
        <v>2587</v>
      </c>
      <c r="L2587">
        <f>B2587/C2587</f>
        <v>0.88982402448355014</v>
      </c>
      <c r="M2587">
        <f t="shared" si="40"/>
        <v>43.358534217063038</v>
      </c>
      <c r="O2587">
        <v>43.281149999999997</v>
      </c>
      <c r="P2587">
        <f>P2586*(1-P$1+H2586)^($A2587-$A2586)*(2-E2587/E2586)</f>
        <v>44.098436704386422</v>
      </c>
      <c r="Q2587">
        <v>44.14</v>
      </c>
    </row>
    <row r="2588" spans="1:17"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I2587*(1-IF($A2588&lt;=I2583,I$1,I$1+IF(AND(WEEKDAY($A2588)&lt;&gt;1,WEEKDAY($A2588)&lt;&gt;7),J$1,0)))^($A2588-$A2587)*(1-0.5*(E2588/E2587-1))</f>
        <v>42.598560629491317</v>
      </c>
      <c r="K2588">
        <f>ROW()</f>
        <v>2588</v>
      </c>
      <c r="L2588">
        <f>B2588/C2588</f>
        <v>0.87831513260530414</v>
      </c>
      <c r="M2588">
        <f t="shared" si="40"/>
        <v>43.688411065340048</v>
      </c>
      <c r="O2588">
        <v>43.610149999999997</v>
      </c>
      <c r="P2588">
        <f>P2587*(1-P$1+H2587)^($A2588-$A2587)*(2-E2588/E2587)</f>
        <v>44.434399774064524</v>
      </c>
      <c r="Q2588">
        <v>44.64</v>
      </c>
    </row>
    <row r="2589" spans="1:17"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I2588*(1-IF($A2589&lt;=I2584,I$1,I$1+IF(AND(WEEKDAY($A2589)&lt;&gt;1,WEEKDAY($A2589)&lt;&gt;7),J$1,0)))^($A2589-$A2588)*(1-0.5*(E2589/E2588-1))</f>
        <v>42.888222010376019</v>
      </c>
      <c r="K2589">
        <f>ROW()</f>
        <v>2589</v>
      </c>
      <c r="L2589">
        <f>B2589/C2589</f>
        <v>0.88931591083781714</v>
      </c>
      <c r="M2589">
        <f t="shared" si="40"/>
        <v>44.283236567454288</v>
      </c>
      <c r="O2589">
        <v>44.204749999999997</v>
      </c>
      <c r="P2589">
        <f>P2588*(1-P$1+H2588)^($A2589-$A2588)*(2-E2589/E2588)</f>
        <v>45.040771606295039</v>
      </c>
      <c r="Q2589">
        <v>45.16</v>
      </c>
    </row>
    <row r="2590" spans="1:17"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I2589*(1-IF($A2590&lt;=I2585,I$1,I$1+IF(AND(WEEKDAY($A2590)&lt;&gt;1,WEEKDAY($A2590)&lt;&gt;7),J$1,0)))^($A2590-$A2589)*(1-0.5*(E2590/E2589-1))</f>
        <v>43.430535885200563</v>
      </c>
      <c r="K2590">
        <f>ROW()</f>
        <v>2590</v>
      </c>
      <c r="L2590">
        <f>B2590/C2590</f>
        <v>0.8751962323390895</v>
      </c>
      <c r="M2590">
        <f t="shared" si="40"/>
        <v>45.403363322942141</v>
      </c>
      <c r="O2590">
        <v>45.321100000000001</v>
      </c>
      <c r="P2590">
        <f>P2589*(1-P$1+H2589)^($A2590-$A2589)*(2-E2590/E2589)</f>
        <v>46.18055406631747</v>
      </c>
    </row>
    <row r="2591" spans="1:17"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I2590*(1-IF($A2591&lt;=I2586,I$1,I$1+IF(AND(WEEKDAY($A2591)&lt;&gt;1,WEEKDAY($A2591)&lt;&gt;7),J$1,0)))^($A2591-$A2590)*(1-0.5*(E2591/E2590-1))</f>
        <v>43.687915304414801</v>
      </c>
      <c r="K2591">
        <f>ROW()</f>
        <v>2591</v>
      </c>
      <c r="L2591">
        <f>B2591/C2591</f>
        <v>0.86629303442754202</v>
      </c>
      <c r="M2591">
        <f t="shared" si="40"/>
        <v>45.941742705427714</v>
      </c>
      <c r="O2591">
        <v>45.856400000000001</v>
      </c>
      <c r="P2591">
        <f>P2590*(1-P$1+H2590)^($A2591-$A2590)*(2-E2591/E2590)</f>
        <v>46.728649165812314</v>
      </c>
    </row>
    <row r="2592" spans="1:17"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I2591*(1-IF($A2592&lt;=I2587,I$1,I$1+IF(AND(WEEKDAY($A2592)&lt;&gt;1,WEEKDAY($A2592)&lt;&gt;7),J$1,0)))^($A2592-$A2591)*(1-0.5*(E2592/E2591-1))</f>
        <v>43.898315485312615</v>
      </c>
      <c r="K2592">
        <f>ROW()</f>
        <v>2592</v>
      </c>
      <c r="L2592">
        <f>B2592/C2592</f>
        <v>0.84313725490196079</v>
      </c>
      <c r="M2592">
        <f t="shared" si="40"/>
        <v>46.384494441769945</v>
      </c>
      <c r="O2592">
        <v>46.298400000000001</v>
      </c>
      <c r="P2592">
        <f>P2591*(1-P$1+H2591)^($A2592-$A2591)*(2-E2592/E2591)</f>
        <v>47.17948935883016</v>
      </c>
    </row>
    <row r="2593" spans="1:16" x14ac:dyDescent="0.25">
      <c r="A2593" s="1">
        <v>41827</v>
      </c>
      <c r="B2593" s="10">
        <v>11.33</v>
      </c>
      <c r="C2593" s="10">
        <v>12.87</v>
      </c>
      <c r="D2593">
        <v>727.15480000000002</v>
      </c>
      <c r="E2593">
        <v>648.36</v>
      </c>
      <c r="F2593">
        <v>29408.09</v>
      </c>
      <c r="G2593">
        <v>26223.93</v>
      </c>
      <c r="H2593">
        <f>(1/(1-91/360*VLOOKUP($A2593,Tbills!$B$4:$C$974,2,1)/100))^((1)/91)-1</f>
        <v>8.3332864653229421E-7</v>
      </c>
      <c r="I2593">
        <f>I2592*(1-IF($A2593&lt;=I2588,I$1,I$1+IF(AND(WEEKDAY($A2593)&lt;&gt;1,WEEKDAY($A2593)&lt;&gt;7),J$1,0)))^($A2593-$A2592)*(1-0.5*(E2593/E2592-1))</f>
        <v>43.387352179230589</v>
      </c>
      <c r="K2593">
        <f>ROW()</f>
        <v>2593</v>
      </c>
      <c r="L2593">
        <f>B2593/C2593</f>
        <v>0.88034188034188043</v>
      </c>
      <c r="M2593">
        <f t="shared" si="40"/>
        <v>45.305795895618019</v>
      </c>
      <c r="O2593">
        <v>45.219650000000001</v>
      </c>
      <c r="P2593">
        <f>P2592*(1-P$1+H2592)^($A2593-$A2592)*(2-E2593/E2592)</f>
        <v>46.08427522328941</v>
      </c>
    </row>
    <row r="2594" spans="1:16" x14ac:dyDescent="0.25">
      <c r="A2594" s="1">
        <v>41828</v>
      </c>
      <c r="B2594" s="10">
        <v>11.98</v>
      </c>
      <c r="C2594" s="10">
        <v>13.21</v>
      </c>
      <c r="D2594">
        <v>733.601</v>
      </c>
      <c r="E2594">
        <v>654.10720000000003</v>
      </c>
      <c r="F2594">
        <v>29408.11</v>
      </c>
      <c r="G2594">
        <v>26223.93</v>
      </c>
      <c r="H2594">
        <f>(1/(1-91/360*VLOOKUP($A2594,Tbills!$B$4:$C$974,2,1)/100))^((1)/91)-1</f>
        <v>8.3332864653229421E-7</v>
      </c>
      <c r="I2594">
        <f>I2593*(1-IF($A2594&lt;=I2589,I$1,I$1+IF(AND(WEEKDAY($A2594)&lt;&gt;1,WEEKDAY($A2594)&lt;&gt;7),J$1,0)))^($A2594-$A2593)*(1-0.5*(E2594/E2593-1))</f>
        <v>43.193930596933292</v>
      </c>
      <c r="K2594">
        <f>ROW()</f>
        <v>2594</v>
      </c>
      <c r="L2594">
        <f>B2594/C2594</f>
        <v>0.906888720666162</v>
      </c>
      <c r="M2594">
        <f t="shared" si="40"/>
        <v>44.902104322077413</v>
      </c>
      <c r="O2594">
        <v>44.816650000000003</v>
      </c>
      <c r="P2594">
        <f>P2593*(1-P$1+H2593)^($A2594-$A2593)*(2-E2594/E2593)</f>
        <v>45.674123157808431</v>
      </c>
    </row>
    <row r="2595" spans="1:16" x14ac:dyDescent="0.25">
      <c r="A2595" s="1">
        <v>41829</v>
      </c>
      <c r="B2595" s="10">
        <v>11.65</v>
      </c>
      <c r="C2595" s="10">
        <v>12.99</v>
      </c>
      <c r="D2595">
        <v>720.89660000000003</v>
      </c>
      <c r="E2595">
        <v>642.77890000000002</v>
      </c>
      <c r="F2595">
        <v>29095.3</v>
      </c>
      <c r="G2595">
        <v>25944.97</v>
      </c>
      <c r="H2595">
        <f>(1/(1-91/360*VLOOKUP($A2595,Tbills!$B$4:$C$974,2,1)/100))^((1)/91)-1</f>
        <v>8.3332864653229421E-7</v>
      </c>
      <c r="I2595">
        <f>I2594*(1-IF($A2595&lt;=I2590,I$1,I$1+IF(AND(WEEKDAY($A2595)&lt;&gt;1,WEEKDAY($A2595)&lt;&gt;7),J$1,0)))^($A2595-$A2594)*(1-0.5*(E2595/E2594-1))</f>
        <v>43.566828449387479</v>
      </c>
      <c r="K2595">
        <f>ROW()</f>
        <v>2595</v>
      </c>
      <c r="L2595">
        <f>B2595/C2595</f>
        <v>0.89684372594303308</v>
      </c>
      <c r="M2595">
        <f t="shared" si="40"/>
        <v>45.677623782156488</v>
      </c>
      <c r="O2595">
        <v>45.589750000000002</v>
      </c>
      <c r="P2595">
        <f>P2594*(1-P$1+H2594)^($A2595-$A2594)*(2-E2595/E2594)</f>
        <v>46.463460693694486</v>
      </c>
    </row>
    <row r="2596" spans="1:16"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I2595*(1-IF($A2596&lt;=I2591,I$1,I$1+IF(AND(WEEKDAY($A2596)&lt;&gt;1,WEEKDAY($A2596)&lt;&gt;7),J$1,0)))^($A2596-$A2595)*(1-0.5*(E2596/E2595-1))</f>
        <v>42.619593876506748</v>
      </c>
      <c r="K2596">
        <f>ROW()</f>
        <v>2596</v>
      </c>
      <c r="L2596">
        <f>B2596/C2596</f>
        <v>0.92234432234432229</v>
      </c>
      <c r="M2596">
        <f t="shared" si="40"/>
        <v>43.691659421520534</v>
      </c>
      <c r="O2596">
        <v>43.61645</v>
      </c>
      <c r="P2596">
        <f>P2595*(1-P$1+H2595)^($A2596-$A2595)*(2-E2596/E2595)</f>
        <v>44.443793068937161</v>
      </c>
    </row>
    <row r="2597" spans="1:16"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I2596*(1-IF($A2597&lt;=I2592,I$1,I$1+IF(AND(WEEKDAY($A2597)&lt;&gt;1,WEEKDAY($A2597)&lt;&gt;7),J$1,0)))^($A2597-$A2596)*(1-0.5*(E2597/E2596-1))</f>
        <v>42.909523744268419</v>
      </c>
      <c r="K2597">
        <f>ROW()</f>
        <v>2597</v>
      </c>
      <c r="L2597">
        <f>B2597/C2597</f>
        <v>0.90963855421686757</v>
      </c>
      <c r="M2597">
        <f t="shared" si="40"/>
        <v>44.28633226057805</v>
      </c>
      <c r="O2597">
        <v>44.2121</v>
      </c>
      <c r="P2597">
        <f>P2596*(1-P$1+H2596)^($A2597-$A2596)*(2-E2597/E2596)</f>
        <v>45.04917248836594</v>
      </c>
    </row>
    <row r="2598" spans="1:16"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I2597*(1-IF($A2598&lt;=I2593,I$1,I$1+IF(AND(WEEKDAY($A2598)&lt;&gt;1,WEEKDAY($A2598)&lt;&gt;7),J$1,0)))^($A2598-$A2597)*(1-0.5*(E2598/E2597-1))</f>
        <v>43.666524031543858</v>
      </c>
      <c r="K2598">
        <f>ROW()</f>
        <v>2598</v>
      </c>
      <c r="L2598">
        <f>B2598/C2598</f>
        <v>0.91415313225058004</v>
      </c>
      <c r="M2598">
        <f t="shared" si="40"/>
        <v>45.849542887690809</v>
      </c>
      <c r="O2598">
        <v>45.759250000000002</v>
      </c>
      <c r="P2598">
        <f>P2597*(1-P$1+H2597)^($A2598-$A2597)*(2-E2598/E2597)</f>
        <v>46.640768065884167</v>
      </c>
    </row>
    <row r="2599" spans="1:16"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I2598*(1-IF($A2599&lt;=I2594,I$1,I$1+IF(AND(WEEKDAY($A2599)&lt;&gt;1,WEEKDAY($A2599)&lt;&gt;7),J$1,0)))^($A2599-$A2598)*(1-0.5*(E2599/E2598-1))</f>
        <v>43.245092220864365</v>
      </c>
      <c r="K2599">
        <f>ROW()</f>
        <v>2599</v>
      </c>
      <c r="L2599">
        <f>B2599/C2599</f>
        <v>0.90881458966565354</v>
      </c>
      <c r="M2599">
        <f t="shared" si="40"/>
        <v>44.964811384484335</v>
      </c>
      <c r="O2599">
        <v>44.871600000000001</v>
      </c>
      <c r="P2599">
        <f>P2598*(1-P$1+H2598)^($A2599-$A2598)*(2-E2599/E2598)</f>
        <v>45.741239153749049</v>
      </c>
    </row>
    <row r="2600" spans="1:16"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I2599*(1-IF($A2600&lt;=I2595,I$1,I$1+IF(AND(WEEKDAY($A2600)&lt;&gt;1,WEEKDAY($A2600)&lt;&gt;7),J$1,0)))^($A2600-$A2599)*(1-0.5*(E2600/E2599-1))</f>
        <v>43.742934640291899</v>
      </c>
      <c r="K2600">
        <f>ROW()</f>
        <v>2600</v>
      </c>
      <c r="L2600">
        <f>B2600/C2600</f>
        <v>0.87094220110847187</v>
      </c>
      <c r="M2600">
        <f t="shared" si="40"/>
        <v>46.00031648949183</v>
      </c>
      <c r="O2600">
        <v>45.905250000000002</v>
      </c>
      <c r="P2600">
        <f>P2599*(1-P$1+H2599)^($A2600-$A2599)*(2-E2600/E2599)</f>
        <v>46.795106027548812</v>
      </c>
    </row>
    <row r="2601" spans="1:16"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I2600*(1-IF($A2601&lt;=I2596,I$1,I$1+IF(AND(WEEKDAY($A2601)&lt;&gt;1,WEEKDAY($A2601)&lt;&gt;7),J$1,0)))^($A2601-$A2600)*(1-0.5*(E2601/E2600-1))</f>
        <v>42.048588159930901</v>
      </c>
      <c r="K2601">
        <f>ROW()</f>
        <v>2601</v>
      </c>
      <c r="L2601">
        <f>B2601/C2601</f>
        <v>0.97127588510354035</v>
      </c>
      <c r="M2601">
        <f t="shared" si="40"/>
        <v>42.437073115352391</v>
      </c>
      <c r="O2601">
        <v>42.349400000000003</v>
      </c>
      <c r="P2601">
        <f>P2600*(1-P$1+H2600)^($A2601-$A2600)*(2-E2601/E2600)</f>
        <v>43.17074119948726</v>
      </c>
    </row>
    <row r="2602" spans="1:16"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I2601*(1-IF($A2602&lt;=I2597,I$1,I$1+IF(AND(WEEKDAY($A2602)&lt;&gt;1,WEEKDAY($A2602)&lt;&gt;7),J$1,0)))^($A2602-$A2601)*(1-0.5*(E2602/E2601-1))</f>
        <v>43.099906327238983</v>
      </c>
      <c r="K2602">
        <f>ROW()</f>
        <v>2602</v>
      </c>
      <c r="L2602">
        <f>B2602/C2602</f>
        <v>0.90269461077844315</v>
      </c>
      <c r="M2602">
        <f t="shared" si="40"/>
        <v>44.559324490881089</v>
      </c>
      <c r="O2602">
        <v>44.480899999999998</v>
      </c>
      <c r="P2602">
        <f>P2601*(1-P$1+H2601)^($A2602-$A2601)*(2-E2602/E2601)</f>
        <v>45.330149022793229</v>
      </c>
    </row>
    <row r="2603" spans="1:16" x14ac:dyDescent="0.25">
      <c r="A2603" s="1">
        <v>41841</v>
      </c>
      <c r="B2603" s="10">
        <v>12.81</v>
      </c>
      <c r="C2603" s="10">
        <v>13.8</v>
      </c>
      <c r="D2603">
        <v>750.61649999999997</v>
      </c>
      <c r="E2603">
        <v>669.2722</v>
      </c>
      <c r="F2603">
        <v>28826.85</v>
      </c>
      <c r="G2603">
        <v>25705.360000000001</v>
      </c>
      <c r="H2603">
        <f>(1/(1-91/360*VLOOKUP($A2603,Tbills!$B$4:$C$974,2,1)/100))^((1)/91)-1</f>
        <v>6.9441778594026005E-7</v>
      </c>
      <c r="I2603">
        <f>I2602*(1-IF($A2603&lt;=I2598,I$1,I$1+IF(AND(WEEKDAY($A2603)&lt;&gt;1,WEEKDAY($A2603)&lt;&gt;7),J$1,0)))^($A2603-$A2602)*(1-0.5*(E2603/E2602-1))</f>
        <v>42.467419915408854</v>
      </c>
      <c r="K2603">
        <f>ROW()</f>
        <v>2603</v>
      </c>
      <c r="L2603">
        <f>B2603/C2603</f>
        <v>0.92826086956521736</v>
      </c>
      <c r="M2603">
        <f t="shared" si="40"/>
        <v>43.252330843943618</v>
      </c>
      <c r="O2603">
        <v>43.183199999999999</v>
      </c>
      <c r="P2603">
        <f>P2602*(1-P$1+H2602)^($A2603-$A2602)*(2-E2603/E2602)</f>
        <v>44.00190341520323</v>
      </c>
    </row>
    <row r="2604" spans="1:16" x14ac:dyDescent="0.25">
      <c r="A2604" s="1">
        <v>41842</v>
      </c>
      <c r="B2604" s="10">
        <v>12.24</v>
      </c>
      <c r="C2604" s="10">
        <v>13.5</v>
      </c>
      <c r="D2604">
        <v>729.69240000000002</v>
      </c>
      <c r="E2604">
        <v>650.61509999999998</v>
      </c>
      <c r="F2604">
        <v>28677.64</v>
      </c>
      <c r="G2604">
        <v>25572.29</v>
      </c>
      <c r="H2604">
        <f>(1/(1-91/360*VLOOKUP($A2604,Tbills!$B$4:$C$974,2,1)/100))^((1)/91)-1</f>
        <v>6.9441778594026005E-7</v>
      </c>
      <c r="I2604">
        <f>I2603*(1-IF($A2604&lt;=I2599,I$1,I$1+IF(AND(WEEKDAY($A2604)&lt;&gt;1,WEEKDAY($A2604)&lt;&gt;7),J$1,0)))^($A2604-$A2603)*(1-0.5*(E2604/E2603-1))</f>
        <v>43.058224944376008</v>
      </c>
      <c r="K2604">
        <f>ROW()</f>
        <v>2604</v>
      </c>
      <c r="L2604">
        <f>B2604/C2604</f>
        <v>0.90666666666666673</v>
      </c>
      <c r="M2604">
        <f t="shared" si="40"/>
        <v>44.455992423841224</v>
      </c>
      <c r="O2604">
        <v>44.393000000000001</v>
      </c>
      <c r="P2604">
        <f>P2603*(1-P$1+H2603)^($A2604-$A2603)*(2-E2604/E2603)</f>
        <v>45.226889825341871</v>
      </c>
    </row>
    <row r="2605" spans="1:16"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I2604*(1-IF($A2605&lt;=I2600,I$1,I$1+IF(AND(WEEKDAY($A2605)&lt;&gt;1,WEEKDAY($A2605)&lt;&gt;7),J$1,0)))^($A2605-$A2604)*(1-0.5*(E2605/E2604-1))</f>
        <v>42.94241591719976</v>
      </c>
      <c r="K2605">
        <f>ROW()</f>
        <v>2605</v>
      </c>
      <c r="L2605">
        <f>B2605/C2605</f>
        <v>0.86098654708520173</v>
      </c>
      <c r="M2605">
        <f t="shared" si="40"/>
        <v>44.217103983812784</v>
      </c>
      <c r="O2605">
        <v>44.147950000000002</v>
      </c>
      <c r="P2605">
        <f>P2604*(1-P$1+H2604)^($A2605-$A2604)*(2-E2605/E2604)</f>
        <v>44.984321507116618</v>
      </c>
    </row>
    <row r="2606" spans="1:16"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I2605*(1-IF($A2606&lt;=I2601,I$1,I$1+IF(AND(WEEKDAY($A2606)&lt;&gt;1,WEEKDAY($A2606)&lt;&gt;7),J$1,0)))^($A2606-$A2605)*(1-0.5*(E2606/E2605-1))</f>
        <v>42.678630524069035</v>
      </c>
      <c r="K2606">
        <f>ROW()</f>
        <v>2606</v>
      </c>
      <c r="L2606">
        <f>B2606/C2606</f>
        <v>0.88029739776951677</v>
      </c>
      <c r="M2606">
        <f t="shared" si="40"/>
        <v>43.674126366568984</v>
      </c>
      <c r="O2606">
        <v>43.608400000000003</v>
      </c>
      <c r="P2606">
        <f>P2605*(1-P$1+H2605)^($A2606-$A2605)*(2-E2606/E2605)</f>
        <v>44.43237953990878</v>
      </c>
    </row>
    <row r="2607" spans="1:16" x14ac:dyDescent="0.25">
      <c r="A2607" s="1">
        <v>41845</v>
      </c>
      <c r="B2607" s="10">
        <v>12.69</v>
      </c>
      <c r="C2607" s="10">
        <v>14</v>
      </c>
      <c r="D2607">
        <v>758.35950000000003</v>
      </c>
      <c r="E2607">
        <v>676.17409999999995</v>
      </c>
      <c r="F2607">
        <v>29307.48</v>
      </c>
      <c r="G2607">
        <v>26133.87</v>
      </c>
      <c r="H2607">
        <f>(1/(1-91/360*VLOOKUP($A2607,Tbills!$B$4:$C$974,2,1)/100))^((1)/91)-1</f>
        <v>6.9441778594026005E-7</v>
      </c>
      <c r="I2607">
        <f>I2606*(1-IF($A2607&lt;=I2602,I$1,I$1+IF(AND(WEEKDAY($A2607)&lt;&gt;1,WEEKDAY($A2607)&lt;&gt;7),J$1,0)))^($A2607-$A2606)*(1-0.5*(E2607/E2606-1))</f>
        <v>42.223367286916826</v>
      </c>
      <c r="K2607">
        <f>ROW()</f>
        <v>2607</v>
      </c>
      <c r="L2607">
        <f>B2607/C2607</f>
        <v>0.90642857142857136</v>
      </c>
      <c r="M2607">
        <f t="shared" si="40"/>
        <v>42.742619914058153</v>
      </c>
      <c r="O2607">
        <v>42.678199999999997</v>
      </c>
      <c r="P2607">
        <f>P2606*(1-P$1+H2606)^($A2607-$A2606)*(2-E2607/E2606)</f>
        <v>43.485147829098452</v>
      </c>
    </row>
    <row r="2608" spans="1:16"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I2607*(1-IF($A2608&lt;=I2603,I$1,I$1+IF(AND(WEEKDAY($A2608)&lt;&gt;1,WEEKDAY($A2608)&lt;&gt;7),J$1,0)))^($A2608-$A2607)*(1-0.5*(E2608/E2607-1))</f>
        <v>42.450260473380091</v>
      </c>
      <c r="K2608">
        <f>ROW()</f>
        <v>2608</v>
      </c>
      <c r="L2608">
        <f>B2608/C2608</f>
        <v>0.90229885057471271</v>
      </c>
      <c r="M2608">
        <f t="shared" si="40"/>
        <v>43.202660834717832</v>
      </c>
      <c r="O2608">
        <v>43.140050000000002</v>
      </c>
      <c r="P2608">
        <f>P2607*(1-P$1+H2607)^($A2608-$A2607)*(2-E2608/E2607)</f>
        <v>43.954536663512883</v>
      </c>
    </row>
    <row r="2609" spans="1:16"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I2608*(1-IF($A2609&lt;=I2604,I$1,I$1+IF(AND(WEEKDAY($A2609)&lt;&gt;1,WEEKDAY($A2609)&lt;&gt;7),J$1,0)))^($A2609-$A2608)*(1-0.5*(E2609/E2608-1))</f>
        <v>42.321541731870305</v>
      </c>
      <c r="K2609">
        <f>ROW()</f>
        <v>2609</v>
      </c>
      <c r="L2609">
        <f>B2609/C2609</f>
        <v>0.93389592123769327</v>
      </c>
      <c r="M2609">
        <f t="shared" si="40"/>
        <v>42.94090252171776</v>
      </c>
      <c r="O2609">
        <v>42.877450000000003</v>
      </c>
      <c r="P2609">
        <f>P2608*(1-P$1+H2608)^($A2609-$A2608)*(2-E2609/E2608)</f>
        <v>43.688678205905866</v>
      </c>
    </row>
    <row r="2610" spans="1:16"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I2609*(1-IF($A2610&lt;=I2605,I$1,I$1+IF(AND(WEEKDAY($A2610)&lt;&gt;1,WEEKDAY($A2610)&lt;&gt;7),J$1,0)))^($A2610-$A2609)*(1-0.5*(E2610/E2609-1))</f>
        <v>42.166546181394253</v>
      </c>
      <c r="K2610">
        <f>ROW()</f>
        <v>2610</v>
      </c>
      <c r="L2610">
        <f>B2610/C2610</f>
        <v>0.93478260869565222</v>
      </c>
      <c r="M2610">
        <f t="shared" si="40"/>
        <v>42.626616520429693</v>
      </c>
      <c r="O2610">
        <v>42.564100000000003</v>
      </c>
      <c r="P2610">
        <f>P2609*(1-P$1+H2609)^($A2610-$A2609)*(2-E2610/E2609)</f>
        <v>43.369371235606557</v>
      </c>
    </row>
    <row r="2611" spans="1:16"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I2610*(1-IF($A2611&lt;=I2606,I$1,I$1+IF(AND(WEEKDAY($A2611)&lt;&gt;1,WEEKDAY($A2611)&lt;&gt;7),J$1,0)))^($A2611-$A2610)*(1-0.5*(E2611/E2610-1))</f>
        <v>39.959963374620465</v>
      </c>
      <c r="K2611">
        <f>ROW()</f>
        <v>2611</v>
      </c>
      <c r="L2611">
        <f>B2611/C2611</f>
        <v>1.0347985347985349</v>
      </c>
      <c r="M2611">
        <f t="shared" si="40"/>
        <v>38.165624980918729</v>
      </c>
      <c r="O2611">
        <v>38.1098</v>
      </c>
      <c r="P2611">
        <f>P2610*(1-P$1+H2610)^($A2611-$A2610)*(2-E2611/E2610)</f>
        <v>38.831053118013543</v>
      </c>
    </row>
    <row r="2612" spans="1:16" x14ac:dyDescent="0.25">
      <c r="A2612" s="1">
        <v>41852</v>
      </c>
      <c r="B2612">
        <v>17.03</v>
      </c>
      <c r="C2612">
        <v>16.78</v>
      </c>
      <c r="D2612">
        <v>879.55079999999998</v>
      </c>
      <c r="E2612">
        <v>784.22760000000005</v>
      </c>
      <c r="F2612">
        <v>31239.25</v>
      </c>
      <c r="G2612">
        <v>27856.31</v>
      </c>
      <c r="H2612">
        <f>(1/(1-91/360*VLOOKUP($A2612,Tbills!$B$4:$C$974,2,1)/100))^((1)/91)-1</f>
        <v>8.3332864653229421E-7</v>
      </c>
      <c r="I2612">
        <f>I2611*(1-IF($A2612&lt;=I2607,I$1,I$1+IF(AND(WEEKDAY($A2612)&lt;&gt;1,WEEKDAY($A2612)&lt;&gt;7),J$1,0)))^($A2612-$A2611)*(1-0.5*(E2612/E2611-1))</f>
        <v>39.008387385325953</v>
      </c>
      <c r="K2612">
        <f>ROW()</f>
        <v>2612</v>
      </c>
      <c r="L2612">
        <f>B2612/C2612</f>
        <v>1.0148986889153755</v>
      </c>
      <c r="M2612">
        <f t="shared" si="40"/>
        <v>36.34817744192349</v>
      </c>
      <c r="O2612">
        <v>36.3048</v>
      </c>
      <c r="P2612">
        <f>P2611*(1-P$1+H2611)^($A2612-$A2611)*(2-E2612/E2611)</f>
        <v>36.982303339980938</v>
      </c>
    </row>
    <row r="2613" spans="1:16" x14ac:dyDescent="0.25">
      <c r="A2613" s="1">
        <v>41855</v>
      </c>
      <c r="B2613">
        <v>15.12</v>
      </c>
      <c r="C2613">
        <v>15.81</v>
      </c>
      <c r="D2613">
        <v>829.32730000000004</v>
      </c>
      <c r="E2613">
        <v>739.44529999999997</v>
      </c>
      <c r="F2613">
        <v>30478.26</v>
      </c>
      <c r="G2613">
        <v>27177.66</v>
      </c>
      <c r="H2613">
        <f>(1/(1-91/360*VLOOKUP($A2613,Tbills!$B$4:$C$974,2,1)/100))^((1)/91)-1</f>
        <v>6.9441778594026005E-7</v>
      </c>
      <c r="I2613">
        <f>I2612*(1-IF($A2613&lt;=I2608,I$1,I$1+IF(AND(WEEKDAY($A2613)&lt;&gt;1,WEEKDAY($A2613)&lt;&gt;7),J$1,0)))^($A2613-$A2612)*(1-0.5*(E2613/E2612-1))</f>
        <v>40.119016326530549</v>
      </c>
      <c r="K2613">
        <f>ROW()</f>
        <v>2613</v>
      </c>
      <c r="L2613">
        <f>B2613/C2613</f>
        <v>0.9563567362428842</v>
      </c>
      <c r="M2613">
        <f t="shared" si="40"/>
        <v>38.418424419353556</v>
      </c>
      <c r="O2613">
        <v>38.390799999999999</v>
      </c>
      <c r="P2613">
        <f>P2612*(1-P$1+H2612)^($A2613-$A2612)*(2-E2613/E2612)</f>
        <v>39.089889854559338</v>
      </c>
    </row>
    <row r="2614" spans="1:16" x14ac:dyDescent="0.25">
      <c r="A2614" s="1">
        <v>41856</v>
      </c>
      <c r="B2614">
        <v>16.87</v>
      </c>
      <c r="C2614">
        <v>17.14</v>
      </c>
      <c r="D2614">
        <v>884.20100000000002</v>
      </c>
      <c r="E2614">
        <v>788.37130000000002</v>
      </c>
      <c r="F2614">
        <v>31519.93</v>
      </c>
      <c r="G2614">
        <v>28106.5</v>
      </c>
      <c r="H2614">
        <f>(1/(1-91/360*VLOOKUP($A2614,Tbills!$B$4:$C$974,2,1)/100))^((1)/91)-1</f>
        <v>6.9441778594026005E-7</v>
      </c>
      <c r="I2614">
        <f>I2613*(1-IF($A2614&lt;=I2609,I$1,I$1+IF(AND(WEEKDAY($A2614)&lt;&gt;1,WEEKDAY($A2614)&lt;&gt;7),J$1,0)))^($A2614-$A2613)*(1-0.5*(E2614/E2613-1))</f>
        <v>38.790752996815343</v>
      </c>
      <c r="K2614">
        <f>ROW()</f>
        <v>2614</v>
      </c>
      <c r="L2614">
        <f>B2614/C2614</f>
        <v>0.98424737456242706</v>
      </c>
      <c r="M2614">
        <f t="shared" si="40"/>
        <v>35.874767147164938</v>
      </c>
      <c r="O2614">
        <v>35.833399999999997</v>
      </c>
      <c r="P2614">
        <f>P2613*(1-P$1+H2613)^($A2614-$A2613)*(2-E2614/E2613)</f>
        <v>36.502150702952157</v>
      </c>
    </row>
    <row r="2615" spans="1:16" x14ac:dyDescent="0.25">
      <c r="A2615" s="1">
        <v>41857</v>
      </c>
      <c r="B2615">
        <v>16.37</v>
      </c>
      <c r="C2615">
        <v>16.93</v>
      </c>
      <c r="D2615">
        <v>888.57339999999999</v>
      </c>
      <c r="E2615">
        <v>792.26930000000004</v>
      </c>
      <c r="F2615">
        <v>31842.52</v>
      </c>
      <c r="G2615">
        <v>28394.13</v>
      </c>
      <c r="H2615">
        <f>(1/(1-91/360*VLOOKUP($A2615,Tbills!$B$4:$C$974,2,1)/100))^((1)/91)-1</f>
        <v>6.9441778594026005E-7</v>
      </c>
      <c r="I2615">
        <f>I2614*(1-IF($A2615&lt;=I2610,I$1,I$1+IF(AND(WEEKDAY($A2615)&lt;&gt;1,WEEKDAY($A2615)&lt;&gt;7),J$1,0)))^($A2615-$A2614)*(1-0.5*(E2615/E2614-1))</f>
        <v>38.693847938104817</v>
      </c>
      <c r="K2615">
        <f>ROW()</f>
        <v>2615</v>
      </c>
      <c r="L2615">
        <f>B2615/C2615</f>
        <v>0.96692262256349681</v>
      </c>
      <c r="M2615">
        <f t="shared" si="40"/>
        <v>35.695726379513317</v>
      </c>
      <c r="O2615">
        <v>35.6554</v>
      </c>
      <c r="P2615">
        <f>P2614*(1-P$1+H2614)^($A2615-$A2614)*(2-E2615/E2614)</f>
        <v>36.320352354673986</v>
      </c>
    </row>
    <row r="2616" spans="1:16"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I2615*(1-IF($A2616&lt;=I2611,I$1,I$1+IF(AND(WEEKDAY($A2616)&lt;&gt;1,WEEKDAY($A2616)&lt;&gt;7),J$1,0)))^($A2616-$A2615)*(1-0.5*(E2616/E2615-1))</f>
        <v>38.233685583013674</v>
      </c>
      <c r="K2616">
        <f>ROW()</f>
        <v>2616</v>
      </c>
      <c r="L2616">
        <f>B2616/C2616</f>
        <v>0.96747967479674801</v>
      </c>
      <c r="M2616">
        <f t="shared" si="40"/>
        <v>34.846924335668312</v>
      </c>
      <c r="O2616">
        <v>34.805750000000003</v>
      </c>
      <c r="P2616">
        <f>P2615*(1-P$1+H2615)^($A2616-$A2615)*(2-E2616/E2615)</f>
        <v>35.457062080320064</v>
      </c>
    </row>
    <row r="2617" spans="1:16"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I2616*(1-IF($A2617&lt;=I2612,I$1,I$1+IF(AND(WEEKDAY($A2617)&lt;&gt;1,WEEKDAY($A2617)&lt;&gt;7),J$1,0)))^($A2617-$A2616)*(1-0.5*(E2617/E2616-1))</f>
        <v>38.86186604219575</v>
      </c>
      <c r="K2617">
        <f>ROW()</f>
        <v>2617</v>
      </c>
      <c r="L2617">
        <f>B2617/C2617</f>
        <v>0.94487717195925691</v>
      </c>
      <c r="M2617">
        <f t="shared" si="40"/>
        <v>35.992163476681291</v>
      </c>
      <c r="O2617">
        <v>35.946649999999998</v>
      </c>
      <c r="P2617">
        <f>P2616*(1-P$1+H2616)^($A2617-$A2616)*(2-E2617/E2616)</f>
        <v>36.622729932293709</v>
      </c>
    </row>
    <row r="2618" spans="1:16" x14ac:dyDescent="0.25">
      <c r="A2618" s="1">
        <v>41862</v>
      </c>
      <c r="B2618">
        <v>14.23</v>
      </c>
      <c r="C2618">
        <v>15.76</v>
      </c>
      <c r="D2618">
        <v>827.95159999999998</v>
      </c>
      <c r="E2618">
        <v>738.21489999999994</v>
      </c>
      <c r="F2618">
        <v>30958.38</v>
      </c>
      <c r="G2618">
        <v>27605.64</v>
      </c>
      <c r="H2618">
        <f>(1/(1-91/360*VLOOKUP($A2618,Tbills!$B$4:$C$974,2,1)/100))^((1)/91)-1</f>
        <v>8.3332864653229421E-7</v>
      </c>
      <c r="I2618">
        <f>I2617*(1-IF($A2618&lt;=I2613,I$1,I$1+IF(AND(WEEKDAY($A2618)&lt;&gt;1,WEEKDAY($A2618)&lt;&gt;7),J$1,0)))^($A2618-$A2617)*(1-0.5*(E2618/E2617-1))</f>
        <v>40.002306634598739</v>
      </c>
      <c r="K2618">
        <f>ROW()</f>
        <v>2618</v>
      </c>
      <c r="L2618">
        <f>B2618/C2618</f>
        <v>0.90291878172588835</v>
      </c>
      <c r="M2618">
        <f t="shared" si="40"/>
        <v>38.105077211482083</v>
      </c>
      <c r="O2618">
        <v>38.051749999999998</v>
      </c>
      <c r="P2618">
        <f>P2617*(1-P$1+H2617)^($A2618-$A2617)*(2-E2618/E2617)</f>
        <v>38.773857181072614</v>
      </c>
    </row>
    <row r="2619" spans="1:16" x14ac:dyDescent="0.25">
      <c r="A2619" s="1">
        <v>41863</v>
      </c>
      <c r="B2619">
        <v>14.13</v>
      </c>
      <c r="C2619">
        <v>15.7</v>
      </c>
      <c r="D2619">
        <v>819.77099999999996</v>
      </c>
      <c r="E2619">
        <v>730.9203</v>
      </c>
      <c r="F2619">
        <v>30860.19</v>
      </c>
      <c r="G2619">
        <v>27518.06</v>
      </c>
      <c r="H2619">
        <f>(1/(1-91/360*VLOOKUP($A2619,Tbills!$B$4:$C$974,2,1)/100))^((1)/91)-1</f>
        <v>8.3332864653229421E-7</v>
      </c>
      <c r="I2619">
        <f>I2618*(1-IF($A2619&lt;=I2614,I$1,I$1+IF(AND(WEEKDAY($A2619)&lt;&gt;1,WEEKDAY($A2619)&lt;&gt;7),J$1,0)))^($A2619-$A2618)*(1-0.5*(E2619/E2618-1))</f>
        <v>40.198899820082374</v>
      </c>
      <c r="K2619">
        <f>ROW()</f>
        <v>2619</v>
      </c>
      <c r="L2619">
        <f>B2619/C2619</f>
        <v>0.90000000000000013</v>
      </c>
      <c r="M2619">
        <f t="shared" si="40"/>
        <v>38.479816597002028</v>
      </c>
      <c r="O2619">
        <v>38.415100000000002</v>
      </c>
      <c r="P2619">
        <f>P2618*(1-P$1+H2618)^($A2619-$A2618)*(2-E2619/E2618)</f>
        <v>39.155581704217795</v>
      </c>
    </row>
    <row r="2620" spans="1:16" x14ac:dyDescent="0.25">
      <c r="A2620" s="1">
        <v>41864</v>
      </c>
      <c r="B2620">
        <v>12.9</v>
      </c>
      <c r="C2620">
        <v>14.85</v>
      </c>
      <c r="D2620">
        <v>775.10640000000001</v>
      </c>
      <c r="E2620">
        <v>691.09609999999998</v>
      </c>
      <c r="F2620">
        <v>30060.85</v>
      </c>
      <c r="G2620">
        <v>26805.27</v>
      </c>
      <c r="H2620">
        <f>(1/(1-91/360*VLOOKUP($A2620,Tbills!$B$4:$C$974,2,1)/100))^((1)/91)-1</f>
        <v>8.3332864653229421E-7</v>
      </c>
      <c r="I2620">
        <f>I2619*(1-IF($A2620&lt;=I2615,I$1,I$1+IF(AND(WEEKDAY($A2620)&lt;&gt;1,WEEKDAY($A2620)&lt;&gt;7),J$1,0)))^($A2620-$A2619)*(1-0.5*(E2620/E2619-1))</f>
        <v>41.292943777595596</v>
      </c>
      <c r="K2620">
        <f>ROW()</f>
        <v>2620</v>
      </c>
      <c r="L2620">
        <f>B2620/C2620</f>
        <v>0.86868686868686873</v>
      </c>
      <c r="M2620">
        <f t="shared" si="40"/>
        <v>40.574499937486301</v>
      </c>
      <c r="O2620">
        <v>40.494599999999998</v>
      </c>
      <c r="P2620">
        <f>P2619*(1-P$1+H2619)^($A2620-$A2619)*(2-E2620/E2619)</f>
        <v>41.287481253561708</v>
      </c>
    </row>
    <row r="2621" spans="1:16" x14ac:dyDescent="0.25">
      <c r="A2621" s="1">
        <v>41865</v>
      </c>
      <c r="B2621">
        <v>12.42</v>
      </c>
      <c r="C2621">
        <v>14.43</v>
      </c>
      <c r="D2621">
        <v>747.06759999999997</v>
      </c>
      <c r="E2621">
        <v>666.09569999999997</v>
      </c>
      <c r="F2621">
        <v>29390.73</v>
      </c>
      <c r="G2621">
        <v>26207.7</v>
      </c>
      <c r="H2621">
        <f>(1/(1-91/360*VLOOKUP($A2621,Tbills!$B$4:$C$974,2,1)/100))^((1)/91)-1</f>
        <v>8.3332864653229421E-7</v>
      </c>
      <c r="I2621">
        <f>I2620*(1-IF($A2621&lt;=I2616,I$1,I$1+IF(AND(WEEKDAY($A2621)&lt;&gt;1,WEEKDAY($A2621)&lt;&gt;7),J$1,0)))^($A2621-$A2620)*(1-0.5*(E2621/E2620-1))</f>
        <v>42.038735668472683</v>
      </c>
      <c r="K2621">
        <f>ROW()</f>
        <v>2621</v>
      </c>
      <c r="L2621">
        <f>B2621/C2621</f>
        <v>0.86070686070686075</v>
      </c>
      <c r="M2621">
        <f t="shared" si="40"/>
        <v>42.040324255802602</v>
      </c>
      <c r="O2621">
        <v>41.949849999999998</v>
      </c>
      <c r="P2621">
        <f>P2620*(1-P$1+H2620)^($A2621-$A2620)*(2-E2621/E2620)</f>
        <v>42.779509140881451</v>
      </c>
    </row>
    <row r="2622" spans="1:16" x14ac:dyDescent="0.25">
      <c r="A2622" s="1">
        <v>41866</v>
      </c>
      <c r="B2622">
        <v>13.15</v>
      </c>
      <c r="C2622">
        <v>14.42</v>
      </c>
      <c r="D2622">
        <v>749.01909999999998</v>
      </c>
      <c r="E2622">
        <v>667.83510000000001</v>
      </c>
      <c r="F2622">
        <v>29356.93</v>
      </c>
      <c r="G2622">
        <v>26177.54</v>
      </c>
      <c r="H2622">
        <f>(1/(1-91/360*VLOOKUP($A2622,Tbills!$B$4:$C$974,2,1)/100))^((1)/91)-1</f>
        <v>8.3332864653229421E-7</v>
      </c>
      <c r="I2622">
        <f>I2621*(1-IF($A2622&lt;=I2617,I$1,I$1+IF(AND(WEEKDAY($A2622)&lt;&gt;1,WEEKDAY($A2622)&lt;&gt;7),J$1,0)))^($A2622-$A2621)*(1-0.5*(E2622/E2621-1))</f>
        <v>41.982754296213869</v>
      </c>
      <c r="K2622">
        <f>ROW()</f>
        <v>2622</v>
      </c>
      <c r="L2622">
        <f>B2622/C2622</f>
        <v>0.91192787794729546</v>
      </c>
      <c r="M2622">
        <f t="shared" si="40"/>
        <v>41.928589894087288</v>
      </c>
      <c r="O2622">
        <v>41.839100000000002</v>
      </c>
      <c r="P2622">
        <f>P2621*(1-P$1+H2621)^($A2622-$A2621)*(2-E2622/E2621)</f>
        <v>42.666254880385395</v>
      </c>
    </row>
    <row r="2623" spans="1:16" x14ac:dyDescent="0.25">
      <c r="A2623" s="1">
        <v>41869</v>
      </c>
      <c r="B2623">
        <v>12.32</v>
      </c>
      <c r="C2623">
        <v>13.91</v>
      </c>
      <c r="D2623">
        <v>721.11120000000005</v>
      </c>
      <c r="E2623">
        <v>642.95039999999995</v>
      </c>
      <c r="F2623">
        <v>28718.81</v>
      </c>
      <c r="G2623">
        <v>25608.46</v>
      </c>
      <c r="H2623">
        <f>(1/(1-91/360*VLOOKUP($A2623,Tbills!$B$4:$C$974,2,1)/100))^((1)/91)-1</f>
        <v>8.3332864653229421E-7</v>
      </c>
      <c r="I2623">
        <f>I2622*(1-IF($A2623&lt;=I2618,I$1,I$1+IF(AND(WEEKDAY($A2623)&lt;&gt;1,WEEKDAY($A2623)&lt;&gt;7),J$1,0)))^($A2623-$A2622)*(1-0.5*(E2623/E2622-1))</f>
        <v>42.761590508516903</v>
      </c>
      <c r="K2623">
        <f>ROW()</f>
        <v>2623</v>
      </c>
      <c r="L2623">
        <f>B2623/C2623</f>
        <v>0.88569374550682967</v>
      </c>
      <c r="M2623">
        <f t="shared" si="40"/>
        <v>43.484845712933165</v>
      </c>
      <c r="O2623">
        <v>43.428750000000001</v>
      </c>
      <c r="P2623">
        <f>P2622*(1-P$1+H2622)^($A2623-$A2622)*(2-E2623/E2622)</f>
        <v>44.251274120922133</v>
      </c>
    </row>
    <row r="2624" spans="1:16" x14ac:dyDescent="0.25">
      <c r="A2624" s="1">
        <v>41870</v>
      </c>
      <c r="B2624">
        <v>12.21</v>
      </c>
      <c r="C2624">
        <v>13.79</v>
      </c>
      <c r="D2624">
        <v>725.53579999999999</v>
      </c>
      <c r="E2624">
        <v>646.89490000000001</v>
      </c>
      <c r="F2624">
        <v>28538.14</v>
      </c>
      <c r="G2624">
        <v>25447.33</v>
      </c>
      <c r="H2624">
        <f>(1/(1-91/360*VLOOKUP($A2624,Tbills!$B$4:$C$974,2,1)/100))^((1)/91)-1</f>
        <v>8.3332864653229421E-7</v>
      </c>
      <c r="I2624">
        <f>I2623*(1-IF($A2624&lt;=I2619,I$1,I$1+IF(AND(WEEKDAY($A2624)&lt;&gt;1,WEEKDAY($A2624)&lt;&gt;7),J$1,0)))^($A2624-$A2623)*(1-0.5*(E2624/E2623-1))</f>
        <v>42.629309794183101</v>
      </c>
      <c r="K2624">
        <f>ROW()</f>
        <v>2624</v>
      </c>
      <c r="L2624">
        <f>B2624/C2624</f>
        <v>0.88542422044960123</v>
      </c>
      <c r="M2624">
        <f t="shared" si="40"/>
        <v>43.216053335862675</v>
      </c>
      <c r="O2624">
        <v>43.156399999999998</v>
      </c>
      <c r="P2624">
        <f>P2623*(1-P$1+H2623)^($A2624-$A2623)*(2-E2624/E2623)</f>
        <v>43.978202602400962</v>
      </c>
    </row>
    <row r="2625" spans="1:16"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I2624*(1-IF($A2625&lt;=I2620,I$1,I$1+IF(AND(WEEKDAY($A2625)&lt;&gt;1,WEEKDAY($A2625)&lt;&gt;7),J$1,0)))^($A2625-$A2624)*(1-0.5*(E2625/E2624-1))</f>
        <v>42.628200264202157</v>
      </c>
      <c r="K2625">
        <f>ROW()</f>
        <v>2625</v>
      </c>
      <c r="L2625">
        <f>B2625/C2625</f>
        <v>0.85610465116279066</v>
      </c>
      <c r="M2625">
        <f t="shared" si="40"/>
        <v>43.214040533378537</v>
      </c>
      <c r="O2625">
        <v>43.15945</v>
      </c>
      <c r="P2625">
        <f>P2624*(1-P$1+H2624)^($A2625-$A2624)*(2-E2625/E2624)</f>
        <v>43.976612659641859</v>
      </c>
    </row>
    <row r="2626" spans="1:16" x14ac:dyDescent="0.25">
      <c r="A2626" s="1">
        <v>41872</v>
      </c>
      <c r="B2626">
        <v>11.76</v>
      </c>
      <c r="C2626">
        <v>13.53</v>
      </c>
      <c r="D2626">
        <v>720.31830000000002</v>
      </c>
      <c r="E2626">
        <v>642.24189999999999</v>
      </c>
      <c r="F2626">
        <v>28689.96</v>
      </c>
      <c r="G2626">
        <v>25582.67</v>
      </c>
      <c r="H2626">
        <f>(1/(1-91/360*VLOOKUP($A2626,Tbills!$B$4:$C$974,2,1)/100))^((1)/91)-1</f>
        <v>8.3332864653229421E-7</v>
      </c>
      <c r="I2626">
        <f>I2625*(1-IF($A2626&lt;=I2621,I$1,I$1+IF(AND(WEEKDAY($A2626)&lt;&gt;1,WEEKDAY($A2626)&lt;&gt;7),J$1,0)))^($A2626-$A2625)*(1-0.5*(E2626/E2625-1))</f>
        <v>42.780395305553427</v>
      </c>
      <c r="K2626">
        <f>ROW()</f>
        <v>2626</v>
      </c>
      <c r="L2626">
        <f>B2626/C2626</f>
        <v>0.86917960088691804</v>
      </c>
      <c r="M2626">
        <f t="shared" si="40"/>
        <v>43.522844257833306</v>
      </c>
      <c r="O2626">
        <v>43.467599999999997</v>
      </c>
      <c r="P2626">
        <f>P2625*(1-P$1+H2625)^($A2626-$A2625)*(2-E2626/E2625)</f>
        <v>44.29132729457131</v>
      </c>
    </row>
    <row r="2627" spans="1:16" x14ac:dyDescent="0.25">
      <c r="A2627" s="1">
        <v>41873</v>
      </c>
      <c r="B2627">
        <v>11.47</v>
      </c>
      <c r="C2627">
        <v>13.51</v>
      </c>
      <c r="D2627">
        <v>725.66290000000004</v>
      </c>
      <c r="E2627">
        <v>647.00670000000002</v>
      </c>
      <c r="F2627">
        <v>28749.91</v>
      </c>
      <c r="G2627">
        <v>25636.1</v>
      </c>
      <c r="H2627">
        <f>(1/(1-91/360*VLOOKUP($A2627,Tbills!$B$4:$C$974,2,1)/100))^((1)/91)-1</f>
        <v>8.3332864653229421E-7</v>
      </c>
      <c r="I2627">
        <f>I2626*(1-IF($A2627&lt;=I2622,I$1,I$1+IF(AND(WEEKDAY($A2627)&lt;&gt;1,WEEKDAY($A2627)&lt;&gt;7),J$1,0)))^($A2627-$A2626)*(1-0.5*(E2627/E2626-1))</f>
        <v>42.620591852626461</v>
      </c>
      <c r="K2627">
        <f>ROW()</f>
        <v>2627</v>
      </c>
      <c r="L2627">
        <f>B2627/C2627</f>
        <v>0.84900074019245009</v>
      </c>
      <c r="M2627">
        <f t="shared" si="40"/>
        <v>43.19793572624765</v>
      </c>
      <c r="O2627">
        <v>43.145949999999999</v>
      </c>
      <c r="P2627">
        <f>P2626*(1-P$1+H2626)^($A2627-$A2626)*(2-E2627/E2626)</f>
        <v>43.961140047552988</v>
      </c>
    </row>
    <row r="2628" spans="1:16" x14ac:dyDescent="0.25">
      <c r="A2628" s="1">
        <v>41876</v>
      </c>
      <c r="B2628">
        <v>11.7</v>
      </c>
      <c r="C2628">
        <v>13.57</v>
      </c>
      <c r="D2628">
        <v>718.09259999999995</v>
      </c>
      <c r="E2628">
        <v>640.25530000000003</v>
      </c>
      <c r="F2628">
        <v>28660.27</v>
      </c>
      <c r="G2628">
        <v>25556.1</v>
      </c>
      <c r="H2628">
        <f>(1/(1-91/360*VLOOKUP($A2628,Tbills!$B$4:$C$974,2,1)/100))^((1)/91)-1</f>
        <v>8.4256012744532427E-7</v>
      </c>
      <c r="I2628">
        <f>I2627*(1-IF($A2628&lt;=I2623,I$1,I$1+IF(AND(WEEKDAY($A2628)&lt;&gt;1,WEEKDAY($A2628)&lt;&gt;7),J$1,0)))^($A2628-$A2627)*(1-0.5*(E2628/E2627-1))</f>
        <v>42.839615820478002</v>
      </c>
      <c r="K2628">
        <f>ROW()</f>
        <v>2628</v>
      </c>
      <c r="L2628">
        <f>B2628/C2628</f>
        <v>0.86219602063375089</v>
      </c>
      <c r="M2628">
        <f t="shared" si="40"/>
        <v>43.642599937997453</v>
      </c>
      <c r="O2628">
        <v>43.591650000000001</v>
      </c>
      <c r="P2628">
        <f>P2627*(1-P$1+H2627)^($A2628-$A2627)*(2-E2628/E2627)</f>
        <v>44.415049179517325</v>
      </c>
    </row>
    <row r="2629" spans="1:16" x14ac:dyDescent="0.25">
      <c r="A2629" s="1">
        <v>41877</v>
      </c>
      <c r="B2629">
        <v>11.63</v>
      </c>
      <c r="C2629">
        <v>13.71</v>
      </c>
      <c r="D2629">
        <v>724.52350000000001</v>
      </c>
      <c r="E2629">
        <v>645.98860000000002</v>
      </c>
      <c r="F2629">
        <v>29018.49</v>
      </c>
      <c r="G2629">
        <v>25875.5</v>
      </c>
      <c r="H2629">
        <f>(1/(1-91/360*VLOOKUP($A2629,Tbills!$B$4:$C$974,2,1)/100))^((1)/91)-1</f>
        <v>8.4256012744532427E-7</v>
      </c>
      <c r="I2629">
        <f>I2628*(1-IF($A2629&lt;=I2624,I$1,I$1+IF(AND(WEEKDAY($A2629)&lt;&gt;1,WEEKDAY($A2629)&lt;&gt;7),J$1,0)))^($A2629-$A2628)*(1-0.5*(E2629/E2628-1))</f>
        <v>42.646697658934471</v>
      </c>
      <c r="K2629">
        <f>ROW()</f>
        <v>2629</v>
      </c>
      <c r="L2629">
        <f>B2629/C2629</f>
        <v>0.84828592268417213</v>
      </c>
      <c r="M2629">
        <f t="shared" si="40"/>
        <v>43.249778681464349</v>
      </c>
      <c r="O2629">
        <v>43.200150000000001</v>
      </c>
      <c r="P2629">
        <f>P2628*(1-P$1+H2628)^($A2629-$A2628)*(2-E2629/E2628)</f>
        <v>44.015734380946306</v>
      </c>
    </row>
    <row r="2630" spans="1:16" x14ac:dyDescent="0.25">
      <c r="A2630" s="1">
        <v>41878</v>
      </c>
      <c r="B2630">
        <v>11.78</v>
      </c>
      <c r="C2630">
        <v>13.92</v>
      </c>
      <c r="D2630">
        <v>729.81769999999995</v>
      </c>
      <c r="E2630">
        <v>650.70839999999998</v>
      </c>
      <c r="F2630">
        <v>29264.71</v>
      </c>
      <c r="G2630">
        <v>26095.03</v>
      </c>
      <c r="H2630">
        <f>(1/(1-91/360*VLOOKUP($A2630,Tbills!$B$4:$C$974,2,1)/100))^((1)/91)-1</f>
        <v>8.4256012744532427E-7</v>
      </c>
      <c r="I2630">
        <f>I2629*(1-IF($A2630&lt;=I2625,I$1,I$1+IF(AND(WEEKDAY($A2630)&lt;&gt;1,WEEKDAY($A2630)&lt;&gt;7),J$1,0)))^($A2630-$A2629)*(1-0.5*(E2630/E2629-1))</f>
        <v>42.489796502434608</v>
      </c>
      <c r="K2630">
        <f>ROW()</f>
        <v>2630</v>
      </c>
      <c r="L2630">
        <f>B2630/C2630</f>
        <v>0.84626436781609193</v>
      </c>
      <c r="M2630">
        <f t="shared" si="40"/>
        <v>42.931782264592748</v>
      </c>
      <c r="O2630">
        <v>42.885199999999998</v>
      </c>
      <c r="P2630">
        <f>P2629*(1-P$1+H2629)^($A2630-$A2629)*(2-E2630/E2629)</f>
        <v>43.692562031809459</v>
      </c>
    </row>
    <row r="2631" spans="1:16" x14ac:dyDescent="0.25">
      <c r="A2631" s="1">
        <v>41879</v>
      </c>
      <c r="B2631">
        <v>12.05</v>
      </c>
      <c r="C2631">
        <v>14.13</v>
      </c>
      <c r="D2631">
        <v>731.62310000000002</v>
      </c>
      <c r="E2631">
        <v>652.3175</v>
      </c>
      <c r="F2631">
        <v>29225.599999999999</v>
      </c>
      <c r="G2631">
        <v>26060.14</v>
      </c>
      <c r="H2631">
        <f>(1/(1-91/360*VLOOKUP($A2631,Tbills!$B$4:$C$974,2,1)/100))^((1)/91)-1</f>
        <v>8.4256012744532427E-7</v>
      </c>
      <c r="I2631">
        <f>I2630*(1-IF($A2631&lt;=I2626,I$1,I$1+IF(AND(WEEKDAY($A2631)&lt;&gt;1,WEEKDAY($A2631)&lt;&gt;7),J$1,0)))^($A2631-$A2630)*(1-0.5*(E2631/E2630-1))</f>
        <v>42.436156663649115</v>
      </c>
      <c r="K2631">
        <f>ROW()</f>
        <v>2631</v>
      </c>
      <c r="L2631">
        <f>B2631/C2631</f>
        <v>0.85279547062986549</v>
      </c>
      <c r="M2631">
        <f t="shared" si="40"/>
        <v>42.823624070482886</v>
      </c>
      <c r="O2631">
        <v>42.777000000000001</v>
      </c>
      <c r="P2631">
        <f>P2630*(1-P$1+H2630)^($A2631-$A2630)*(2-E2631/E2630)</f>
        <v>43.582941858787045</v>
      </c>
    </row>
    <row r="2632" spans="1:16" x14ac:dyDescent="0.25">
      <c r="A2632" s="1">
        <v>41880</v>
      </c>
      <c r="B2632">
        <v>11.98</v>
      </c>
      <c r="C2632">
        <v>14.27</v>
      </c>
      <c r="D2632">
        <v>740.20339999999999</v>
      </c>
      <c r="E2632">
        <v>659.96709999999996</v>
      </c>
      <c r="F2632">
        <v>29244.37</v>
      </c>
      <c r="G2632">
        <v>26076.86</v>
      </c>
      <c r="H2632">
        <f>(1/(1-91/360*VLOOKUP($A2632,Tbills!$B$4:$C$974,2,1)/100))^((1)/91)-1</f>
        <v>8.4256012744532427E-7</v>
      </c>
      <c r="I2632">
        <f>I2631*(1-IF($A2632&lt;=I2627,I$1,I$1+IF(AND(WEEKDAY($A2632)&lt;&gt;1,WEEKDAY($A2632)&lt;&gt;7),J$1,0)))^($A2632-$A2631)*(1-0.5*(E2632/E2631-1))</f>
        <v>42.186238373935616</v>
      </c>
      <c r="K2632">
        <f>ROW()</f>
        <v>2632</v>
      </c>
      <c r="L2632">
        <f>B2632/C2632</f>
        <v>0.83952347582340581</v>
      </c>
      <c r="M2632">
        <f t="shared" si="40"/>
        <v>42.31946865397957</v>
      </c>
      <c r="O2632">
        <v>42.275149999999996</v>
      </c>
      <c r="P2632">
        <f>P2631*(1-P$1+H2631)^($A2632-$A2631)*(2-E2632/E2631)</f>
        <v>43.070296428422346</v>
      </c>
    </row>
    <row r="2633" spans="1:16" x14ac:dyDescent="0.25">
      <c r="A2633" s="1">
        <v>41884</v>
      </c>
      <c r="B2633">
        <v>12.25</v>
      </c>
      <c r="C2633">
        <v>14.46</v>
      </c>
      <c r="D2633">
        <v>740.89589999999998</v>
      </c>
      <c r="E2633">
        <v>660.58230000000003</v>
      </c>
      <c r="F2633">
        <v>29426.94</v>
      </c>
      <c r="G2633">
        <v>26239.57</v>
      </c>
      <c r="H2633">
        <f>(1/(1-91/360*VLOOKUP($A2633,Tbills!$B$4:$C$974,2,1)/100))^((1)/91)-1</f>
        <v>6.9441778594026005E-7</v>
      </c>
      <c r="I2633">
        <f>I2632*(1-IF($A2633&lt;=I2628,I$1,I$1+IF(AND(WEEKDAY($A2633)&lt;&gt;1,WEEKDAY($A2633)&lt;&gt;7),J$1,0)))^($A2633-$A2632)*(1-0.5*(E2633/E2632-1))</f>
        <v>42.162186276456033</v>
      </c>
      <c r="K2633">
        <f>ROW()</f>
        <v>2633</v>
      </c>
      <c r="L2633">
        <f>B2633/C2633</f>
        <v>0.84716459197786997</v>
      </c>
      <c r="M2633">
        <f t="shared" ref="M2633:M2696" si="41">M2632*(1-IF($A2633&lt;=N$3,M$1,M$1+IF(AND(WEEKDAY($A2633)&lt;&gt;1,WEEKDAY($A2633)&lt;&gt;7),N$1,0)))^($A2633-$A2632)*(2-$E2633/$E2632)</f>
        <v>42.272143537769217</v>
      </c>
      <c r="O2633">
        <v>42.2303</v>
      </c>
      <c r="P2633">
        <f>P2632*(1-P$1+H2632)^($A2633-$A2632)*(2-E2633/E2632)</f>
        <v>43.023926945332001</v>
      </c>
    </row>
    <row r="2634" spans="1:16" x14ac:dyDescent="0.25">
      <c r="A2634" s="1">
        <v>41885</v>
      </c>
      <c r="B2634">
        <v>12.36</v>
      </c>
      <c r="C2634">
        <v>14.39</v>
      </c>
      <c r="D2634">
        <v>730.30629999999996</v>
      </c>
      <c r="E2634">
        <v>651.14020000000005</v>
      </c>
      <c r="F2634">
        <v>29293.05</v>
      </c>
      <c r="G2634">
        <v>26120.17</v>
      </c>
      <c r="H2634">
        <f>(1/(1-91/360*VLOOKUP($A2634,Tbills!$B$4:$C$974,2,1)/100))^((1)/91)-1</f>
        <v>6.9441778594026005E-7</v>
      </c>
      <c r="I2634">
        <f>I2633*(1-IF($A2634&lt;=I2629,I$1,I$1+IF(AND(WEEKDAY($A2634)&lt;&gt;1,WEEKDAY($A2634)&lt;&gt;7),J$1,0)))^($A2634-$A2633)*(1-0.5*(E2634/E2633-1))</f>
        <v>42.462405801368483</v>
      </c>
      <c r="K2634">
        <f>ROW()</f>
        <v>2634</v>
      </c>
      <c r="L2634">
        <f>B2634/C2634</f>
        <v>0.85892981236970112</v>
      </c>
      <c r="M2634">
        <f t="shared" si="41"/>
        <v>42.874367720814568</v>
      </c>
      <c r="O2634">
        <v>42.831899999999997</v>
      </c>
      <c r="P2634">
        <f>P2633*(1-P$1+H2633)^($A2634-$A2633)*(2-E2634/E2633)</f>
        <v>43.63731006436003</v>
      </c>
    </row>
    <row r="2635" spans="1:16" x14ac:dyDescent="0.25">
      <c r="A2635" s="1">
        <v>41886</v>
      </c>
      <c r="B2635">
        <v>12.64</v>
      </c>
      <c r="C2635">
        <v>14.54</v>
      </c>
      <c r="D2635">
        <v>730.16980000000001</v>
      </c>
      <c r="E2635">
        <v>651.01800000000003</v>
      </c>
      <c r="F2635">
        <v>29159.39</v>
      </c>
      <c r="G2635">
        <v>26000.97</v>
      </c>
      <c r="H2635">
        <f>(1/(1-91/360*VLOOKUP($A2635,Tbills!$B$4:$C$974,2,1)/100))^((1)/91)-1</f>
        <v>6.9441778594026005E-7</v>
      </c>
      <c r="I2635">
        <f>I2634*(1-IF($A2635&lt;=I2630,I$1,I$1+IF(AND(WEEKDAY($A2635)&lt;&gt;1,WEEKDAY($A2635)&lt;&gt;7),J$1,0)))^($A2635-$A2634)*(1-0.5*(E2635/E2634-1))</f>
        <v>42.46528498851859</v>
      </c>
      <c r="K2635">
        <f>ROW()</f>
        <v>2635</v>
      </c>
      <c r="L2635">
        <f>B2635/C2635</f>
        <v>0.86932599724896842</v>
      </c>
      <c r="M2635">
        <f t="shared" si="41"/>
        <v>42.880416724439101</v>
      </c>
      <c r="O2635">
        <v>42.837850000000003</v>
      </c>
      <c r="P2635">
        <f>P2634*(1-P$1+H2634)^($A2635-$A2634)*(2-E2635/E2634)</f>
        <v>43.643915535711834</v>
      </c>
    </row>
    <row r="2636" spans="1:16" x14ac:dyDescent="0.25">
      <c r="A2636" s="1">
        <v>41887</v>
      </c>
      <c r="B2636">
        <v>12.09</v>
      </c>
      <c r="C2636">
        <v>14.08</v>
      </c>
      <c r="D2636">
        <v>715.01250000000005</v>
      </c>
      <c r="E2636">
        <v>637.50329999999997</v>
      </c>
      <c r="F2636">
        <v>28721.79</v>
      </c>
      <c r="G2636">
        <v>25610.75</v>
      </c>
      <c r="H2636">
        <f>(1/(1-91/360*VLOOKUP($A2636,Tbills!$B$4:$C$974,2,1)/100))^((1)/91)-1</f>
        <v>6.9441778594026005E-7</v>
      </c>
      <c r="I2636">
        <f>I2635*(1-IF($A2636&lt;=I2631,I$1,I$1+IF(AND(WEEKDAY($A2636)&lt;&gt;1,WEEKDAY($A2636)&lt;&gt;7),J$1,0)))^($A2636-$A2635)*(1-0.5*(E2636/E2635-1))</f>
        <v>42.904943769350872</v>
      </c>
      <c r="K2636">
        <f>ROW()</f>
        <v>2636</v>
      </c>
      <c r="L2636">
        <f>B2636/C2636</f>
        <v>0.85866477272727271</v>
      </c>
      <c r="M2636">
        <f t="shared" si="41"/>
        <v>43.768546980546994</v>
      </c>
      <c r="O2636">
        <v>43.72495</v>
      </c>
      <c r="P2636">
        <f>P2635*(1-P$1+H2635)^($A2636-$A2635)*(2-E2636/E2635)</f>
        <v>44.548317347522847</v>
      </c>
    </row>
    <row r="2637" spans="1:16" x14ac:dyDescent="0.25">
      <c r="A2637" s="1">
        <v>41890</v>
      </c>
      <c r="B2637">
        <v>12.66</v>
      </c>
      <c r="C2637">
        <v>14.39</v>
      </c>
      <c r="D2637">
        <v>719.50319999999999</v>
      </c>
      <c r="E2637">
        <v>641.5059</v>
      </c>
      <c r="F2637">
        <v>28721.85</v>
      </c>
      <c r="G2637">
        <v>25610.75</v>
      </c>
      <c r="H2637">
        <f>(1/(1-91/360*VLOOKUP($A2637,Tbills!$B$4:$C$974,2,1)/100))^((1)/91)-1</f>
        <v>5.5561859602093477E-7</v>
      </c>
      <c r="I2637">
        <f>I2636*(1-IF($A2637&lt;=I2632,I$1,I$1+IF(AND(WEEKDAY($A2637)&lt;&gt;1,WEEKDAY($A2637)&lt;&gt;7),J$1,0)))^($A2637-$A2636)*(1-0.5*(E2637/E2636-1))</f>
        <v>42.766913720784459</v>
      </c>
      <c r="K2637">
        <f>ROW()</f>
        <v>2637</v>
      </c>
      <c r="L2637">
        <f>B2637/C2637</f>
        <v>0.87977762334954823</v>
      </c>
      <c r="M2637">
        <f t="shared" si="41"/>
        <v>43.487666793927183</v>
      </c>
      <c r="O2637">
        <v>43.448149999999998</v>
      </c>
      <c r="P2637">
        <f>P2636*(1-P$1+H2636)^($A2637-$A2636)*(2-E2637/E2636)</f>
        <v>44.26379865447295</v>
      </c>
    </row>
    <row r="2638" spans="1:16" x14ac:dyDescent="0.25">
      <c r="A2638" s="1">
        <v>41891</v>
      </c>
      <c r="B2638">
        <v>13.5</v>
      </c>
      <c r="C2638">
        <v>14.84</v>
      </c>
      <c r="D2638">
        <v>738.21310000000005</v>
      </c>
      <c r="E2638">
        <v>658.18719999999996</v>
      </c>
      <c r="F2638">
        <v>28956.91</v>
      </c>
      <c r="G2638">
        <v>25820.34</v>
      </c>
      <c r="H2638">
        <f>(1/(1-91/360*VLOOKUP($A2638,Tbills!$B$4:$C$974,2,1)/100))^((1)/91)-1</f>
        <v>5.5561859602093477E-7</v>
      </c>
      <c r="I2638">
        <f>I2637*(1-IF($A2638&lt;=I2633,I$1,I$1+IF(AND(WEEKDAY($A2638)&lt;&gt;1,WEEKDAY($A2638)&lt;&gt;7),J$1,0)))^($A2638-$A2637)*(1-0.5*(E2638/E2637-1))</f>
        <v>42.209773650183891</v>
      </c>
      <c r="K2638">
        <f>ROW()</f>
        <v>2638</v>
      </c>
      <c r="L2638">
        <f>B2638/C2638</f>
        <v>0.90970350404312672</v>
      </c>
      <c r="M2638">
        <f t="shared" si="41"/>
        <v>42.354869154912777</v>
      </c>
      <c r="O2638">
        <v>42.316299999999998</v>
      </c>
      <c r="P2638">
        <f>P2637*(1-P$1+H2637)^($A2638-$A2637)*(2-E2638/E2637)</f>
        <v>43.111221145978909</v>
      </c>
    </row>
    <row r="2639" spans="1:16" x14ac:dyDescent="0.25">
      <c r="A2639" s="1">
        <v>41892</v>
      </c>
      <c r="B2639">
        <v>12.88</v>
      </c>
      <c r="C2639">
        <v>14.63</v>
      </c>
      <c r="D2639">
        <v>734.29190000000006</v>
      </c>
      <c r="E2639">
        <v>654.69069999999999</v>
      </c>
      <c r="F2639">
        <v>28956.93</v>
      </c>
      <c r="G2639">
        <v>25820.34</v>
      </c>
      <c r="H2639">
        <f>(1/(1-91/360*VLOOKUP($A2639,Tbills!$B$4:$C$974,2,1)/100))^((1)/91)-1</f>
        <v>5.5561859602093477E-7</v>
      </c>
      <c r="I2639">
        <f>I2638*(1-IF($A2639&lt;=I2634,I$1,I$1+IF(AND(WEEKDAY($A2639)&lt;&gt;1,WEEKDAY($A2639)&lt;&gt;7),J$1,0)))^($A2639-$A2638)*(1-0.5*(E2639/E2638-1))</f>
        <v>42.32078800102235</v>
      </c>
      <c r="K2639">
        <f>ROW()</f>
        <v>2639</v>
      </c>
      <c r="L2639">
        <f>B2639/C2639</f>
        <v>0.88038277511961727</v>
      </c>
      <c r="M2639">
        <f t="shared" si="41"/>
        <v>42.577888535271406</v>
      </c>
      <c r="O2639">
        <v>42.539450000000002</v>
      </c>
      <c r="P2639">
        <f>P2638*(1-P$1+H2638)^($A2639-$A2638)*(2-E2639/E2638)</f>
        <v>43.338662766478244</v>
      </c>
    </row>
    <row r="2640" spans="1:16" x14ac:dyDescent="0.25">
      <c r="A2640" s="1">
        <v>41893</v>
      </c>
      <c r="B2640" s="10">
        <v>12.8</v>
      </c>
      <c r="C2640" s="10">
        <v>14.68</v>
      </c>
      <c r="D2640">
        <v>732.67430000000002</v>
      </c>
      <c r="E2640">
        <v>653.24810000000002</v>
      </c>
      <c r="F2640">
        <v>28986.22</v>
      </c>
      <c r="G2640">
        <v>25846.45</v>
      </c>
      <c r="H2640">
        <f>(1/(1-91/360*VLOOKUP($A2640,Tbills!$B$4:$C$974,2,1)/100))^((1)/91)-1</f>
        <v>5.5561859602093477E-7</v>
      </c>
      <c r="I2640">
        <f>I2639*(1-IF($A2640&lt;=I2635,I$1,I$1+IF(AND(WEEKDAY($A2640)&lt;&gt;1,WEEKDAY($A2640)&lt;&gt;7),J$1,0)))^($A2640-$A2639)*(1-0.5*(E2640/E2639-1))</f>
        <v>42.366311861514426</v>
      </c>
      <c r="K2640">
        <f>ROW()</f>
        <v>2640</v>
      </c>
      <c r="L2640">
        <f>B2640/C2640</f>
        <v>0.87193460490463226</v>
      </c>
      <c r="M2640">
        <f t="shared" si="41"/>
        <v>42.669720750616776</v>
      </c>
      <c r="O2640">
        <v>42.631100000000004</v>
      </c>
      <c r="P2640">
        <f>P2639*(1-P$1+H2639)^($A2640-$A2639)*(2-E2640/E2639)</f>
        <v>43.432576448471913</v>
      </c>
    </row>
    <row r="2641" spans="1:16" x14ac:dyDescent="0.25">
      <c r="A2641" s="1">
        <v>41894</v>
      </c>
      <c r="B2641" s="10">
        <v>13.31</v>
      </c>
      <c r="C2641" s="10">
        <v>15.04</v>
      </c>
      <c r="D2641">
        <v>749.60429999999997</v>
      </c>
      <c r="E2641">
        <v>668.3424</v>
      </c>
      <c r="F2641">
        <v>29253.89</v>
      </c>
      <c r="G2641">
        <v>26085.11</v>
      </c>
      <c r="H2641">
        <f>(1/(1-91/360*VLOOKUP($A2641,Tbills!$B$4:$C$974,2,1)/100))^((1)/91)-1</f>
        <v>5.5561859602093477E-7</v>
      </c>
      <c r="I2641">
        <f>I2640*(1-IF($A2641&lt;=I2636,I$1,I$1+IF(AND(WEEKDAY($A2641)&lt;&gt;1,WEEKDAY($A2641)&lt;&gt;7),J$1,0)))^($A2641-$A2640)*(1-0.5*(E2641/E2640-1))</f>
        <v>41.875752585172954</v>
      </c>
      <c r="K2641">
        <f>ROW()</f>
        <v>2641</v>
      </c>
      <c r="L2641">
        <f>B2641/C2641</f>
        <v>0.88497340425531923</v>
      </c>
      <c r="M2641">
        <f t="shared" si="41"/>
        <v>41.681829924365296</v>
      </c>
      <c r="O2641">
        <v>41.643500000000003</v>
      </c>
      <c r="P2641">
        <f>P2640*(1-P$1+H2640)^($A2641-$A2640)*(2-E2641/E2640)</f>
        <v>42.427454388921902</v>
      </c>
    </row>
    <row r="2642" spans="1:16"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I2641*(1-IF($A2642&lt;=I2637,I$1,I$1+IF(AND(WEEKDAY($A2642)&lt;&gt;1,WEEKDAY($A2642)&lt;&gt;7),J$1,0)))^($A2642-$A2641)*(1-0.5*(E2642/E2641-1))</f>
        <v>41.311090180843642</v>
      </c>
      <c r="K2642">
        <f>ROW()</f>
        <v>2642</v>
      </c>
      <c r="L2642">
        <f>B2642/C2642</f>
        <v>0.9062901155327342</v>
      </c>
      <c r="M2642">
        <f t="shared" si="41"/>
        <v>40.558489087650521</v>
      </c>
      <c r="O2642">
        <v>40.52225</v>
      </c>
      <c r="P2642">
        <f>P2641*(1-P$1+H2641)^($A2642-$A2641)*(2-E2642/E2641)</f>
        <v>41.285275203483828</v>
      </c>
    </row>
    <row r="2643" spans="1:16"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I2642*(1-IF($A2643&lt;=I2638,I$1,I$1+IF(AND(WEEKDAY($A2643)&lt;&gt;1,WEEKDAY($A2643)&lt;&gt;7),J$1,0)))^($A2643-$A2642)*(1-0.5*(E2643/E2642-1))</f>
        <v>42.439584459547454</v>
      </c>
      <c r="K2643">
        <f>ROW()</f>
        <v>2643</v>
      </c>
      <c r="L2643">
        <f>B2643/C2643</f>
        <v>0.85723905723905724</v>
      </c>
      <c r="M2643">
        <f t="shared" si="41"/>
        <v>42.774536727185129</v>
      </c>
      <c r="O2643">
        <v>42.736800000000002</v>
      </c>
      <c r="P2643">
        <f>P2642*(1-P$1+H2642)^($A2643-$A2642)*(2-E2643/E2642)</f>
        <v>43.541468895293775</v>
      </c>
    </row>
    <row r="2644" spans="1:16"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I2643*(1-IF($A2644&lt;=I2639,I$1,I$1+IF(AND(WEEKDAY($A2644)&lt;&gt;1,WEEKDAY($A2644)&lt;&gt;7),J$1,0)))^($A2644-$A2643)*(1-0.5*(E2644/E2643-1))</f>
        <v>42.659512254070741</v>
      </c>
      <c r="K2644">
        <f>ROW()</f>
        <v>2644</v>
      </c>
      <c r="L2644">
        <f>B2644/C2644</f>
        <v>0.86525307797537632</v>
      </c>
      <c r="M2644">
        <f t="shared" si="41"/>
        <v>43.218089079727868</v>
      </c>
      <c r="O2644">
        <v>43.168799999999997</v>
      </c>
      <c r="P2644">
        <f>P2643*(1-P$1+H2643)^($A2644-$A2643)*(2-E2644/E2643)</f>
        <v>43.993414186425376</v>
      </c>
    </row>
    <row r="2645" spans="1:16"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I2644*(1-IF($A2645&lt;=I2640,I$1,I$1+IF(AND(WEEKDAY($A2645)&lt;&gt;1,WEEKDAY($A2645)&lt;&gt;7),J$1,0)))^($A2645-$A2644)*(1-0.5*(E2645/E2644-1))</f>
        <v>42.954184560007</v>
      </c>
      <c r="K2645">
        <f>ROW()</f>
        <v>2645</v>
      </c>
      <c r="L2645">
        <f>B2645/C2645</f>
        <v>0.84539704848910746</v>
      </c>
      <c r="M2645">
        <f t="shared" si="41"/>
        <v>43.815374972136425</v>
      </c>
      <c r="O2645">
        <v>43.764699999999998</v>
      </c>
      <c r="P2645">
        <f>P2644*(1-P$1+H2644)^($A2645-$A2644)*(2-E2645/E2644)</f>
        <v>44.601861576819594</v>
      </c>
    </row>
    <row r="2646" spans="1:16"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I2645*(1-IF($A2646&lt;=I2641,I$1,I$1+IF(AND(WEEKDAY($A2646)&lt;&gt;1,WEEKDAY($A2646)&lt;&gt;7),J$1,0)))^($A2646-$A2645)*(1-0.5*(E2646/E2645-1))</f>
        <v>42.794769290646769</v>
      </c>
      <c r="K2646">
        <f>ROW()</f>
        <v>2646</v>
      </c>
      <c r="L2646">
        <f>B2646/C2646</f>
        <v>0.84214186369958266</v>
      </c>
      <c r="M2646">
        <f t="shared" si="41"/>
        <v>43.490398905566607</v>
      </c>
      <c r="O2646">
        <v>43.44115</v>
      </c>
      <c r="P2646">
        <f>P2645*(1-P$1+H2645)^($A2646-$A2645)*(2-E2646/E2645)</f>
        <v>44.271495171045167</v>
      </c>
    </row>
    <row r="2647" spans="1:16"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I2646*(1-IF($A2647&lt;=I2642,I$1,I$1+IF(AND(WEEKDAY($A2647)&lt;&gt;1,WEEKDAY($A2647)&lt;&gt;7),J$1,0)))^($A2647-$A2646)*(1-0.5*(E2647/E2646-1))</f>
        <v>41.710077058576914</v>
      </c>
      <c r="K2647">
        <f>ROW()</f>
        <v>2647</v>
      </c>
      <c r="L2647">
        <f>B2647/C2647</f>
        <v>0.89711664482306686</v>
      </c>
      <c r="M2647">
        <f t="shared" si="41"/>
        <v>41.28660156647414</v>
      </c>
      <c r="O2647">
        <v>41.244</v>
      </c>
      <c r="P2647">
        <f>P2646*(1-P$1+H2646)^($A2647-$A2646)*(2-E2647/E2646)</f>
        <v>42.0293788310141</v>
      </c>
    </row>
    <row r="2648" spans="1:16"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I2647*(1-IF($A2648&lt;=I2643,I$1,I$1+IF(AND(WEEKDAY($A2648)&lt;&gt;1,WEEKDAY($A2648)&lt;&gt;7),J$1,0)))^($A2648-$A2647)*(1-0.5*(E2648/E2647-1))</f>
        <v>41.024414863500979</v>
      </c>
      <c r="K2648">
        <f>ROW()</f>
        <v>2648</v>
      </c>
      <c r="L2648">
        <f>B2648/C2648</f>
        <v>0.92906036092097077</v>
      </c>
      <c r="M2648">
        <f t="shared" si="41"/>
        <v>39.929454081664566</v>
      </c>
      <c r="O2648">
        <v>39.892749999999999</v>
      </c>
      <c r="P2648">
        <f>P2647*(1-P$1+H2647)^($A2648-$A2647)*(2-E2648/E2647)</f>
        <v>40.648216443528462</v>
      </c>
    </row>
    <row r="2649" spans="1:16"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I2648*(1-IF($A2649&lt;=I2644,I$1,I$1+IF(AND(WEEKDAY($A2649)&lt;&gt;1,WEEKDAY($A2649)&lt;&gt;7),J$1,0)))^($A2649-$A2648)*(1-0.5*(E2649/E2648-1))</f>
        <v>41.962913627851094</v>
      </c>
      <c r="K2649">
        <f>ROW()</f>
        <v>2649</v>
      </c>
      <c r="L2649">
        <f>B2649/C2649</f>
        <v>0.8718791064388961</v>
      </c>
      <c r="M2649">
        <f t="shared" si="41"/>
        <v>41.756534878999275</v>
      </c>
      <c r="O2649">
        <v>41.723750000000003</v>
      </c>
      <c r="P2649">
        <f>P2648*(1-P$1+H2648)^($A2649-$A2648)*(2-E2649/E2648)</f>
        <v>42.508605740184741</v>
      </c>
    </row>
    <row r="2650" spans="1:16"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I2649*(1-IF($A2650&lt;=I2645,I$1,I$1+IF(AND(WEEKDAY($A2650)&lt;&gt;1,WEEKDAY($A2650)&lt;&gt;7),J$1,0)))^($A2650-$A2649)*(1-0.5*(E2650/E2649-1))</f>
        <v>40.469456710828894</v>
      </c>
      <c r="K2650">
        <f>ROW()</f>
        <v>2650</v>
      </c>
      <c r="L2650">
        <f>B2650/C2650</f>
        <v>0.94273658830620866</v>
      </c>
      <c r="M2650">
        <f t="shared" si="41"/>
        <v>38.784600885976815</v>
      </c>
      <c r="O2650">
        <v>38.752899999999997</v>
      </c>
      <c r="P2650">
        <f>P2649*(1-P$1+H2649)^($A2650-$A2649)*(2-E2650/E2649)</f>
        <v>39.483534391133851</v>
      </c>
    </row>
    <row r="2651" spans="1:16"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I2650*(1-IF($A2651&lt;=I2646,I$1,I$1+IF(AND(WEEKDAY($A2651)&lt;&gt;1,WEEKDAY($A2651)&lt;&gt;7),J$1,0)))^($A2651-$A2650)*(1-0.5*(E2651/E2650-1))</f>
        <v>40.970310059317121</v>
      </c>
      <c r="K2651">
        <f>ROW()</f>
        <v>2651</v>
      </c>
      <c r="L2651">
        <f>B2651/C2651</f>
        <v>0.9269662921348315</v>
      </c>
      <c r="M2651">
        <f t="shared" si="41"/>
        <v>39.744796502726302</v>
      </c>
      <c r="O2651">
        <v>39.719650000000001</v>
      </c>
      <c r="P2651">
        <f>P2650*(1-P$1+H2650)^($A2651-$A2650)*(2-E2651/E2650)</f>
        <v>40.461432965248335</v>
      </c>
    </row>
    <row r="2652" spans="1:16"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I2651*(1-IF($A2652&lt;=I2647,I$1,I$1+IF(AND(WEEKDAY($A2652)&lt;&gt;1,WEEKDAY($A2652)&lt;&gt;7),J$1,0)))^($A2652-$A2651)*(1-0.5*(E2652/E2651-1))</f>
        <v>39.863034339412863</v>
      </c>
      <c r="K2652">
        <f>ROW()</f>
        <v>2652</v>
      </c>
      <c r="L2652">
        <f>B2652/C2652</f>
        <v>0.95005945303210459</v>
      </c>
      <c r="M2652">
        <f t="shared" si="41"/>
        <v>37.597272731139491</v>
      </c>
      <c r="O2652">
        <v>37.571399999999997</v>
      </c>
      <c r="P2652">
        <f>P2651*(1-P$1+H2651)^($A2652-$A2651)*(2-E2652/E2651)</f>
        <v>38.276320682139819</v>
      </c>
    </row>
    <row r="2653" spans="1:16"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I2652*(1-IF($A2653&lt;=I2648,I$1,I$1+IF(AND(WEEKDAY($A2653)&lt;&gt;1,WEEKDAY($A2653)&lt;&gt;7),J$1,0)))^($A2653-$A2652)*(1-0.5*(E2653/E2652-1))</f>
        <v>39.779142936828812</v>
      </c>
      <c r="K2653">
        <f>ROW()</f>
        <v>2653</v>
      </c>
      <c r="L2653">
        <f>B2653/C2653</f>
        <v>0.95491803278688525</v>
      </c>
      <c r="M2653">
        <f t="shared" si="41"/>
        <v>37.439235700389204</v>
      </c>
      <c r="O2653">
        <v>37.413800000000002</v>
      </c>
      <c r="P2653">
        <f>P2652*(1-P$1+H2652)^($A2653-$A2652)*(2-E2653/E2652)</f>
        <v>38.115810892465014</v>
      </c>
    </row>
    <row r="2654" spans="1:16"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I2653*(1-IF($A2654&lt;=I2649,I$1,I$1+IF(AND(WEEKDAY($A2654)&lt;&gt;1,WEEKDAY($A2654)&lt;&gt;7),J$1,0)))^($A2654-$A2653)*(1-0.5*(E2654/E2653-1))</f>
        <v>39.149013675630698</v>
      </c>
      <c r="K2654">
        <f>ROW()</f>
        <v>2654</v>
      </c>
      <c r="L2654">
        <f>B2654/C2654</f>
        <v>0.94835414301929621</v>
      </c>
      <c r="M2654">
        <f t="shared" si="41"/>
        <v>36.253338170162969</v>
      </c>
      <c r="O2654">
        <v>36.220350000000003</v>
      </c>
      <c r="P2654">
        <f>P2653*(1-P$1+H2653)^($A2654-$A2653)*(2-E2654/E2653)</f>
        <v>36.908852147670345</v>
      </c>
    </row>
    <row r="2655" spans="1:16"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I2654*(1-IF($A2655&lt;=I2650,I$1,I$1+IF(AND(WEEKDAY($A2655)&lt;&gt;1,WEEKDAY($A2655)&lt;&gt;7),J$1,0)))^($A2655-$A2654)*(1-0.5*(E2655/E2654-1))</f>
        <v>39.501033820062865</v>
      </c>
      <c r="K2655">
        <f>ROW()</f>
        <v>2655</v>
      </c>
      <c r="L2655">
        <f>B2655/C2655</f>
        <v>0.93735498839907205</v>
      </c>
      <c r="M2655">
        <f t="shared" si="41"/>
        <v>36.90548899535483</v>
      </c>
      <c r="O2655">
        <v>36.870649999999998</v>
      </c>
      <c r="P2655">
        <f>P2654*(1-P$1+H2654)^($A2655-$A2654)*(2-E2655/E2654)</f>
        <v>37.57317095528758</v>
      </c>
    </row>
    <row r="2656" spans="1:16"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I2655*(1-IF($A2656&lt;=I2651,I$1,I$1+IF(AND(WEEKDAY($A2656)&lt;&gt;1,WEEKDAY($A2656)&lt;&gt;7),J$1,0)))^($A2656-$A2655)*(1-0.5*(E2656/E2655-1))</f>
        <v>40.900397100023298</v>
      </c>
      <c r="K2656">
        <f>ROW()</f>
        <v>2656</v>
      </c>
      <c r="L2656">
        <f>B2656/C2656</f>
        <v>0.9071072319201996</v>
      </c>
      <c r="M2656">
        <f t="shared" si="41"/>
        <v>39.520464510242341</v>
      </c>
      <c r="O2656">
        <v>39.484000000000002</v>
      </c>
      <c r="P2656">
        <f>P2655*(1-P$1+H2655)^($A2656-$A2655)*(2-E2656/E2655)</f>
        <v>40.235858532559206</v>
      </c>
    </row>
    <row r="2657" spans="1:16"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I2656*(1-IF($A2657&lt;=I2652,I$1,I$1+IF(AND(WEEKDAY($A2657)&lt;&gt;1,WEEKDAY($A2657)&lt;&gt;7),J$1,0)))^($A2657-$A2656)*(1-0.5*(E2657/E2656-1))</f>
        <v>40.274991947839858</v>
      </c>
      <c r="K2657">
        <f>ROW()</f>
        <v>2657</v>
      </c>
      <c r="L2657">
        <f>B2657/C2657</f>
        <v>0.93413897280966773</v>
      </c>
      <c r="M2657">
        <f t="shared" si="41"/>
        <v>38.312578985372561</v>
      </c>
      <c r="O2657">
        <v>38.268500000000003</v>
      </c>
      <c r="P2657">
        <f>P2656*(1-P$1+H2656)^($A2657-$A2656)*(2-E2657/E2656)</f>
        <v>39.007279479671261</v>
      </c>
    </row>
    <row r="2658" spans="1:16"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I2657*(1-IF($A2658&lt;=I2653,I$1,I$1+IF(AND(WEEKDAY($A2658)&lt;&gt;1,WEEKDAY($A2658)&lt;&gt;7),J$1,0)))^($A2658-$A2657)*(1-0.5*(E2658/E2657-1))</f>
        <v>38.821747283564164</v>
      </c>
      <c r="K2658">
        <f>ROW()</f>
        <v>2658</v>
      </c>
      <c r="L2658">
        <f>B2658/C2658</f>
        <v>0.97285067873303166</v>
      </c>
      <c r="M2658">
        <f t="shared" si="41"/>
        <v>35.547976063050228</v>
      </c>
      <c r="O2658">
        <v>35.501899999999999</v>
      </c>
      <c r="P2658">
        <f>P2657*(1-P$1+H2657)^($A2658-$A2657)*(2-E2658/E2657)</f>
        <v>36.192909714548257</v>
      </c>
    </row>
    <row r="2659" spans="1:16"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I2658*(1-IF($A2659&lt;=I2654,I$1,I$1+IF(AND(WEEKDAY($A2659)&lt;&gt;1,WEEKDAY($A2659)&lt;&gt;7),J$1,0)))^($A2659-$A2658)*(1-0.5*(E2659/E2658-1))</f>
        <v>40.675806905357959</v>
      </c>
      <c r="K2659">
        <f>ROW()</f>
        <v>2659</v>
      </c>
      <c r="L2659">
        <f>B2659/C2659</f>
        <v>0.92813267813267808</v>
      </c>
      <c r="M2659">
        <f t="shared" si="41"/>
        <v>38.943520959133807</v>
      </c>
      <c r="O2659">
        <v>38.896549999999998</v>
      </c>
      <c r="P2659">
        <f>P2658*(1-P$1+H2658)^($A2659-$A2658)*(2-E2659/E2658)</f>
        <v>39.650455460493639</v>
      </c>
    </row>
    <row r="2660" spans="1:16"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I2659*(1-IF($A2660&lt;=I2655,I$1,I$1+IF(AND(WEEKDAY($A2660)&lt;&gt;1,WEEKDAY($A2660)&lt;&gt;7),J$1,0)))^($A2660-$A2659)*(1-0.5*(E2660/E2659-1))</f>
        <v>38.66692581257022</v>
      </c>
      <c r="K2660">
        <f>ROW()</f>
        <v>2660</v>
      </c>
      <c r="L2660">
        <f>B2660/C2660</f>
        <v>1.0370370370370372</v>
      </c>
      <c r="M2660">
        <f t="shared" si="41"/>
        <v>35.097158106871404</v>
      </c>
      <c r="O2660">
        <v>35.055349999999997</v>
      </c>
      <c r="P2660">
        <f>P2659*(1-P$1+H2659)^($A2660-$A2659)*(2-E2660/E2659)</f>
        <v>35.734627862833996</v>
      </c>
    </row>
    <row r="2661" spans="1:16"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I2660*(1-IF($A2661&lt;=I2656,I$1,I$1+IF(AND(WEEKDAY($A2661)&lt;&gt;1,WEEKDAY($A2661)&lt;&gt;7),J$1,0)))^($A2661-$A2660)*(1-0.5*(E2661/E2660-1))</f>
        <v>36.452100271704495</v>
      </c>
      <c r="K2661">
        <f>ROW()</f>
        <v>2661</v>
      </c>
      <c r="L2661">
        <f>B2661/C2661</f>
        <v>1.0657300551931761</v>
      </c>
      <c r="M2661">
        <f t="shared" si="41"/>
        <v>31.076731559789579</v>
      </c>
      <c r="O2661">
        <v>31.053850000000001</v>
      </c>
      <c r="P2661">
        <f>P2660*(1-P$1+H2660)^($A2661-$A2660)*(2-E2661/E2660)</f>
        <v>31.641494908525875</v>
      </c>
    </row>
    <row r="2662" spans="1:16"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I2661*(1-IF($A2662&lt;=I2657,I$1,I$1+IF(AND(WEEKDAY($A2662)&lt;&gt;1,WEEKDAY($A2662)&lt;&gt;7),J$1,0)))^($A2662-$A2661)*(1-0.5*(E2662/E2661-1))</f>
        <v>34.134192538221512</v>
      </c>
      <c r="K2662">
        <f>ROW()</f>
        <v>2662</v>
      </c>
      <c r="L2662">
        <f>B2662/C2662</f>
        <v>1.1139240506329113</v>
      </c>
      <c r="M2662">
        <f t="shared" si="41"/>
        <v>27.125285758509641</v>
      </c>
      <c r="O2662">
        <v>27.1159</v>
      </c>
      <c r="P2662">
        <f>P2661*(1-P$1+H2661)^($A2662-$A2661)*(2-E2662/E2661)</f>
        <v>27.619067802414605</v>
      </c>
    </row>
    <row r="2663" spans="1:16"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I2662*(1-IF($A2663&lt;=I2658,I$1,I$1+IF(AND(WEEKDAY($A2663)&lt;&gt;1,WEEKDAY($A2663)&lt;&gt;7),J$1,0)))^($A2663-$A2662)*(1-0.5*(E2663/E2662-1))</f>
        <v>35.158617473359421</v>
      </c>
      <c r="K2663">
        <f>ROW()</f>
        <v>2663</v>
      </c>
      <c r="L2663">
        <f>B2663/C2663</f>
        <v>1.0664482919981282</v>
      </c>
      <c r="M2663">
        <f t="shared" si="41"/>
        <v>28.753552446909108</v>
      </c>
      <c r="O2663">
        <v>28.739850000000001</v>
      </c>
      <c r="P2663">
        <f>P2662*(1-P$1+H2662)^($A2663-$A2662)*(2-E2663/E2662)</f>
        <v>29.277268009750347</v>
      </c>
    </row>
    <row r="2664" spans="1:16"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I2663*(1-IF($A2664&lt;=I2659,I$1,I$1+IF(AND(WEEKDAY($A2664)&lt;&gt;1,WEEKDAY($A2664)&lt;&gt;7),J$1,0)))^($A2664-$A2663)*(1-0.5*(E2664/E2663-1))</f>
        <v>32.966944227908002</v>
      </c>
      <c r="K2664">
        <f>ROW()</f>
        <v>2664</v>
      </c>
      <c r="L2664">
        <f>B2664/C2664</f>
        <v>1.1020151133501259</v>
      </c>
      <c r="M2664">
        <f t="shared" si="41"/>
        <v>25.168978759932578</v>
      </c>
      <c r="O2664">
        <v>25.1557</v>
      </c>
      <c r="P2664">
        <f>P2663*(1-P$1+H2663)^($A2664-$A2663)*(2-E2664/E2663)</f>
        <v>25.627657975727203</v>
      </c>
    </row>
    <row r="2665" spans="1:16"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I2664*(1-IF($A2665&lt;=I2660,I$1,I$1+IF(AND(WEEKDAY($A2665)&lt;&gt;1,WEEKDAY($A2665)&lt;&gt;7),J$1,0)))^($A2665-$A2664)*(1-0.5*(E2665/E2664-1))</f>
        <v>33.809520968104259</v>
      </c>
      <c r="K2665">
        <f>ROW()</f>
        <v>2665</v>
      </c>
      <c r="L2665">
        <f>B2665/C2665</f>
        <v>1.1028446389496718</v>
      </c>
      <c r="M2665">
        <f t="shared" si="41"/>
        <v>26.455639300376205</v>
      </c>
      <c r="O2665">
        <v>26.443850000000001</v>
      </c>
      <c r="P2665">
        <f>P2664*(1-P$1+H2664)^($A2665-$A2664)*(2-E2665/E2664)</f>
        <v>26.938032408117113</v>
      </c>
    </row>
    <row r="2666" spans="1:16"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I2665*(1-IF($A2666&lt;=I2661,I$1,I$1+IF(AND(WEEKDAY($A2666)&lt;&gt;1,WEEKDAY($A2666)&lt;&gt;7),J$1,0)))^($A2666-$A2665)*(1-0.5*(E2666/E2665-1))</f>
        <v>34.704888808537369</v>
      </c>
      <c r="K2666">
        <f>ROW()</f>
        <v>2666</v>
      </c>
      <c r="L2666">
        <f>B2666/C2666</f>
        <v>1.0348235294117647</v>
      </c>
      <c r="M2666">
        <f t="shared" si="41"/>
        <v>27.856989646847691</v>
      </c>
      <c r="O2666">
        <v>27.836300000000001</v>
      </c>
      <c r="P2666">
        <f>P2665*(1-P$1+H2665)^($A2666-$A2665)*(2-E2666/E2665)</f>
        <v>28.365214914261092</v>
      </c>
    </row>
    <row r="2667" spans="1:16"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I2666*(1-IF($A2667&lt;=I2662,I$1,I$1+IF(AND(WEEKDAY($A2667)&lt;&gt;1,WEEKDAY($A2667)&lt;&gt;7),J$1,0)))^($A2667-$A2666)*(1-0.5*(E2667/E2666-1))</f>
        <v>36.190108725080918</v>
      </c>
      <c r="K2667">
        <f>ROW()</f>
        <v>2667</v>
      </c>
      <c r="L2667">
        <f>B2667/C2667</f>
        <v>0.9440772750381291</v>
      </c>
      <c r="M2667">
        <f t="shared" si="41"/>
        <v>30.241618984167999</v>
      </c>
      <c r="O2667">
        <v>30.202649999999998</v>
      </c>
      <c r="P2667">
        <f>P2666*(1-P$1+H2666)^($A2667-$A2666)*(2-E2667/E2666)</f>
        <v>30.794261181475346</v>
      </c>
    </row>
    <row r="2668" spans="1:16"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I2667*(1-IF($A2668&lt;=I2663,I$1,I$1+IF(AND(WEEKDAY($A2668)&lt;&gt;1,WEEKDAY($A2668)&lt;&gt;7),J$1,0)))^($A2668-$A2667)*(1-0.5*(E2668/E2667-1))</f>
        <v>37.555057085144568</v>
      </c>
      <c r="K2668">
        <f>ROW()</f>
        <v>2668</v>
      </c>
      <c r="L2668">
        <f>B2668/C2668</f>
        <v>0.89983212087297126</v>
      </c>
      <c r="M2668">
        <f t="shared" si="41"/>
        <v>32.522927296742878</v>
      </c>
      <c r="O2668">
        <v>32.472050000000003</v>
      </c>
      <c r="P2668">
        <f>P2667*(1-P$1+H2667)^($A2668-$A2667)*(2-E2668/E2667)</f>
        <v>33.117594618008496</v>
      </c>
    </row>
    <row r="2669" spans="1:16"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I2668*(1-IF($A2669&lt;=I2664,I$1,I$1+IF(AND(WEEKDAY($A2669)&lt;&gt;1,WEEKDAY($A2669)&lt;&gt;7),J$1,0)))^($A2669-$A2668)*(1-0.5*(E2669/E2668-1))</f>
        <v>36.280120282810806</v>
      </c>
      <c r="K2669">
        <f>ROW()</f>
        <v>2669</v>
      </c>
      <c r="L2669">
        <f>B2669/C2669</f>
        <v>0.93756558237145871</v>
      </c>
      <c r="M2669">
        <f t="shared" si="41"/>
        <v>30.314943474433672</v>
      </c>
      <c r="O2669">
        <v>30.277550000000002</v>
      </c>
      <c r="P2669">
        <f>P2668*(1-P$1+H2668)^($A2669-$A2668)*(2-E2669/E2668)</f>
        <v>30.869551961929648</v>
      </c>
    </row>
    <row r="2670" spans="1:16"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I2669*(1-IF($A2670&lt;=I2665,I$1,I$1+IF(AND(WEEKDAY($A2670)&lt;&gt;1,WEEKDAY($A2670)&lt;&gt;7),J$1,0)))^($A2670-$A2669)*(1-0.5*(E2670/E2669-1))</f>
        <v>37.078530522124716</v>
      </c>
      <c r="K2670">
        <f>ROW()</f>
        <v>2670</v>
      </c>
      <c r="L2670">
        <f>B2670/C2670</f>
        <v>0.90724478594950619</v>
      </c>
      <c r="M2670">
        <f t="shared" si="41"/>
        <v>31.649353414594525</v>
      </c>
      <c r="O2670">
        <v>31.617249999999999</v>
      </c>
      <c r="P2670">
        <f>P2669*(1-P$1+H2669)^($A2670-$A2669)*(2-E2670/E2669)</f>
        <v>32.228701743258412</v>
      </c>
    </row>
    <row r="2671" spans="1:16"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I2670*(1-IF($A2671&lt;=I2666,I$1,I$1+IF(AND(WEEKDAY($A2671)&lt;&gt;1,WEEKDAY($A2671)&lt;&gt;7),J$1,0)))^($A2671-$A2670)*(1-0.5*(E2671/E2670-1))</f>
        <v>37.441911731974535</v>
      </c>
      <c r="K2671">
        <f>ROW()</f>
        <v>2671</v>
      </c>
      <c r="L2671">
        <f>B2671/C2671</f>
        <v>0.89899553571428559</v>
      </c>
      <c r="M2671">
        <f t="shared" si="41"/>
        <v>32.269861202882652</v>
      </c>
      <c r="O2671">
        <v>32.236649999999997</v>
      </c>
      <c r="P2671">
        <f>P2670*(1-P$1+H2670)^($A2671-$A2670)*(2-E2671/E2670)</f>
        <v>32.860901436980328</v>
      </c>
    </row>
    <row r="2672" spans="1:16"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I2671*(1-IF($A2672&lt;=I2667,I$1,I$1+IF(AND(WEEKDAY($A2672)&lt;&gt;1,WEEKDAY($A2672)&lt;&gt;7),J$1,0)))^($A2672-$A2671)*(1-0.5*(E2672/E2671-1))</f>
        <v>37.472091915740371</v>
      </c>
      <c r="K2672">
        <f>ROW()</f>
        <v>2672</v>
      </c>
      <c r="L2672">
        <f>B2672/C2672</f>
        <v>0.89809630459126533</v>
      </c>
      <c r="M2672">
        <f t="shared" si="41"/>
        <v>32.32241069640498</v>
      </c>
      <c r="O2672">
        <v>32.290399999999998</v>
      </c>
      <c r="P2672">
        <f>P2671*(1-P$1+H2671)^($A2672-$A2671)*(2-E2672/E2671)</f>
        <v>32.91541517673182</v>
      </c>
    </row>
    <row r="2673" spans="1:16"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I2672*(1-IF($A2673&lt;=I2668,I$1,I$1+IF(AND(WEEKDAY($A2673)&lt;&gt;1,WEEKDAY($A2673)&lt;&gt;7),J$1,0)))^($A2673-$A2672)*(1-0.5*(E2673/E2672-1))</f>
        <v>38.788028579565903</v>
      </c>
      <c r="K2673">
        <f>ROW()</f>
        <v>2673</v>
      </c>
      <c r="L2673">
        <f>B2673/C2673</f>
        <v>0.87424058323207776</v>
      </c>
      <c r="M2673">
        <f t="shared" si="41"/>
        <v>34.592723709974834</v>
      </c>
      <c r="O2673">
        <v>34.571550000000002</v>
      </c>
      <c r="P2673">
        <f>P2672*(1-P$1+H2672)^($A2673-$A2672)*(2-E2673/E2672)</f>
        <v>35.227737970841204</v>
      </c>
    </row>
    <row r="2674" spans="1:16" x14ac:dyDescent="0.25">
      <c r="A2674" s="1">
        <v>41941</v>
      </c>
      <c r="B2674" s="10">
        <v>15.15</v>
      </c>
      <c r="C2674" s="10">
        <v>16.89</v>
      </c>
      <c r="D2674">
        <v>819.83479999999997</v>
      </c>
      <c r="E2674">
        <v>730.9452</v>
      </c>
      <c r="F2674">
        <v>30404.331479</v>
      </c>
      <c r="G2674">
        <v>27110.409043</v>
      </c>
      <c r="H2674">
        <f>(1/(1-91/360*VLOOKUP($A2674,Tbills!$B$4:$C$974,2,1)/100))^((1)/91)-1</f>
        <v>5.5561859602093477E-7</v>
      </c>
      <c r="I2674">
        <f>I2673*(1-IF($A2674&lt;=I2669,I$1,I$1+IF(AND(WEEKDAY($A2674)&lt;&gt;1,WEEKDAY($A2674)&lt;&gt;7),J$1,0)))^($A2674-$A2673)*(1-0.5*(E2674/E2673-1))</f>
        <v>38.109785223094136</v>
      </c>
      <c r="K2674">
        <f>ROW()</f>
        <v>2674</v>
      </c>
      <c r="L2674">
        <f>B2674/C2674</f>
        <v>0.89698046181172286</v>
      </c>
      <c r="M2674">
        <f t="shared" si="41"/>
        <v>33.383168680673748</v>
      </c>
      <c r="O2674">
        <v>33.3645</v>
      </c>
      <c r="P2674">
        <f>P2673*(1-P$1+H2673)^($A2674-$A2673)*(2-E2674/E2673)</f>
        <v>33.996324186311</v>
      </c>
    </row>
    <row r="2675" spans="1:16"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I2674*(1-IF($A2675&lt;=I2670,I$1,I$1+IF(AND(WEEKDAY($A2675)&lt;&gt;1,WEEKDAY($A2675)&lt;&gt;7),J$1,0)))^($A2675-$A2674)*(1-0.5*(E2675/E2674-1))</f>
        <v>38.231535257464238</v>
      </c>
      <c r="K2675">
        <f>ROW()</f>
        <v>2675</v>
      </c>
      <c r="L2675">
        <f>B2675/C2675</f>
        <v>0.86738351254480295</v>
      </c>
      <c r="M2675">
        <f t="shared" si="41"/>
        <v>33.596646833948746</v>
      </c>
      <c r="O2675">
        <v>33.583950000000002</v>
      </c>
      <c r="P2675">
        <f>P2674*(1-P$1+H2674)^($A2675-$A2674)*(2-E2675/E2674)</f>
        <v>34.214070439355432</v>
      </c>
    </row>
    <row r="2676" spans="1:16"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I2675*(1-IF($A2676&lt;=I2671,I$1,I$1+IF(AND(WEEKDAY($A2676)&lt;&gt;1,WEEKDAY($A2676)&lt;&gt;7),J$1,0)))^($A2676-$A2675)*(1-0.5*(E2676/E2675-1))</f>
        <v>38.602168902894398</v>
      </c>
      <c r="K2676">
        <f>ROW()</f>
        <v>2676</v>
      </c>
      <c r="L2676">
        <f>B2676/C2676</f>
        <v>0.84978800726832215</v>
      </c>
      <c r="M2676">
        <f t="shared" si="41"/>
        <v>34.248219421536888</v>
      </c>
      <c r="O2676">
        <v>34.234499999999997</v>
      </c>
      <c r="P2676">
        <f>P2675*(1-P$1+H2675)^($A2676-$A2675)*(2-E2676/E2675)</f>
        <v>34.877971164030726</v>
      </c>
    </row>
    <row r="2677" spans="1:16"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I2676*(1-IF($A2677&lt;=I2672,I$1,I$1+IF(AND(WEEKDAY($A2677)&lt;&gt;1,WEEKDAY($A2677)&lt;&gt;7),J$1,0)))^($A2677-$A2676)*(1-0.5*(E2677/E2676-1))</f>
        <v>38.392808131263287</v>
      </c>
      <c r="K2677">
        <f>ROW()</f>
        <v>2677</v>
      </c>
      <c r="L2677">
        <f>B2677/C2677</f>
        <v>0.87626412849494362</v>
      </c>
      <c r="M2677">
        <f t="shared" si="41"/>
        <v>33.877311237685412</v>
      </c>
      <c r="O2677">
        <v>33.868200000000002</v>
      </c>
      <c r="P2677">
        <f>P2676*(1-P$1+H2676)^($A2677-$A2676)*(2-E2677/E2676)</f>
        <v>34.501292808630062</v>
      </c>
    </row>
    <row r="2678" spans="1:16"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I2677*(1-IF($A2678&lt;=I2673,I$1,I$1+IF(AND(WEEKDAY($A2678)&lt;&gt;1,WEEKDAY($A2678)&lt;&gt;7),J$1,0)))^($A2678-$A2677)*(1-0.5*(E2678/E2677-1))</f>
        <v>38.457446020490906</v>
      </c>
      <c r="K2678">
        <f>ROW()</f>
        <v>2678</v>
      </c>
      <c r="L2678">
        <f>B2678/C2678</f>
        <v>0.87950383933845255</v>
      </c>
      <c r="M2678">
        <f t="shared" si="41"/>
        <v>33.991565740927882</v>
      </c>
      <c r="O2678">
        <v>33.985799999999998</v>
      </c>
      <c r="P2678">
        <f>P2677*(1-P$1+H2677)^($A2678-$A2677)*(2-E2678/E2677)</f>
        <v>34.618002950623996</v>
      </c>
    </row>
    <row r="2679" spans="1:16"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I2678*(1-IF($A2679&lt;=I2674,I$1,I$1+IF(AND(WEEKDAY($A2679)&lt;&gt;1,WEEKDAY($A2679)&lt;&gt;7),J$1,0)))^($A2679-$A2678)*(1-0.5*(E2679/E2678-1))</f>
        <v>38.995554517208618</v>
      </c>
      <c r="K2679">
        <f>ROW()</f>
        <v>2679</v>
      </c>
      <c r="L2679">
        <f>B2679/C2679</f>
        <v>0.85515992757996373</v>
      </c>
      <c r="M2679">
        <f t="shared" si="41"/>
        <v>34.94297344629085</v>
      </c>
      <c r="O2679">
        <v>34.935000000000002</v>
      </c>
      <c r="P2679">
        <f>P2678*(1-P$1+H2678)^($A2679-$A2678)*(2-E2679/E2678)</f>
        <v>35.5873053688249</v>
      </c>
    </row>
    <row r="2680" spans="1:16"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I2679*(1-IF($A2680&lt;=I2675,I$1,I$1+IF(AND(WEEKDAY($A2680)&lt;&gt;1,WEEKDAY($A2680)&lt;&gt;7),J$1,0)))^($A2680-$A2679)*(1-0.5*(E2680/E2679-1))</f>
        <v>39.527814335865585</v>
      </c>
      <c r="K2680">
        <f>ROW()</f>
        <v>2680</v>
      </c>
      <c r="L2680">
        <f>B2680/C2680</f>
        <v>0.84071340713407128</v>
      </c>
      <c r="M2680">
        <f t="shared" si="41"/>
        <v>35.897035581975061</v>
      </c>
      <c r="O2680">
        <v>35.886150000000001</v>
      </c>
      <c r="P2680">
        <f>P2679*(1-P$1+H2679)^($A2680-$A2679)*(2-E2680/E2679)</f>
        <v>36.559330855053631</v>
      </c>
    </row>
    <row r="2681" spans="1:16"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I2680*(1-IF($A2681&lt;=I2676,I$1,I$1+IF(AND(WEEKDAY($A2681)&lt;&gt;1,WEEKDAY($A2681)&lt;&gt;7),J$1,0)))^($A2681-$A2680)*(1-0.5*(E2681/E2680-1))</f>
        <v>39.539761151120864</v>
      </c>
      <c r="K2681">
        <f>ROW()</f>
        <v>2681</v>
      </c>
      <c r="L2681">
        <f>B2681/C2681</f>
        <v>0.8288060644346178</v>
      </c>
      <c r="M2681">
        <f t="shared" si="41"/>
        <v>35.918930704260518</v>
      </c>
      <c r="O2681">
        <v>35.908099999999997</v>
      </c>
      <c r="P2681">
        <f>P2680*(1-P$1+H2680)^($A2681-$A2680)*(2-E2681/E2680)</f>
        <v>36.582001064747175</v>
      </c>
    </row>
    <row r="2682" spans="1:16"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I2681*(1-IF($A2682&lt;=I2677,I$1,I$1+IF(AND(WEEKDAY($A2682)&lt;&gt;1,WEEKDAY($A2682)&lt;&gt;7),J$1,0)))^($A2682-$A2681)*(1-0.5*(E2682/E2681-1))</f>
        <v>40.362785346730341</v>
      </c>
      <c r="K2682">
        <f>ROW()</f>
        <v>2682</v>
      </c>
      <c r="L2682">
        <f>B2682/C2682</f>
        <v>0.84242021276595747</v>
      </c>
      <c r="M2682">
        <f t="shared" si="41"/>
        <v>37.414741191926318</v>
      </c>
      <c r="O2682">
        <v>37.405650000000001</v>
      </c>
      <c r="P2682">
        <f>P2681*(1-P$1+H2681)^($A2682-$A2681)*(2-E2682/E2681)</f>
        <v>38.106584266820064</v>
      </c>
    </row>
    <row r="2683" spans="1:16"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I2682*(1-IF($A2683&lt;=I2678,I$1,I$1+IF(AND(WEEKDAY($A2683)&lt;&gt;1,WEEKDAY($A2683)&lt;&gt;7),J$1,0)))^($A2683-$A2682)*(1-0.5*(E2683/E2682-1))</f>
        <v>40.416779923215046</v>
      </c>
      <c r="K2683">
        <f>ROW()</f>
        <v>2683</v>
      </c>
      <c r="L2683">
        <f>B2683/C2683</f>
        <v>0.84114583333333337</v>
      </c>
      <c r="M2683">
        <f t="shared" si="41"/>
        <v>37.515045876120979</v>
      </c>
      <c r="O2683">
        <v>37.505749999999999</v>
      </c>
      <c r="P2683">
        <f>P2682*(1-P$1+H2682)^($A2683-$A2682)*(2-E2683/E2682)</f>
        <v>38.209136640298397</v>
      </c>
    </row>
    <row r="2684" spans="1:16"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I2683*(1-IF($A2684&lt;=I2679,I$1,I$1+IF(AND(WEEKDAY($A2684)&lt;&gt;1,WEEKDAY($A2684)&lt;&gt;7),J$1,0)))^($A2684-$A2683)*(1-0.5*(E2684/E2683-1))</f>
        <v>39.950585386114177</v>
      </c>
      <c r="K2684">
        <f>ROW()</f>
        <v>2684</v>
      </c>
      <c r="L2684">
        <f>B2684/C2684</f>
        <v>0.82719186785260479</v>
      </c>
      <c r="M2684">
        <f t="shared" si="41"/>
        <v>36.649821242342242</v>
      </c>
      <c r="O2684">
        <v>36.645949999999999</v>
      </c>
      <c r="P2684">
        <f>P2683*(1-P$1+H2683)^($A2684-$A2683)*(2-E2684/E2683)</f>
        <v>37.328287789125874</v>
      </c>
    </row>
    <row r="2685" spans="1:16"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I2684*(1-IF($A2685&lt;=I2680,I$1,I$1+IF(AND(WEEKDAY($A2685)&lt;&gt;1,WEEKDAY($A2685)&lt;&gt;7),J$1,0)))^($A2685-$A2684)*(1-0.5*(E2685/E2684-1))</f>
        <v>39.497987503092872</v>
      </c>
      <c r="K2685">
        <f>ROW()</f>
        <v>2685</v>
      </c>
      <c r="L2685">
        <f>B2685/C2685</f>
        <v>0.86784140969162982</v>
      </c>
      <c r="M2685">
        <f t="shared" si="41"/>
        <v>35.819631655753632</v>
      </c>
      <c r="O2685">
        <v>35.816049999999997</v>
      </c>
      <c r="P2685">
        <f>P2684*(1-P$1+H2684)^($A2685-$A2684)*(2-E2685/E2684)</f>
        <v>36.483104804507711</v>
      </c>
    </row>
    <row r="2686" spans="1:16"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I2685*(1-IF($A2686&lt;=I2681,I$1,I$1+IF(AND(WEEKDAY($A2686)&lt;&gt;1,WEEKDAY($A2686)&lt;&gt;7),J$1,0)))^($A2686-$A2685)*(1-0.5*(E2686/E2685-1))</f>
        <v>39.836291170003356</v>
      </c>
      <c r="K2686">
        <f>ROW()</f>
        <v>2686</v>
      </c>
      <c r="L2686">
        <f>B2686/C2686</f>
        <v>0.83395989974937346</v>
      </c>
      <c r="M2686">
        <f t="shared" si="41"/>
        <v>36.433411745071659</v>
      </c>
      <c r="O2686">
        <v>36.430199999999999</v>
      </c>
      <c r="P2686">
        <f>P2685*(1-P$1+H2685)^($A2686-$A2685)*(2-E2686/E2685)</f>
        <v>37.108635323413381</v>
      </c>
    </row>
    <row r="2687" spans="1:16"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I2686*(1-IF($A2687&lt;=I2682,I$1,I$1+IF(AND(WEEKDAY($A2687)&lt;&gt;1,WEEKDAY($A2687)&lt;&gt;7),J$1,0)))^($A2687-$A2686)*(1-0.5*(E2687/E2686-1))</f>
        <v>39.774235478355195</v>
      </c>
      <c r="K2687">
        <f>ROW()</f>
        <v>2687</v>
      </c>
      <c r="L2687">
        <f>B2687/C2687</f>
        <v>0.87821720025109862</v>
      </c>
      <c r="M2687">
        <f t="shared" si="41"/>
        <v>36.320507794659711</v>
      </c>
      <c r="O2687">
        <v>36.3187</v>
      </c>
      <c r="P2687">
        <f>P2686*(1-P$1+H2686)^($A2687-$A2686)*(2-E2687/E2686)</f>
        <v>36.994780246889334</v>
      </c>
    </row>
    <row r="2688" spans="1:16" x14ac:dyDescent="0.25">
      <c r="A2688" s="1">
        <v>41961</v>
      </c>
      <c r="B2688" s="10">
        <v>13.86</v>
      </c>
      <c r="C2688" s="10">
        <v>15.7</v>
      </c>
      <c r="D2688">
        <v>745.80240000000003</v>
      </c>
      <c r="E2688">
        <v>664.9316</v>
      </c>
      <c r="F2688">
        <v>29519.973263</v>
      </c>
      <c r="G2688">
        <v>26321.537194</v>
      </c>
      <c r="H2688">
        <f>(1/(1-91/360*VLOOKUP($A2688,Tbills!$B$4:$C$974,2,1)/100))^((1)/91)-1</f>
        <v>6.9441778594026005E-7</v>
      </c>
      <c r="I2688">
        <f>I2687*(1-IF($A2688&lt;=I2683,I$1,I$1+IF(AND(WEEKDAY($A2688)&lt;&gt;1,WEEKDAY($A2688)&lt;&gt;7),J$1,0)))^($A2688-$A2687)*(1-0.5*(E2688/E2687-1))</f>
        <v>39.857685070115387</v>
      </c>
      <c r="K2688">
        <f>ROW()</f>
        <v>2688</v>
      </c>
      <c r="L2688">
        <f>B2688/C2688</f>
        <v>0.88280254777070066</v>
      </c>
      <c r="M2688">
        <f t="shared" si="41"/>
        <v>36.473110419048382</v>
      </c>
      <c r="O2688">
        <v>36.471800000000002</v>
      </c>
      <c r="P2688">
        <f>P2687*(1-P$1+H2687)^($A2688-$A2687)*(2-E2688/E2687)</f>
        <v>37.150597914828651</v>
      </c>
    </row>
    <row r="2689" spans="1:16"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I2688*(1-IF($A2689&lt;=I2684,I$1,I$1+IF(AND(WEEKDAY($A2689)&lt;&gt;1,WEEKDAY($A2689)&lt;&gt;7),J$1,0)))^($A2689-$A2688)*(1-0.5*(E2689/E2688-1))</f>
        <v>39.596147202808304</v>
      </c>
      <c r="K2689">
        <f>ROW()</f>
        <v>2689</v>
      </c>
      <c r="L2689">
        <f>B2689/C2689</f>
        <v>0.87413901064495936</v>
      </c>
      <c r="M2689">
        <f t="shared" si="41"/>
        <v>35.9946620883143</v>
      </c>
      <c r="O2689">
        <v>35.993749999999999</v>
      </c>
      <c r="P2689">
        <f>P2688*(1-P$1+H2688)^($A2689-$A2688)*(2-E2689/E2688)</f>
        <v>36.663639456019354</v>
      </c>
    </row>
    <row r="2690" spans="1:16"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I2689*(1-IF($A2690&lt;=I2685,I$1,I$1+IF(AND(WEEKDAY($A2690)&lt;&gt;1,WEEKDAY($A2690)&lt;&gt;7),J$1,0)))^($A2690-$A2689)*(1-0.5*(E2690/E2689-1))</f>
        <v>40.030965114716757</v>
      </c>
      <c r="K2690">
        <f>ROW()</f>
        <v>2690</v>
      </c>
      <c r="L2690">
        <f>B2690/C2690</f>
        <v>0.84821986258588378</v>
      </c>
      <c r="M2690">
        <f t="shared" si="41"/>
        <v>36.785380748602101</v>
      </c>
      <c r="O2690">
        <v>36.784300000000002</v>
      </c>
      <c r="P2690">
        <f>P2689*(1-P$1+H2689)^($A2690-$A2689)*(2-E2690/E2689)</f>
        <v>37.469439316097038</v>
      </c>
    </row>
    <row r="2691" spans="1:16"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I2690*(1-IF($A2691&lt;=I2686,I$1,I$1+IF(AND(WEEKDAY($A2691)&lt;&gt;1,WEEKDAY($A2691)&lt;&gt;7),J$1,0)))^($A2691-$A2690)*(1-0.5*(E2691/E2690-1))</f>
        <v>40.264864358477332</v>
      </c>
      <c r="K2691">
        <f>ROW()</f>
        <v>2691</v>
      </c>
      <c r="L2691">
        <f>B2691/C2691</f>
        <v>0.81697276757441428</v>
      </c>
      <c r="M2691">
        <f t="shared" si="41"/>
        <v>37.215444301705368</v>
      </c>
      <c r="O2691">
        <v>37.214599999999997</v>
      </c>
      <c r="P2691">
        <f>P2690*(1-P$1+H2690)^($A2691-$A2690)*(2-E2691/E2690)</f>
        <v>37.907890141669341</v>
      </c>
    </row>
    <row r="2692" spans="1:16"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I2691*(1-IF($A2692&lt;=I2687,I$1,I$1+IF(AND(WEEKDAY($A2692)&lt;&gt;1,WEEKDAY($A2692)&lt;&gt;7),J$1,0)))^($A2692-$A2691)*(1-0.5*(E2692/E2691-1))</f>
        <v>40.752119625671938</v>
      </c>
      <c r="K2692">
        <f>ROW()</f>
        <v>2692</v>
      </c>
      <c r="L2692">
        <f>B2692/C2692</f>
        <v>0.81157556270096454</v>
      </c>
      <c r="M2692">
        <f t="shared" si="41"/>
        <v>38.116707205518217</v>
      </c>
      <c r="O2692">
        <v>38.117550000000001</v>
      </c>
      <c r="P2692">
        <f>P2691*(1-P$1+H2691)^($A2692-$A2691)*(2-E2692/E2691)</f>
        <v>38.827120175628558</v>
      </c>
    </row>
    <row r="2693" spans="1:16"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I2692*(1-IF($A2693&lt;=I2688,I$1,I$1+IF(AND(WEEKDAY($A2693)&lt;&gt;1,WEEKDAY($A2693)&lt;&gt;7),J$1,0)))^($A2693-$A2692)*(1-0.5*(E2693/E2692-1))</f>
        <v>40.874043455667952</v>
      </c>
      <c r="K2693">
        <f>ROW()</f>
        <v>2693</v>
      </c>
      <c r="L2693">
        <f>B2693/C2693</f>
        <v>0.79493835171966254</v>
      </c>
      <c r="M2693">
        <f t="shared" si="41"/>
        <v>38.344989531069594</v>
      </c>
      <c r="O2693">
        <v>38.345999999999997</v>
      </c>
      <c r="P2693">
        <f>P2692*(1-P$1+H2692)^($A2693-$A2692)*(2-E2693/E2692)</f>
        <v>39.060053214914561</v>
      </c>
    </row>
    <row r="2694" spans="1:16"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I2693*(1-IF($A2694&lt;=I2689,I$1,I$1+IF(AND(WEEKDAY($A2694)&lt;&gt;1,WEEKDAY($A2694)&lt;&gt;7),J$1,0)))^($A2694-$A2693)*(1-0.5*(E2694/E2693-1))</f>
        <v>41.181741202000069</v>
      </c>
      <c r="K2694">
        <f>ROW()</f>
        <v>2694</v>
      </c>
      <c r="L2694">
        <f>B2694/C2694</f>
        <v>0.78785900783289819</v>
      </c>
      <c r="M2694">
        <f t="shared" si="41"/>
        <v>38.922506047378882</v>
      </c>
      <c r="O2694">
        <v>38.923050000000003</v>
      </c>
      <c r="P2694">
        <f>P2693*(1-P$1+H2693)^($A2694-$A2693)*(2-E2694/E2693)</f>
        <v>39.648741348022838</v>
      </c>
    </row>
    <row r="2695" spans="1:16"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I2694*(1-IF($A2695&lt;=I2690,I$1,I$1+IF(AND(WEEKDAY($A2695)&lt;&gt;1,WEEKDAY($A2695)&lt;&gt;7),J$1,0)))^($A2695-$A2694)*(1-0.5*(E2695/E2694-1))</f>
        <v>40.421805004747981</v>
      </c>
      <c r="K2695">
        <f>ROW()</f>
        <v>2695</v>
      </c>
      <c r="L2695">
        <f>B2695/C2695</f>
        <v>0.83678593848085381</v>
      </c>
      <c r="M2695">
        <f t="shared" si="41"/>
        <v>37.486499478808987</v>
      </c>
      <c r="O2695">
        <v>37.487749999999998</v>
      </c>
      <c r="P2695">
        <f>P2694*(1-P$1+H2694)^($A2695-$A2694)*(2-E2695/E2694)</f>
        <v>38.186715397905829</v>
      </c>
    </row>
    <row r="2696" spans="1:16"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I2695*(1-IF($A2696&lt;=I2691,I$1,I$1+IF(AND(WEEKDAY($A2696)&lt;&gt;1,WEEKDAY($A2696)&lt;&gt;7),J$1,0)))^($A2696-$A2695)*(1-0.5*(E2696/E2695-1))</f>
        <v>39.449492577031556</v>
      </c>
      <c r="K2696">
        <f>ROW()</f>
        <v>2696</v>
      </c>
      <c r="L2696">
        <f>B2696/C2696</f>
        <v>0.85364396654719243</v>
      </c>
      <c r="M2696">
        <f t="shared" si="41"/>
        <v>35.68381433798146</v>
      </c>
      <c r="O2696">
        <v>35.6873</v>
      </c>
      <c r="P2696">
        <f>P2695*(1-P$1+H2695)^($A2696-$A2695)*(2-E2696/E2695)</f>
        <v>36.351463309872422</v>
      </c>
    </row>
    <row r="2697" spans="1:16"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I2696*(1-IF($A2697&lt;=I2692,I$1,I$1+IF(AND(WEEKDAY($A2697)&lt;&gt;1,WEEKDAY($A2697)&lt;&gt;7),J$1,0)))^($A2697-$A2696)*(1-0.5*(E2697/E2696-1))</f>
        <v>40.978906721215978</v>
      </c>
      <c r="K2697">
        <f>ROW()</f>
        <v>2697</v>
      </c>
      <c r="L2697">
        <f>B2697/C2697</f>
        <v>0.80513784461152871</v>
      </c>
      <c r="M2697">
        <f t="shared" ref="M2697:M2760" si="42">M2696*(1-IF($A2697&lt;=N$3,M$1,M$1+IF(AND(WEEKDAY($A2697)&lt;&gt;1,WEEKDAY($A2697)&lt;&gt;7),N$1,0)))^($A2697-$A2696)*(2-$E2697/$E2696)</f>
        <v>38.450798719475493</v>
      </c>
      <c r="O2697">
        <v>38.455649999999999</v>
      </c>
      <c r="P2697">
        <f>P2696*(1-P$1+H2696)^($A2697-$A2696)*(2-E2697/E2696)</f>
        <v>39.170621165872198</v>
      </c>
    </row>
    <row r="2698" spans="1:16"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I2697*(1-IF($A2698&lt;=I2693,I$1,I$1+IF(AND(WEEKDAY($A2698)&lt;&gt;1,WEEKDAY($A2698)&lt;&gt;7),J$1,0)))^($A2698-$A2697)*(1-0.5*(E2698/E2697-1))</f>
        <v>40.91255386991795</v>
      </c>
      <c r="K2698">
        <f>ROW()</f>
        <v>2698</v>
      </c>
      <c r="L2698">
        <f>B2698/C2698</f>
        <v>0.80192926045016077</v>
      </c>
      <c r="M2698">
        <f t="shared" si="42"/>
        <v>38.32649322468739</v>
      </c>
      <c r="O2698">
        <v>38.323050000000002</v>
      </c>
      <c r="P2698">
        <f>P2697*(1-P$1+H2697)^($A2698-$A2697)*(2-E2698/E2697)</f>
        <v>39.04439012222052</v>
      </c>
    </row>
    <row r="2699" spans="1:16"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I2698*(1-IF($A2699&lt;=I2694,I$1,I$1+IF(AND(WEEKDAY($A2699)&lt;&gt;1,WEEKDAY($A2699)&lt;&gt;7),J$1,0)))^($A2699-$A2698)*(1-0.5*(E2699/E2698-1))</f>
        <v>41.249126940907018</v>
      </c>
      <c r="K2699">
        <f>ROW()</f>
        <v>2699</v>
      </c>
      <c r="L2699">
        <f>B2699/C2699</f>
        <v>0.7915601023017903</v>
      </c>
      <c r="M2699">
        <f t="shared" si="42"/>
        <v>38.95728716848722</v>
      </c>
      <c r="O2699">
        <v>38.954149999999998</v>
      </c>
      <c r="P2699">
        <f>P2698*(1-P$1+H2698)^($A2699-$A2698)*(2-E2699/E2698)</f>
        <v>39.687407661202755</v>
      </c>
    </row>
    <row r="2700" spans="1:16"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I2699*(1-IF($A2700&lt;=I2695,I$1,I$1+IF(AND(WEEKDAY($A2700)&lt;&gt;1,WEEKDAY($A2700)&lt;&gt;7),J$1,0)))^($A2700-$A2699)*(1-0.5*(E2700/E2699-1))</f>
        <v>41.533736188722393</v>
      </c>
      <c r="K2700">
        <f>ROW()</f>
        <v>2700</v>
      </c>
      <c r="L2700">
        <f>B2700/C2700</f>
        <v>0.76012861736334403</v>
      </c>
      <c r="M2700">
        <f t="shared" si="42"/>
        <v>39.495081732474873</v>
      </c>
      <c r="O2700">
        <v>39.490299999999998</v>
      </c>
      <c r="P2700">
        <f>P2699*(1-P$1+H2699)^($A2700-$A2699)*(2-E2700/E2699)</f>
        <v>40.235695113590623</v>
      </c>
    </row>
    <row r="2701" spans="1:16"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I2700*(1-IF($A2701&lt;=I2696,I$1,I$1+IF(AND(WEEKDAY($A2701)&lt;&gt;1,WEEKDAY($A2701)&lt;&gt;7),J$1,0)))^($A2701-$A2700)*(1-0.5*(E2701/E2700-1))</f>
        <v>40.244743850672094</v>
      </c>
      <c r="K2701">
        <f>ROW()</f>
        <v>2701</v>
      </c>
      <c r="L2701">
        <f>B2701/C2701</f>
        <v>0.84684147794994036</v>
      </c>
      <c r="M2701">
        <f t="shared" si="42"/>
        <v>37.044435703025307</v>
      </c>
      <c r="O2701">
        <v>37.03275</v>
      </c>
      <c r="P2701">
        <f>P2700*(1-P$1+H2700)^($A2701-$A2700)*(2-E2701/E2700)</f>
        <v>37.740258801473388</v>
      </c>
    </row>
    <row r="2702" spans="1:16"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I2701*(1-IF($A2702&lt;=I2697,I$1,I$1+IF(AND(WEEKDAY($A2702)&lt;&gt;1,WEEKDAY($A2702)&lt;&gt;7),J$1,0)))^($A2702-$A2701)*(1-0.5*(E2702/E2701-1))</f>
        <v>40.162709168719417</v>
      </c>
      <c r="K2702">
        <f>ROW()</f>
        <v>2702</v>
      </c>
      <c r="L2702">
        <f>B2702/C2702</f>
        <v>0.88158673771462404</v>
      </c>
      <c r="M2702">
        <f t="shared" si="42"/>
        <v>36.893619369810793</v>
      </c>
      <c r="O2702">
        <v>36.884500000000003</v>
      </c>
      <c r="P2702">
        <f>P2701*(1-P$1+H2701)^($A2702-$A2701)*(2-E2702/E2701)</f>
        <v>37.58699615233536</v>
      </c>
    </row>
    <row r="2703" spans="1:16"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I2702*(1-IF($A2703&lt;=I2698,I$1,I$1+IF(AND(WEEKDAY($A2703)&lt;&gt;1,WEEKDAY($A2703)&lt;&gt;7),J$1,0)))^($A2703-$A2702)*(1-0.5*(E2703/E2702-1))</f>
        <v>37.830255561783005</v>
      </c>
      <c r="K2703">
        <f>ROW()</f>
        <v>2703</v>
      </c>
      <c r="L2703">
        <f>B2703/C2703</f>
        <v>0.96812957157784751</v>
      </c>
      <c r="M2703">
        <f t="shared" si="42"/>
        <v>32.608707803261531</v>
      </c>
      <c r="O2703">
        <v>32.610399999999998</v>
      </c>
      <c r="P2703">
        <f>P2702*(1-P$1+H2702)^($A2703-$A2702)*(2-E2703/E2702)</f>
        <v>33.221895826863346</v>
      </c>
    </row>
    <row r="2704" spans="1:16"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I2703*(1-IF($A2704&lt;=I2699,I$1,I$1+IF(AND(WEEKDAY($A2704)&lt;&gt;1,WEEKDAY($A2704)&lt;&gt;7),J$1,0)))^($A2704-$A2703)*(1-0.5*(E2704/E2703-1))</f>
        <v>36.263610249478404</v>
      </c>
      <c r="K2704">
        <f>ROW()</f>
        <v>2704</v>
      </c>
      <c r="L2704">
        <f>B2704/C2704</f>
        <v>0.96911196911196906</v>
      </c>
      <c r="M2704">
        <f t="shared" si="42"/>
        <v>29.908125972041816</v>
      </c>
      <c r="O2704">
        <v>29.919550000000001</v>
      </c>
      <c r="P2704">
        <f>P2703*(1-P$1+H2703)^($A2704-$A2703)*(2-E2704/E2703)</f>
        <v>30.470844462255211</v>
      </c>
    </row>
    <row r="2705" spans="1:16"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I2704*(1-IF($A2705&lt;=I2700,I$1,I$1+IF(AND(WEEKDAY($A2705)&lt;&gt;1,WEEKDAY($A2705)&lt;&gt;7),J$1,0)))^($A2705-$A2704)*(1-0.5*(E2705/E2704-1))</f>
        <v>36.187887930964685</v>
      </c>
      <c r="K2705">
        <f>ROW()</f>
        <v>2705</v>
      </c>
      <c r="L2705">
        <f>B2705/C2705</f>
        <v>1.0038095238095237</v>
      </c>
      <c r="M2705">
        <f t="shared" si="42"/>
        <v>29.783389619191432</v>
      </c>
      <c r="O2705">
        <v>29.794650000000001</v>
      </c>
      <c r="P2705">
        <f>P2704*(1-P$1+H2704)^($A2705-$A2704)*(2-E2705/E2704)</f>
        <v>30.344073260375318</v>
      </c>
    </row>
    <row r="2706" spans="1:16"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I2705*(1-IF($A2706&lt;=I2701,I$1,I$1+IF(AND(WEEKDAY($A2706)&lt;&gt;1,WEEKDAY($A2706)&lt;&gt;7),J$1,0)))^($A2706-$A2705)*(1-0.5*(E2706/E2705-1))</f>
        <v>36.522360532250246</v>
      </c>
      <c r="K2706">
        <f>ROW()</f>
        <v>2706</v>
      </c>
      <c r="L2706">
        <f>B2706/C2706</f>
        <v>0.96961063627730304</v>
      </c>
      <c r="M2706">
        <f t="shared" si="42"/>
        <v>30.334400967517258</v>
      </c>
      <c r="O2706">
        <v>30.351749999999999</v>
      </c>
      <c r="P2706">
        <f>P2705*(1-P$1+H2705)^($A2706-$A2705)*(2-E2706/E2705)</f>
        <v>30.906411106197449</v>
      </c>
    </row>
    <row r="2707" spans="1:16"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I2706*(1-IF($A2707&lt;=I2702,I$1,I$1+IF(AND(WEEKDAY($A2707)&lt;&gt;1,WEEKDAY($A2707)&lt;&gt;7),J$1,0)))^($A2707-$A2706)*(1-0.5*(E2707/E2706-1))</f>
        <v>35.099825001603882</v>
      </c>
      <c r="K2707">
        <f>ROW()</f>
        <v>2707</v>
      </c>
      <c r="L2707">
        <f>B2707/C2707</f>
        <v>1.0207882200086618</v>
      </c>
      <c r="M2707">
        <f t="shared" si="42"/>
        <v>27.971583168267419</v>
      </c>
      <c r="O2707">
        <v>27.992650000000001</v>
      </c>
      <c r="P2707">
        <f>P2706*(1-P$1+H2706)^($A2707-$A2706)*(2-E2707/E2706)</f>
        <v>28.499339093014246</v>
      </c>
    </row>
    <row r="2708" spans="1:16"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I2707*(1-IF($A2708&lt;=I2703,I$1,I$1+IF(AND(WEEKDAY($A2708)&lt;&gt;1,WEEKDAY($A2708)&lt;&gt;7),J$1,0)))^($A2708-$A2707)*(1-0.5*(E2708/E2707-1))</f>
        <v>37.238024259289411</v>
      </c>
      <c r="K2708">
        <f>ROW()</f>
        <v>2708</v>
      </c>
      <c r="L2708">
        <f>B2708/C2708</f>
        <v>0.95154185022026438</v>
      </c>
      <c r="M2708">
        <f t="shared" si="42"/>
        <v>31.379593248955231</v>
      </c>
      <c r="O2708">
        <v>31.406549999999999</v>
      </c>
      <c r="P2708">
        <f>P2707*(1-P$1+H2707)^($A2708-$A2707)*(2-E2708/E2707)</f>
        <v>31.971987734591995</v>
      </c>
    </row>
    <row r="2709" spans="1:16"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I2708*(1-IF($A2709&lt;=I2704,I$1,I$1+IF(AND(WEEKDAY($A2709)&lt;&gt;1,WEEKDAY($A2709)&lt;&gt;7),J$1,0)))^($A2709-$A2708)*(1-0.5*(E2709/E2708-1))</f>
        <v>37.715925620575121</v>
      </c>
      <c r="K2709">
        <f>ROW()</f>
        <v>2709</v>
      </c>
      <c r="L2709">
        <f>B2709/C2709</f>
        <v>0.90963203463203457</v>
      </c>
      <c r="M2709">
        <f t="shared" si="42"/>
        <v>32.185180723577531</v>
      </c>
      <c r="O2709">
        <v>32.208950000000002</v>
      </c>
      <c r="P2709">
        <f>P2708*(1-P$1+H2708)^($A2709-$A2708)*(2-E2709/E2708)</f>
        <v>32.793129709719558</v>
      </c>
    </row>
    <row r="2710" spans="1:16"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I2709*(1-IF($A2710&lt;=I2705,I$1,I$1+IF(AND(WEEKDAY($A2710)&lt;&gt;1,WEEKDAY($A2710)&lt;&gt;7),J$1,0)))^($A2710-$A2709)*(1-0.5*(E2710/E2709-1))</f>
        <v>38.406186100510268</v>
      </c>
      <c r="K2710">
        <f>ROW()</f>
        <v>2710</v>
      </c>
      <c r="L2710">
        <f>B2710/C2710</f>
        <v>0.89279913373037356</v>
      </c>
      <c r="M2710">
        <f t="shared" si="42"/>
        <v>33.363411219402614</v>
      </c>
      <c r="O2710">
        <v>33.387749999999997</v>
      </c>
      <c r="P2710">
        <f>P2709*(1-P$1+H2709)^($A2710-$A2709)*(2-E2710/E2709)</f>
        <v>33.993974948036353</v>
      </c>
    </row>
    <row r="2711" spans="1:16"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I2710*(1-IF($A2711&lt;=I2706,I$1,I$1+IF(AND(WEEKDAY($A2711)&lt;&gt;1,WEEKDAY($A2711)&lt;&gt;7),J$1,0)))^($A2711-$A2710)*(1-0.5*(E2711/E2710-1))</f>
        <v>38.547501326470673</v>
      </c>
      <c r="K2711">
        <f>ROW()</f>
        <v>2711</v>
      </c>
      <c r="L2711">
        <f>B2711/C2711</f>
        <v>0.86696986924388852</v>
      </c>
      <c r="M2711">
        <f t="shared" si="42"/>
        <v>33.60946504421026</v>
      </c>
      <c r="O2711">
        <v>33.632800000000003</v>
      </c>
      <c r="P2711">
        <f>P2710*(1-P$1+H2710)^($A2711-$A2710)*(2-E2711/E2710)</f>
        <v>34.245764220326819</v>
      </c>
    </row>
    <row r="2712" spans="1:16"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I2711*(1-IF($A2712&lt;=I2707,I$1,I$1+IF(AND(WEEKDAY($A2712)&lt;&gt;1,WEEKDAY($A2712)&lt;&gt;7),J$1,0)))^($A2712-$A2711)*(1-0.5*(E2712/E2711-1))</f>
        <v>39.086942586650984</v>
      </c>
      <c r="K2712">
        <f>ROW()</f>
        <v>2712</v>
      </c>
      <c r="L2712">
        <f>B2712/C2712</f>
        <v>0.82497212931995534</v>
      </c>
      <c r="M2712">
        <f t="shared" si="42"/>
        <v>34.550304672807975</v>
      </c>
      <c r="O2712">
        <v>34.565899999999999</v>
      </c>
      <c r="P2712">
        <f>P2711*(1-P$1+H2711)^($A2712-$A2711)*(2-E2712/E2711)</f>
        <v>35.204806750666137</v>
      </c>
    </row>
    <row r="2713" spans="1:16"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I2712*(1-IF($A2713&lt;=I2708,I$1,I$1+IF(AND(WEEKDAY($A2713)&lt;&gt;1,WEEKDAY($A2713)&lt;&gt;7),J$1,0)))^($A2713-$A2712)*(1-0.5*(E2713/E2712-1))</f>
        <v>38.749501437576789</v>
      </c>
      <c r="K2713">
        <f>ROW()</f>
        <v>2713</v>
      </c>
      <c r="L2713">
        <f>B2713/C2713</f>
        <v>0.832560834298957</v>
      </c>
      <c r="M2713">
        <f t="shared" si="42"/>
        <v>33.95395433246631</v>
      </c>
      <c r="O2713">
        <v>33.969700000000003</v>
      </c>
      <c r="P2713">
        <f>P2712*(1-P$1+H2712)^($A2713-$A2712)*(2-E2713/E2712)</f>
        <v>34.597543526624634</v>
      </c>
    </row>
    <row r="2714" spans="1:16"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I2713*(1-IF($A2714&lt;=I2709,I$1,I$1+IF(AND(WEEKDAY($A2714)&lt;&gt;1,WEEKDAY($A2714)&lt;&gt;7),J$1,0)))^($A2714-$A2713)*(1-0.5*(E2714/E2713-1))</f>
        <v>39.219556485442695</v>
      </c>
      <c r="K2714">
        <f>ROW()</f>
        <v>2714</v>
      </c>
      <c r="L2714">
        <f>B2714/C2714</f>
        <v>0.84498834498834496</v>
      </c>
      <c r="M2714">
        <f t="shared" si="42"/>
        <v>34.778056741849426</v>
      </c>
      <c r="O2714">
        <v>34.80095</v>
      </c>
      <c r="P2714">
        <f>P2713*(1-P$1+H2713)^($A2714-$A2713)*(2-E2714/E2713)</f>
        <v>35.438053360666828</v>
      </c>
    </row>
    <row r="2715" spans="1:16"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I2714*(1-IF($A2715&lt;=I2710,I$1,I$1+IF(AND(WEEKDAY($A2715)&lt;&gt;1,WEEKDAY($A2715)&lt;&gt;7),J$1,0)))^($A2715-$A2714)*(1-0.5*(E2715/E2714-1))</f>
        <v>38.930464424646026</v>
      </c>
      <c r="K2715">
        <f>ROW()</f>
        <v>2715</v>
      </c>
      <c r="L2715">
        <f>B2715/C2715</f>
        <v>0.87203242617255361</v>
      </c>
      <c r="M2715">
        <f t="shared" si="42"/>
        <v>34.265953325882286</v>
      </c>
      <c r="O2715">
        <v>34.290399999999998</v>
      </c>
      <c r="P2715">
        <f>P2714*(1-P$1+H2714)^($A2715-$A2714)*(2-E2715/E2714)</f>
        <v>34.917394352061756</v>
      </c>
    </row>
    <row r="2716" spans="1:16"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I2715*(1-IF($A2716&lt;=I2711,I$1,I$1+IF(AND(WEEKDAY($A2716)&lt;&gt;1,WEEKDAY($A2716)&lt;&gt;7),J$1,0)))^($A2716-$A2715)*(1-0.5*(E2716/E2715-1))</f>
        <v>38.533485425830271</v>
      </c>
      <c r="K2716">
        <f>ROW()</f>
        <v>2716</v>
      </c>
      <c r="L2716">
        <f>B2716/C2716</f>
        <v>0.8834628190899001</v>
      </c>
      <c r="M2716">
        <f t="shared" si="42"/>
        <v>33.567326660347334</v>
      </c>
      <c r="O2716">
        <v>33.591900000000003</v>
      </c>
      <c r="P2716">
        <f>P2715*(1-P$1+H2715)^($A2716-$A2715)*(2-E2716/E2715)</f>
        <v>34.205851476155289</v>
      </c>
    </row>
    <row r="2717" spans="1:16"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I2716*(1-IF($A2717&lt;=I2712,I$1,I$1+IF(AND(WEEKDAY($A2717)&lt;&gt;1,WEEKDAY($A2717)&lt;&gt;7),J$1,0)))^($A2717-$A2716)*(1-0.5*(E2717/E2716-1))</f>
        <v>36.872460270262231</v>
      </c>
      <c r="K2717">
        <f>ROW()</f>
        <v>2717</v>
      </c>
      <c r="L2717">
        <f>B2717/C2717</f>
        <v>0.97264437689969607</v>
      </c>
      <c r="M2717">
        <f t="shared" si="42"/>
        <v>30.673662377642017</v>
      </c>
      <c r="O2717">
        <v>30.701799999999999</v>
      </c>
      <c r="P2717">
        <f>P2716*(1-P$1+H2716)^($A2717-$A2716)*(2-E2717/E2716)</f>
        <v>31.257477388827759</v>
      </c>
    </row>
    <row r="2718" spans="1:16"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I2717*(1-IF($A2718&lt;=I2713,I$1,I$1+IF(AND(WEEKDAY($A2718)&lt;&gt;1,WEEKDAY($A2718)&lt;&gt;7),J$1,0)))^($A2718-$A2717)*(1-0.5*(E2718/E2717-1))</f>
        <v>36.981553941452752</v>
      </c>
      <c r="K2718">
        <f>ROW()</f>
        <v>2718</v>
      </c>
      <c r="L2718">
        <f>B2718/C2718</f>
        <v>0.91418293936279538</v>
      </c>
      <c r="M2718">
        <f t="shared" si="42"/>
        <v>30.855497832414773</v>
      </c>
      <c r="O2718">
        <v>30.88505</v>
      </c>
      <c r="P2718">
        <f>P2717*(1-P$1+H2717)^($A2718-$A2717)*(2-E2718/E2717)</f>
        <v>31.443445892239868</v>
      </c>
    </row>
    <row r="2719" spans="1:16"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I2718*(1-IF($A2719&lt;=I2714,I$1,I$1+IF(AND(WEEKDAY($A2719)&lt;&gt;1,WEEKDAY($A2719)&lt;&gt;7),J$1,0)))^($A2719-$A2718)*(1-0.5*(E2719/E2718-1))</f>
        <v>35.811864914101477</v>
      </c>
      <c r="K2719">
        <f>ROW()</f>
        <v>2719</v>
      </c>
      <c r="L2719">
        <f>B2719/C2719</f>
        <v>0.95815295815295831</v>
      </c>
      <c r="M2719">
        <f t="shared" si="42"/>
        <v>28.904268967986464</v>
      </c>
      <c r="O2719">
        <v>28.933800000000002</v>
      </c>
      <c r="P2719">
        <f>P2718*(1-P$1+H2718)^($A2719-$A2718)*(2-E2719/E2718)</f>
        <v>29.455981080235485</v>
      </c>
    </row>
    <row r="2720" spans="1:16"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I2719*(1-IF($A2720&lt;=I2715,I$1,I$1+IF(AND(WEEKDAY($A2720)&lt;&gt;1,WEEKDAY($A2720)&lt;&gt;7),J$1,0)))^($A2720-$A2719)*(1-0.5*(E2720/E2719-1))</f>
        <v>35.250391607959287</v>
      </c>
      <c r="K2720">
        <f>ROW()</f>
        <v>2720</v>
      </c>
      <c r="L2720">
        <f>B2720/C2720</f>
        <v>0.98599439775910358</v>
      </c>
      <c r="M2720">
        <f t="shared" si="42"/>
        <v>27.998099650237073</v>
      </c>
      <c r="O2720">
        <v>28.026949999999999</v>
      </c>
      <c r="P2720">
        <f>P2719*(1-P$1+H2719)^($A2720-$A2719)*(2-E2720/E2719)</f>
        <v>28.532812587020924</v>
      </c>
    </row>
    <row r="2721" spans="1:16"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I2720*(1-IF($A2721&lt;=I2716,I$1,I$1+IF(AND(WEEKDAY($A2721)&lt;&gt;1,WEEKDAY($A2721)&lt;&gt;7),J$1,0)))^($A2721-$A2720)*(1-0.5*(E2721/E2720-1))</f>
        <v>36.124324036208947</v>
      </c>
      <c r="K2721">
        <f>ROW()</f>
        <v>2721</v>
      </c>
      <c r="L2721">
        <f>B2721/C2721</f>
        <v>0.9616533864541833</v>
      </c>
      <c r="M2721">
        <f t="shared" si="42"/>
        <v>29.386489777911226</v>
      </c>
      <c r="O2721">
        <v>29.41395</v>
      </c>
      <c r="P2721">
        <f>P2720*(1-P$1+H2720)^($A2721-$A2720)*(2-E2721/E2720)</f>
        <v>29.948030589418437</v>
      </c>
    </row>
    <row r="2722" spans="1:16"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I2721*(1-IF($A2722&lt;=I2717,I$1,I$1+IF(AND(WEEKDAY($A2722)&lt;&gt;1,WEEKDAY($A2722)&lt;&gt;7),J$1,0)))^($A2722-$A2721)*(1-0.5*(E2722/E2721-1))</f>
        <v>37.11624165388789</v>
      </c>
      <c r="K2722">
        <f>ROW()</f>
        <v>2722</v>
      </c>
      <c r="L2722">
        <f>B2722/C2722</f>
        <v>0.91157556270096474</v>
      </c>
      <c r="M2722">
        <f t="shared" si="42"/>
        <v>31.000431994311885</v>
      </c>
      <c r="O2722">
        <v>31.024000000000001</v>
      </c>
      <c r="P2722">
        <f>P2721*(1-P$1+H2721)^($A2722-$A2721)*(2-E2722/E2721)</f>
        <v>31.593142606202147</v>
      </c>
    </row>
    <row r="2723" spans="1:16"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I2722*(1-IF($A2723&lt;=I2718,I$1,I$1+IF(AND(WEEKDAY($A2723)&lt;&gt;1,WEEKDAY($A2723)&lt;&gt;7),J$1,0)))^($A2723-$A2722)*(1-0.5*(E2723/E2722-1))</f>
        <v>36.157324637457556</v>
      </c>
      <c r="K2723">
        <f>ROW()</f>
        <v>2723</v>
      </c>
      <c r="L2723">
        <f>B2723/C2723</f>
        <v>0.90838509316770188</v>
      </c>
      <c r="M2723">
        <f t="shared" si="42"/>
        <v>29.398810826688806</v>
      </c>
      <c r="O2723">
        <v>29.418099999999999</v>
      </c>
      <c r="P2723">
        <f>P2722*(1-P$1+H2722)^($A2723-$A2722)*(2-E2723/E2722)</f>
        <v>29.961211631735964</v>
      </c>
    </row>
    <row r="2724" spans="1:16"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I2723*(1-IF($A2724&lt;=I2719,I$1,I$1+IF(AND(WEEKDAY($A2724)&lt;&gt;1,WEEKDAY($A2724)&lt;&gt;7),J$1,0)))^($A2724-$A2723)*(1-0.5*(E2724/E2723-1))</f>
        <v>35.410363324870438</v>
      </c>
      <c r="K2724">
        <f>ROW()</f>
        <v>2724</v>
      </c>
      <c r="L2724">
        <f>B2724/C2724</f>
        <v>0.95703125</v>
      </c>
      <c r="M2724">
        <f t="shared" si="42"/>
        <v>28.184689603497951</v>
      </c>
      <c r="O2724">
        <v>28.199000000000002</v>
      </c>
      <c r="P2724">
        <f>P2723*(1-P$1+H2723)^($A2724-$A2723)*(2-E2724/E2723)</f>
        <v>28.724762368763415</v>
      </c>
    </row>
    <row r="2725" spans="1:16"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I2724*(1-IF($A2725&lt;=I2720,I$1,I$1+IF(AND(WEEKDAY($A2725)&lt;&gt;1,WEEKDAY($A2725)&lt;&gt;7),J$1,0)))^($A2725-$A2724)*(1-0.5*(E2725/E2724-1))</f>
        <v>35.03856377977192</v>
      </c>
      <c r="K2725">
        <f>ROW()</f>
        <v>2725</v>
      </c>
      <c r="L2725">
        <f>B2725/C2725</f>
        <v>0.96661965209214851</v>
      </c>
      <c r="M2725">
        <f t="shared" si="42"/>
        <v>27.592992446747839</v>
      </c>
      <c r="O2725">
        <v>27.6069</v>
      </c>
      <c r="P2725">
        <f>P2724*(1-P$1+H2724)^($A2725-$A2724)*(2-E2725/E2724)</f>
        <v>28.122016360570999</v>
      </c>
    </row>
    <row r="2726" spans="1:16" x14ac:dyDescent="0.25">
      <c r="A2726" s="1">
        <v>42018</v>
      </c>
      <c r="B2726" s="10">
        <v>21.48</v>
      </c>
      <c r="C2726" s="10">
        <v>20.93</v>
      </c>
      <c r="D2726">
        <v>912.3963</v>
      </c>
      <c r="E2726">
        <v>813.42049999999995</v>
      </c>
      <c r="F2726">
        <v>32458.329059</v>
      </c>
      <c r="G2726">
        <v>28940.085337</v>
      </c>
      <c r="H2726">
        <f>(1/(1-91/360*VLOOKUP($A2726,Tbills!$B$4:$C$974,2,1)/100))^((1)/91)-1</f>
        <v>6.9441778594026005E-7</v>
      </c>
      <c r="I2726">
        <f>I2725*(1-IF($A2726&lt;=I2721,I$1,I$1+IF(AND(WEEKDAY($A2726)&lt;&gt;1,WEEKDAY($A2726)&lt;&gt;7),J$1,0)))^($A2726-$A2725)*(1-0.5*(E2726/E2725-1))</f>
        <v>34.86477601443837</v>
      </c>
      <c r="K2726">
        <f>ROW()</f>
        <v>2726</v>
      </c>
      <c r="L2726">
        <f>B2726/C2726</f>
        <v>1.0262780697563307</v>
      </c>
      <c r="M2726">
        <f t="shared" si="42"/>
        <v>27.319432280979878</v>
      </c>
      <c r="O2726">
        <v>27.334700000000002</v>
      </c>
      <c r="P2726">
        <f>P2725*(1-P$1+H2725)^($A2726-$A2725)*(2-E2726/E2725)</f>
        <v>27.843497727484429</v>
      </c>
    </row>
    <row r="2727" spans="1:16"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I2726*(1-IF($A2727&lt;=I2722,I$1,I$1+IF(AND(WEEKDAY($A2727)&lt;&gt;1,WEEKDAY($A2727)&lt;&gt;7),J$1,0)))^($A2727-$A2726)*(1-0.5*(E2727/E2726-1))</f>
        <v>34.078270486121255</v>
      </c>
      <c r="K2727">
        <f>ROW()</f>
        <v>2727</v>
      </c>
      <c r="L2727">
        <f>B2727/C2727</f>
        <v>1.0126639529624604</v>
      </c>
      <c r="M2727">
        <f t="shared" si="42"/>
        <v>26.087023161426274</v>
      </c>
      <c r="O2727">
        <v>26.1068</v>
      </c>
      <c r="P2727">
        <f>P2726*(1-P$1+H2726)^($A2727-$A2726)*(2-E2727/E2726)</f>
        <v>26.587720872838222</v>
      </c>
    </row>
    <row r="2728" spans="1:16"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I2727*(1-IF($A2728&lt;=I2723,I$1,I$1+IF(AND(WEEKDAY($A2728)&lt;&gt;1,WEEKDAY($A2728)&lt;&gt;7),J$1,0)))^($A2728-$A2727)*(1-0.5*(E2728/E2727-1))</f>
        <v>34.623721746330673</v>
      </c>
      <c r="K2728">
        <f>ROW()</f>
        <v>2728</v>
      </c>
      <c r="L2728">
        <f>B2728/C2728</f>
        <v>0.99054373522458627</v>
      </c>
      <c r="M2728">
        <f t="shared" si="42"/>
        <v>26.922238224267755</v>
      </c>
      <c r="O2728">
        <v>26.947949999999999</v>
      </c>
      <c r="P2728">
        <f>P2727*(1-P$1+H2727)^($A2728-$A2727)*(2-E2728/E2727)</f>
        <v>27.439248702391765</v>
      </c>
    </row>
    <row r="2729" spans="1:16"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I2728*(1-IF($A2729&lt;=I2724,I$1,I$1+IF(AND(WEEKDAY($A2729)&lt;&gt;1,WEEKDAY($A2729)&lt;&gt;7),J$1,0)))^($A2729-$A2728)*(1-0.5*(E2729/E2728-1))</f>
        <v>34.637691910085969</v>
      </c>
      <c r="K2729">
        <f>ROW()</f>
        <v>2729</v>
      </c>
      <c r="L2729">
        <f>B2729/C2729</f>
        <v>0.95304264494489699</v>
      </c>
      <c r="M2729">
        <f t="shared" si="42"/>
        <v>26.944551642187133</v>
      </c>
      <c r="O2729">
        <v>26.970749999999999</v>
      </c>
      <c r="P2729">
        <f>P2728*(1-P$1+H2728)^($A2729-$A2728)*(2-E2729/E2728)</f>
        <v>27.463120310767135</v>
      </c>
    </row>
    <row r="2730" spans="1:16"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I2729*(1-IF($A2730&lt;=I2725,I$1,I$1+IF(AND(WEEKDAY($A2730)&lt;&gt;1,WEEKDAY($A2730)&lt;&gt;7),J$1,0)))^($A2730-$A2729)*(1-0.5*(E2730/E2729-1))</f>
        <v>35.712466708439429</v>
      </c>
      <c r="K2730">
        <f>ROW()</f>
        <v>2730</v>
      </c>
      <c r="L2730">
        <f>B2730/C2730</f>
        <v>0.94061876247505005</v>
      </c>
      <c r="M2730">
        <f t="shared" si="42"/>
        <v>28.616792768539916</v>
      </c>
      <c r="O2730">
        <v>28.6435</v>
      </c>
      <c r="P2730">
        <f>P2729*(1-P$1+H2729)^($A2730-$A2729)*(2-E2730/E2729)</f>
        <v>29.167844963989292</v>
      </c>
    </row>
    <row r="2731" spans="1:16"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I2730*(1-IF($A2731&lt;=I2726,I$1,I$1+IF(AND(WEEKDAY($A2731)&lt;&gt;1,WEEKDAY($A2731)&lt;&gt;7),J$1,0)))^($A2731-$A2730)*(1-0.5*(E2731/E2730-1))</f>
        <v>36.652166715143942</v>
      </c>
      <c r="K2731">
        <f>ROW()</f>
        <v>2731</v>
      </c>
      <c r="L2731">
        <f>B2731/C2731</f>
        <v>0.88172043010752676</v>
      </c>
      <c r="M2731">
        <f t="shared" si="42"/>
        <v>30.122902519574797</v>
      </c>
      <c r="O2731">
        <v>30.15325</v>
      </c>
      <c r="P2731">
        <f>P2730*(1-P$1+H2730)^($A2731-$A2730)*(2-E2731/E2730)</f>
        <v>30.703272492411461</v>
      </c>
    </row>
    <row r="2732" spans="1:16"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I2731*(1-IF($A2732&lt;=I2727,I$1,I$1+IF(AND(WEEKDAY($A2732)&lt;&gt;1,WEEKDAY($A2732)&lt;&gt;7),J$1,0)))^($A2732-$A2731)*(1-0.5*(E2732/E2731-1))</f>
        <v>36.150138314469679</v>
      </c>
      <c r="K2732">
        <f>ROW()</f>
        <v>2732</v>
      </c>
      <c r="L2732">
        <f>B2732/C2732</f>
        <v>0.87684210526315787</v>
      </c>
      <c r="M2732">
        <f t="shared" si="42"/>
        <v>29.297891671526241</v>
      </c>
      <c r="O2732">
        <v>29.325600000000001</v>
      </c>
      <c r="P2732">
        <f>P2731*(1-P$1+H2731)^($A2732-$A2731)*(2-E2732/E2731)</f>
        <v>29.862673481905354</v>
      </c>
    </row>
    <row r="2733" spans="1:16"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I2732*(1-IF($A2733&lt;=I2728,I$1,I$1+IF(AND(WEEKDAY($A2733)&lt;&gt;1,WEEKDAY($A2733)&lt;&gt;7),J$1,0)))^($A2733-$A2732)*(1-0.5*(E2733/E2732-1))</f>
        <v>37.238223252066597</v>
      </c>
      <c r="K2733">
        <f>ROW()</f>
        <v>2733</v>
      </c>
      <c r="L2733">
        <f>B2733/C2733</f>
        <v>0.86078757626178581</v>
      </c>
      <c r="M2733">
        <f t="shared" si="42"/>
        <v>31.061941952020529</v>
      </c>
      <c r="O2733">
        <v>31.10155</v>
      </c>
      <c r="P2733">
        <f>P2732*(1-P$1+H2732)^($A2733-$A2732)*(2-E2733/E2732)</f>
        <v>31.661706543130741</v>
      </c>
    </row>
    <row r="2734" spans="1:16"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I2733*(1-IF($A2734&lt;=I2729,I$1,I$1+IF(AND(WEEKDAY($A2734)&lt;&gt;1,WEEKDAY($A2734)&lt;&gt;7),J$1,0)))^($A2734-$A2733)*(1-0.5*(E2734/E2733-1))</f>
        <v>36.583374159246929</v>
      </c>
      <c r="K2734">
        <f>ROW()</f>
        <v>2734</v>
      </c>
      <c r="L2734">
        <f>B2734/C2734</f>
        <v>0.90109890109890112</v>
      </c>
      <c r="M2734">
        <f t="shared" si="42"/>
        <v>29.969661152407038</v>
      </c>
      <c r="O2734">
        <v>30.00825</v>
      </c>
      <c r="P2734">
        <f>P2733*(1-P$1+H2733)^($A2734-$A2733)*(2-E2734/E2733)</f>
        <v>30.548645177788252</v>
      </c>
    </row>
    <row r="2735" spans="1:16"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I2734*(1-IF($A2735&lt;=I2730,I$1,I$1+IF(AND(WEEKDAY($A2735)&lt;&gt;1,WEEKDAY($A2735)&lt;&gt;7),J$1,0)))^($A2735-$A2734)*(1-0.5*(E2735/E2734-1))</f>
        <v>34.07736546139737</v>
      </c>
      <c r="K2735">
        <f>ROW()</f>
        <v>2735</v>
      </c>
      <c r="L2735">
        <f>B2735/C2735</f>
        <v>0.95335820895522383</v>
      </c>
      <c r="M2735">
        <f t="shared" si="42"/>
        <v>25.863988193464184</v>
      </c>
      <c r="O2735">
        <v>25.88495</v>
      </c>
      <c r="P2735">
        <f>P2734*(1-P$1+H2734)^($A2735-$A2734)*(2-E2735/E2734)</f>
        <v>26.363922166318595</v>
      </c>
    </row>
    <row r="2736" spans="1:16"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I2735*(1-IF($A2736&lt;=I2731,I$1,I$1+IF(AND(WEEKDAY($A2736)&lt;&gt;1,WEEKDAY($A2736)&lt;&gt;7),J$1,0)))^($A2736-$A2735)*(1-0.5*(E2736/E2735-1))</f>
        <v>35.208177815479253</v>
      </c>
      <c r="K2736">
        <f>ROW()</f>
        <v>2736</v>
      </c>
      <c r="L2736">
        <f>B2736/C2736</f>
        <v>0.93800000000000006</v>
      </c>
      <c r="M2736">
        <f t="shared" si="42"/>
        <v>27.580619174176775</v>
      </c>
      <c r="O2736">
        <v>27.602499999999999</v>
      </c>
      <c r="P2736">
        <f>P2735*(1-P$1+H2735)^($A2736-$A2735)*(2-E2736/E2735)</f>
        <v>28.114019718507667</v>
      </c>
    </row>
    <row r="2737" spans="1:16"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I2736*(1-IF($A2737&lt;=I2732,I$1,I$1+IF(AND(WEEKDAY($A2737)&lt;&gt;1,WEEKDAY($A2737)&lt;&gt;7),J$1,0)))^($A2737-$A2736)*(1-0.5*(E2737/E2736-1))</f>
        <v>33.596958263993706</v>
      </c>
      <c r="K2737">
        <f>ROW()</f>
        <v>2737</v>
      </c>
      <c r="L2737">
        <f>B2737/C2737</f>
        <v>0.96104491292392291</v>
      </c>
      <c r="M2737">
        <f t="shared" si="42"/>
        <v>25.056497646617672</v>
      </c>
      <c r="O2737">
        <v>25.076049999999999</v>
      </c>
      <c r="P2737">
        <f>P2736*(1-P$1+H2736)^($A2737-$A2736)*(2-E2737/E2736)</f>
        <v>25.541341588109287</v>
      </c>
    </row>
    <row r="2738" spans="1:16"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I2737*(1-IF($A2738&lt;=I2733,I$1,I$1+IF(AND(WEEKDAY($A2738)&lt;&gt;1,WEEKDAY($A2738)&lt;&gt;7),J$1,0)))^($A2738-$A2737)*(1-0.5*(E2738/E2737-1))</f>
        <v>34.301202141592356</v>
      </c>
      <c r="K2738">
        <f>ROW()</f>
        <v>2738</v>
      </c>
      <c r="L2738">
        <f>B2738/C2738</f>
        <v>0.92922046867527497</v>
      </c>
      <c r="M2738">
        <f t="shared" si="42"/>
        <v>26.107289996288504</v>
      </c>
      <c r="O2738">
        <v>26.127600000000001</v>
      </c>
      <c r="P2738">
        <f>P2737*(1-P$1+H2737)^($A2738-$A2737)*(2-E2738/E2737)</f>
        <v>26.613276768805715</v>
      </c>
    </row>
    <row r="2739" spans="1:16"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I2738*(1-IF($A2739&lt;=I2734,I$1,I$1+IF(AND(WEEKDAY($A2739)&lt;&gt;1,WEEKDAY($A2739)&lt;&gt;7),J$1,0)))^($A2739-$A2738)*(1-0.5*(E2739/E2738-1))</f>
        <v>35.027097358344413</v>
      </c>
      <c r="K2739">
        <f>ROW()</f>
        <v>2739</v>
      </c>
      <c r="L2739">
        <f>B2739/C2739</f>
        <v>0.88917393535146227</v>
      </c>
      <c r="M2739">
        <f t="shared" si="42"/>
        <v>27.212395316620661</v>
      </c>
      <c r="O2739">
        <v>27.235050000000001</v>
      </c>
      <c r="P2739">
        <f>P2738*(1-P$1+H2738)^($A2739-$A2738)*(2-E2739/E2738)</f>
        <v>27.740077764481377</v>
      </c>
    </row>
    <row r="2740" spans="1:16"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I2739*(1-IF($A2740&lt;=I2735,I$1,I$1+IF(AND(WEEKDAY($A2740)&lt;&gt;1,WEEKDAY($A2740)&lt;&gt;7),J$1,0)))^($A2740-$A2739)*(1-0.5*(E2740/E2739-1))</f>
        <v>34.26859986307042</v>
      </c>
      <c r="K2740">
        <f>ROW()</f>
        <v>2740</v>
      </c>
      <c r="L2740">
        <f>B2740/C2740</f>
        <v>0.89720998531571217</v>
      </c>
      <c r="M2740">
        <f t="shared" si="42"/>
        <v>26.034021988844486</v>
      </c>
      <c r="O2740">
        <v>26.055599999999998</v>
      </c>
      <c r="P2740">
        <f>P2739*(1-P$1+H2739)^($A2740-$A2739)*(2-E2740/E2739)</f>
        <v>26.53911985471078</v>
      </c>
    </row>
    <row r="2741" spans="1:16"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I2740*(1-IF($A2741&lt;=I2736,I$1,I$1+IF(AND(WEEKDAY($A2741)&lt;&gt;1,WEEKDAY($A2741)&lt;&gt;7),J$1,0)))^($A2741-$A2740)*(1-0.5*(E2741/E2740-1))</f>
        <v>35.044086505988837</v>
      </c>
      <c r="K2741">
        <f>ROW()</f>
        <v>2741</v>
      </c>
      <c r="L2741">
        <f>B2741/C2741</f>
        <v>0.87441619097042045</v>
      </c>
      <c r="M2741">
        <f t="shared" si="42"/>
        <v>27.212422350019292</v>
      </c>
      <c r="O2741">
        <v>27.236650000000001</v>
      </c>
      <c r="P2741">
        <f>P2740*(1-P$1+H2740)^($A2741-$A2740)*(2-E2741/E2740)</f>
        <v>27.740660471974824</v>
      </c>
    </row>
    <row r="2742" spans="1:16"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I2741*(1-IF($A2742&lt;=I2737,I$1,I$1+IF(AND(WEEKDAY($A2742)&lt;&gt;1,WEEKDAY($A2742)&lt;&gt;7),J$1,0)))^($A2742-$A2741)*(1-0.5*(E2742/E2741-1))</f>
        <v>34.594932821430689</v>
      </c>
      <c r="K2742">
        <f>ROW()</f>
        <v>2742</v>
      </c>
      <c r="L2742">
        <f>B2742/C2742</f>
        <v>0.86971830985915488</v>
      </c>
      <c r="M2742">
        <f t="shared" si="42"/>
        <v>26.51503242547593</v>
      </c>
      <c r="O2742">
        <v>26.5397</v>
      </c>
      <c r="P2742">
        <f>P2741*(1-P$1+H2741)^($A2742-$A2741)*(2-E2742/E2741)</f>
        <v>27.03000352105941</v>
      </c>
    </row>
    <row r="2743" spans="1:16"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I2742*(1-IF($A2743&lt;=I2738,I$1,I$1+IF(AND(WEEKDAY($A2743)&lt;&gt;1,WEEKDAY($A2743)&lt;&gt;7),J$1,0)))^($A2743-$A2742)*(1-0.5*(E2743/E2742-1))</f>
        <v>34.237361574540522</v>
      </c>
      <c r="K2743">
        <f>ROW()</f>
        <v>2743</v>
      </c>
      <c r="L2743">
        <f>B2743/C2743</f>
        <v>0.89743589743589736</v>
      </c>
      <c r="M2743">
        <f t="shared" si="42"/>
        <v>25.967386169600729</v>
      </c>
      <c r="O2743">
        <v>25.990100000000002</v>
      </c>
      <c r="P2743">
        <f>P2742*(1-P$1+H2742)^($A2743-$A2742)*(2-E2743/E2742)</f>
        <v>26.472515612831469</v>
      </c>
    </row>
    <row r="2744" spans="1:16"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I2743*(1-IF($A2744&lt;=I2739,I$1,I$1+IF(AND(WEEKDAY($A2744)&lt;&gt;1,WEEKDAY($A2744)&lt;&gt;7),J$1,0)))^($A2744-$A2743)*(1-0.5*(E2744/E2743-1))</f>
        <v>34.967369948647651</v>
      </c>
      <c r="K2744">
        <f>ROW()</f>
        <v>2744</v>
      </c>
      <c r="L2744">
        <f>B2744/C2744</f>
        <v>0.8732894069944247</v>
      </c>
      <c r="M2744">
        <f t="shared" si="42"/>
        <v>27.07485790522886</v>
      </c>
      <c r="O2744">
        <v>27.09825</v>
      </c>
      <c r="P2744">
        <f>P2743*(1-P$1+H2743)^($A2744-$A2743)*(2-E2744/E2743)</f>
        <v>27.601810415113086</v>
      </c>
    </row>
    <row r="2745" spans="1:16"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I2744*(1-IF($A2745&lt;=I2740,I$1,I$1+IF(AND(WEEKDAY($A2745)&lt;&gt;1,WEEKDAY($A2745)&lt;&gt;7),J$1,0)))^($A2745-$A2744)*(1-0.5*(E2745/E2744-1))</f>
        <v>35.049873715162256</v>
      </c>
      <c r="K2745">
        <f>ROW()</f>
        <v>2745</v>
      </c>
      <c r="L2745">
        <f>B2745/C2745</f>
        <v>0.86047691527143577</v>
      </c>
      <c r="M2745">
        <f t="shared" si="42"/>
        <v>27.202767161776798</v>
      </c>
      <c r="O2745">
        <v>27.225750000000001</v>
      </c>
      <c r="P2745">
        <f>P2744*(1-P$1+H2744)^($A2745-$A2744)*(2-E2745/E2744)</f>
        <v>27.732490490704219</v>
      </c>
    </row>
    <row r="2746" spans="1:16"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I2745*(1-IF($A2746&lt;=I2741,I$1,I$1+IF(AND(WEEKDAY($A2746)&lt;&gt;1,WEEKDAY($A2746)&lt;&gt;7),J$1,0)))^($A2746-$A2745)*(1-0.5*(E2746/E2745-1))</f>
        <v>35.936184461601265</v>
      </c>
      <c r="K2746">
        <f>ROW()</f>
        <v>2746</v>
      </c>
      <c r="L2746">
        <f>B2746/C2746</f>
        <v>0.83642311886586695</v>
      </c>
      <c r="M2746">
        <f t="shared" si="42"/>
        <v>28.578647790043341</v>
      </c>
      <c r="O2746">
        <v>28.602150000000002</v>
      </c>
      <c r="P2746">
        <f>P2745*(1-P$1+H2745)^($A2746-$A2745)*(2-E2746/E2745)</f>
        <v>29.135459416957762</v>
      </c>
    </row>
    <row r="2747" spans="1:16"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I2746*(1-IF($A2747&lt;=I2742,I$1,I$1+IF(AND(WEEKDAY($A2747)&lt;&gt;1,WEEKDAY($A2747)&lt;&gt;7),J$1,0)))^($A2747-$A2746)*(1-0.5*(E2747/E2746-1))</f>
        <v>36.04114875924661</v>
      </c>
      <c r="K2747">
        <f>ROW()</f>
        <v>2747</v>
      </c>
      <c r="L2747">
        <f>B2747/C2747</f>
        <v>0.81025923883066742</v>
      </c>
      <c r="M2747">
        <f t="shared" si="42"/>
        <v>28.745748959404544</v>
      </c>
      <c r="O2747">
        <v>28.768999999999998</v>
      </c>
      <c r="P2747">
        <f>P2746*(1-P$1+H2746)^($A2747-$A2746)*(2-E2747/E2746)</f>
        <v>29.306113610659065</v>
      </c>
    </row>
    <row r="2748" spans="1:16"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I2747*(1-IF($A2748&lt;=I2743,I$1,I$1+IF(AND(WEEKDAY($A2748)&lt;&gt;1,WEEKDAY($A2748)&lt;&gt;7),J$1,0)))^($A2748-$A2747)*(1-0.5*(E2748/E2747-1))</f>
        <v>35.958642827021471</v>
      </c>
      <c r="K2748">
        <f>ROW()</f>
        <v>2748</v>
      </c>
      <c r="L2748">
        <f>B2748/C2748</f>
        <v>0.85963003264417859</v>
      </c>
      <c r="M2748">
        <f t="shared" si="42"/>
        <v>28.614779079357973</v>
      </c>
      <c r="O2748">
        <v>28.640450000000001</v>
      </c>
      <c r="P2748">
        <f>P2747*(1-P$1+H2747)^($A2748-$A2747)*(2-E2748/E2747)</f>
        <v>29.173774483625841</v>
      </c>
    </row>
    <row r="2749" spans="1:16"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I2748*(1-IF($A2749&lt;=I2744,I$1,I$1+IF(AND(WEEKDAY($A2749)&lt;&gt;1,WEEKDAY($A2749)&lt;&gt;7),J$1,0)))^($A2749-$A2748)*(1-0.5*(E2749/E2748-1))</f>
        <v>36.327134771945609</v>
      </c>
      <c r="K2749">
        <f>ROW()</f>
        <v>2749</v>
      </c>
      <c r="L2749">
        <f>B2749/C2749</f>
        <v>0.82797427652733113</v>
      </c>
      <c r="M2749">
        <f t="shared" si="42"/>
        <v>29.201392843654652</v>
      </c>
      <c r="O2749">
        <v>29.226900000000001</v>
      </c>
      <c r="P2749">
        <f>P2748*(1-P$1+H2748)^($A2749-$A2748)*(2-E2749/E2748)</f>
        <v>29.772145768169338</v>
      </c>
    </row>
    <row r="2750" spans="1:16"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I2749*(1-IF($A2750&lt;=I2745,I$1,I$1+IF(AND(WEEKDAY($A2750)&lt;&gt;1,WEEKDAY($A2750)&lt;&gt;7),J$1,0)))^($A2750-$A2749)*(1-0.5*(E2750/E2749-1))</f>
        <v>36.570832343363989</v>
      </c>
      <c r="K2750">
        <f>ROW()</f>
        <v>2750</v>
      </c>
      <c r="L2750">
        <f>B2750/C2750</f>
        <v>0.84897279289283722</v>
      </c>
      <c r="M2750">
        <f t="shared" si="42"/>
        <v>29.593335014457026</v>
      </c>
      <c r="O2750">
        <v>29.619250000000001</v>
      </c>
      <c r="P2750">
        <f>P2749*(1-P$1+H2749)^($A2750-$A2749)*(2-E2750/E2749)</f>
        <v>30.172050510863237</v>
      </c>
    </row>
    <row r="2751" spans="1:16"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I2750*(1-IF($A2751&lt;=I2746,I$1,I$1+IF(AND(WEEKDAY($A2751)&lt;&gt;1,WEEKDAY($A2751)&lt;&gt;7),J$1,0)))^($A2751-$A2750)*(1-0.5*(E2751/E2750-1))</f>
        <v>37.289820690502893</v>
      </c>
      <c r="K2751">
        <f>ROW()</f>
        <v>2751</v>
      </c>
      <c r="L2751">
        <f>B2751/C2751</f>
        <v>0.8270676691729324</v>
      </c>
      <c r="M2751">
        <f t="shared" si="42"/>
        <v>30.757092519933938</v>
      </c>
      <c r="O2751">
        <v>30.786349999999999</v>
      </c>
      <c r="P2751">
        <f>P2750*(1-P$1+H2750)^($A2751-$A2750)*(2-E2751/E2750)</f>
        <v>31.358879776192861</v>
      </c>
    </row>
    <row r="2752" spans="1:16"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I2751*(1-IF($A2752&lt;=I2747,I$1,I$1+IF(AND(WEEKDAY($A2752)&lt;&gt;1,WEEKDAY($A2752)&lt;&gt;7),J$1,0)))^($A2752-$A2751)*(1-0.5*(E2752/E2751-1))</f>
        <v>37.173554881947524</v>
      </c>
      <c r="K2752">
        <f>ROW()</f>
        <v>2752</v>
      </c>
      <c r="L2752">
        <f>B2752/C2752</f>
        <v>0.83010262257696699</v>
      </c>
      <c r="M2752">
        <f t="shared" si="42"/>
        <v>30.565814844064832</v>
      </c>
      <c r="O2752">
        <v>30.596550000000001</v>
      </c>
      <c r="P2752">
        <f>P2751*(1-P$1+H2751)^($A2752-$A2751)*(2-E2752/E2751)</f>
        <v>31.164795105249983</v>
      </c>
    </row>
    <row r="2753" spans="1:17"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I2752*(1-IF($A2753&lt;=I2748,I$1,I$1+IF(AND(WEEKDAY($A2753)&lt;&gt;1,WEEKDAY($A2753)&lt;&gt;7),J$1,0)))^($A2753-$A2752)*(1-0.5*(E2753/E2752-1))</f>
        <v>38.09029443174618</v>
      </c>
      <c r="K2753">
        <f>ROW()</f>
        <v>2753</v>
      </c>
      <c r="L2753">
        <f>B2753/C2753</f>
        <v>0.81926989826451224</v>
      </c>
      <c r="M2753">
        <f t="shared" si="42"/>
        <v>32.073522569099303</v>
      </c>
      <c r="O2753">
        <v>32.105849999999997</v>
      </c>
      <c r="P2753">
        <f>P2752*(1-P$1+H2752)^($A2753-$A2752)*(2-E2753/E2752)</f>
        <v>32.70238025669105</v>
      </c>
    </row>
    <row r="2754" spans="1:17"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I2753*(1-IF($A2754&lt;=I2749,I$1,I$1+IF(AND(WEEKDAY($A2754)&lt;&gt;1,WEEKDAY($A2754)&lt;&gt;7),J$1,0)))^($A2754-$A2753)*(1-0.5*(E2754/E2753-1))</f>
        <v>37.726960531503295</v>
      </c>
      <c r="K2754">
        <f>ROW()</f>
        <v>2754</v>
      </c>
      <c r="L2754">
        <f>B2754/C2754</f>
        <v>0.82039122703023115</v>
      </c>
      <c r="M2754">
        <f t="shared" si="42"/>
        <v>31.461828051035674</v>
      </c>
      <c r="O2754">
        <v>31.497</v>
      </c>
      <c r="P2754">
        <f>P2753*(1-P$1+H2753)^($A2754-$A2753)*(2-E2754/E2753)</f>
        <v>32.079017836869767</v>
      </c>
      <c r="Q2754">
        <v>32.090000000000003</v>
      </c>
    </row>
    <row r="2755" spans="1:17"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I2754*(1-IF($A2755&lt;=I2750,I$1,I$1+IF(AND(WEEKDAY($A2755)&lt;&gt;1,WEEKDAY($A2755)&lt;&gt;7),J$1,0)))^($A2755-$A2754)*(1-0.5*(E2755/E2754-1))</f>
        <v>38.107728564441913</v>
      </c>
      <c r="K2755">
        <f>ROW()</f>
        <v>2755</v>
      </c>
      <c r="L2755">
        <f>B2755/C2755</f>
        <v>0.82551928783382789</v>
      </c>
      <c r="M2755">
        <f t="shared" si="42"/>
        <v>32.097058843822118</v>
      </c>
      <c r="O2755">
        <v>32.137450000000001</v>
      </c>
      <c r="P2755">
        <f>P2754*(1-P$1+H2754)^($A2755-$A2754)*(2-E2755/E2754)</f>
        <v>32.72704203160874</v>
      </c>
      <c r="Q2755">
        <v>32.67</v>
      </c>
    </row>
    <row r="2756" spans="1:17"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I2755*(1-IF($A2756&lt;=I2751,I$1,I$1+IF(AND(WEEKDAY($A2756)&lt;&gt;1,WEEKDAY($A2756)&lt;&gt;7),J$1,0)))^($A2756-$A2755)*(1-0.5*(E2756/E2755-1))</f>
        <v>38.296895943807002</v>
      </c>
      <c r="K2756">
        <f>ROW()</f>
        <v>2756</v>
      </c>
      <c r="L2756">
        <f>B2756/C2756</f>
        <v>0.78981645944345769</v>
      </c>
      <c r="M2756">
        <f t="shared" si="42"/>
        <v>32.415888771603072</v>
      </c>
      <c r="O2756">
        <v>32.456099999999999</v>
      </c>
      <c r="P2756">
        <f>P2755*(1-P$1+H2755)^($A2756-$A2755)*(2-E2756/E2755)</f>
        <v>33.0524650937991</v>
      </c>
      <c r="Q2756">
        <v>33.01</v>
      </c>
    </row>
    <row r="2757" spans="1:17"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I2756*(1-IF($A2757&lt;=I2752,I$1,I$1+IF(AND(WEEKDAY($A2757)&lt;&gt;1,WEEKDAY($A2757)&lt;&gt;7),J$1,0)))^($A2757-$A2756)*(1-0.5*(E2757/E2756-1))</f>
        <v>38.829486259044934</v>
      </c>
      <c r="K2757">
        <f>ROW()</f>
        <v>2757</v>
      </c>
      <c r="L2757">
        <f>B2757/C2757</f>
        <v>0.79222357229647622</v>
      </c>
      <c r="M2757">
        <f t="shared" si="42"/>
        <v>33.317973538703122</v>
      </c>
      <c r="O2757">
        <v>33.357349999999997</v>
      </c>
      <c r="P2757">
        <f>P2756*(1-P$1+H2756)^($A2757-$A2756)*(2-E2757/E2756)</f>
        <v>33.97329877934029</v>
      </c>
      <c r="Q2757">
        <v>33.909999999999997</v>
      </c>
    </row>
    <row r="2758" spans="1:17"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I2757*(1-IF($A2758&lt;=I2753,I$1,I$1+IF(AND(WEEKDAY($A2758)&lt;&gt;1,WEEKDAY($A2758)&lt;&gt;7),J$1,0)))^($A2758-$A2757)*(1-0.5*(E2758/E2757-1))</f>
        <v>38.339115673165828</v>
      </c>
      <c r="K2758">
        <f>ROW()</f>
        <v>2758</v>
      </c>
      <c r="L2758">
        <f>B2758/C2758</f>
        <v>0.82598331346841469</v>
      </c>
      <c r="M2758">
        <f t="shared" si="42"/>
        <v>32.476639989998063</v>
      </c>
      <c r="O2758">
        <v>32.514899999999997</v>
      </c>
      <c r="P2758">
        <f>P2757*(1-P$1+H2757)^($A2758-$A2757)*(2-E2758/E2757)</f>
        <v>33.115748552190794</v>
      </c>
      <c r="Q2758">
        <v>33.11</v>
      </c>
    </row>
    <row r="2759" spans="1:17"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I2758*(1-IF($A2759&lt;=I2754,I$1,I$1+IF(AND(WEEKDAY($A2759)&lt;&gt;1,WEEKDAY($A2759)&lt;&gt;7),J$1,0)))^($A2759-$A2758)*(1-0.5*(E2759/E2758-1))</f>
        <v>38.367073779689797</v>
      </c>
      <c r="K2759">
        <f>ROW()</f>
        <v>2759</v>
      </c>
      <c r="L2759">
        <f>B2759/C2759</f>
        <v>0.8415138971023064</v>
      </c>
      <c r="M2759">
        <f t="shared" si="42"/>
        <v>32.524182940528227</v>
      </c>
      <c r="O2759">
        <v>32.562399999999997</v>
      </c>
      <c r="P2759">
        <f>P2758*(1-P$1+H2758)^($A2759-$A2758)*(2-E2759/E2758)</f>
        <v>33.164558950062847</v>
      </c>
    </row>
    <row r="2760" spans="1:17"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I2759*(1-IF($A2760&lt;=I2755,I$1,I$1+IF(AND(WEEKDAY($A2760)&lt;&gt;1,WEEKDAY($A2760)&lt;&gt;7),J$1,0)))^($A2760-$A2759)*(1-0.5*(E2760/E2759-1))</f>
        <v>38.732869132387549</v>
      </c>
      <c r="K2760">
        <f>ROW()</f>
        <v>2760</v>
      </c>
      <c r="L2760">
        <f>B2760/C2760</f>
        <v>0.84374999999999989</v>
      </c>
      <c r="M2760">
        <f t="shared" si="42"/>
        <v>33.144525721419235</v>
      </c>
      <c r="O2760">
        <v>33.185949999999998</v>
      </c>
      <c r="P2760">
        <f>P2759*(1-P$1+H2759)^($A2760-$A2759)*(2-E2760/E2759)</f>
        <v>33.797453981890527</v>
      </c>
    </row>
    <row r="2761" spans="1:17"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I2760*(1-IF($A2761&lt;=I2756,I$1,I$1+IF(AND(WEEKDAY($A2761)&lt;&gt;1,WEEKDAY($A2761)&lt;&gt;7),J$1,0)))^($A2761-$A2760)*(1-0.5*(E2761/E2760-1))</f>
        <v>37.80939304304168</v>
      </c>
      <c r="K2761">
        <f>ROW()</f>
        <v>2761</v>
      </c>
      <c r="L2761">
        <f>B2761/C2761</f>
        <v>0.86807538549400332</v>
      </c>
      <c r="M2761">
        <f t="shared" ref="M2761:M2824" si="43">M2760*(1-IF($A2761&lt;=N$3,M$1,M$1+IF(AND(WEEKDAY($A2761)&lt;&gt;1,WEEKDAY($A2761)&lt;&gt;7),N$1,0)))^($A2761-$A2760)*(2-$E2761/$E2760)</f>
        <v>31.564264191379756</v>
      </c>
      <c r="O2761">
        <v>31.60765</v>
      </c>
      <c r="P2761">
        <f>P2760*(1-P$1+H2760)^($A2761-$A2760)*(2-E2761/E2760)</f>
        <v>32.186384261410993</v>
      </c>
    </row>
    <row r="2762" spans="1:17"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I2761*(1-IF($A2762&lt;=I2757,I$1,I$1+IF(AND(WEEKDAY($A2762)&lt;&gt;1,WEEKDAY($A2762)&lt;&gt;7),J$1,0)))^($A2762-$A2761)*(1-0.5*(E2762/E2761-1))</f>
        <v>38.102618000651532</v>
      </c>
      <c r="K2762">
        <f>ROW()</f>
        <v>2762</v>
      </c>
      <c r="L2762">
        <f>B2762/C2762</f>
        <v>0.87001733102253043</v>
      </c>
      <c r="M2762">
        <f t="shared" si="43"/>
        <v>32.054336283646897</v>
      </c>
      <c r="O2762">
        <v>32.101399999999998</v>
      </c>
      <c r="P2762">
        <f>P2761*(1-P$1+H2761)^($A2762-$A2761)*(2-E2762/E2761)</f>
        <v>32.687096697918676</v>
      </c>
    </row>
    <row r="2763" spans="1:17"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I2762*(1-IF($A2763&lt;=I2758,I$1,I$1+IF(AND(WEEKDAY($A2763)&lt;&gt;1,WEEKDAY($A2763)&lt;&gt;7),J$1,0)))^($A2763-$A2762)*(1-0.5*(E2763/E2762-1))</f>
        <v>37.107183610703153</v>
      </c>
      <c r="K2763">
        <f>ROW()</f>
        <v>2763</v>
      </c>
      <c r="L2763">
        <f>B2763/C2763</f>
        <v>0.91401971522453451</v>
      </c>
      <c r="M2763">
        <f t="shared" si="43"/>
        <v>30.379701354361625</v>
      </c>
      <c r="O2763">
        <v>30.419049999999999</v>
      </c>
      <c r="P2763">
        <f>P2762*(1-P$1+H2762)^($A2763-$A2762)*(2-E2763/E2762)</f>
        <v>30.979714053475107</v>
      </c>
    </row>
    <row r="2764" spans="1:17"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I2763*(1-IF($A2764&lt;=I2759,I$1,I$1+IF(AND(WEEKDAY($A2764)&lt;&gt;1,WEEKDAY($A2764)&lt;&gt;7),J$1,0)))^($A2764-$A2763)*(1-0.5*(E2764/E2763-1))</f>
        <v>36.913091645837284</v>
      </c>
      <c r="K2764">
        <f>ROW()</f>
        <v>2764</v>
      </c>
      <c r="L2764">
        <f>B2764/C2764</f>
        <v>0.91041554236373445</v>
      </c>
      <c r="M2764">
        <f t="shared" si="43"/>
        <v>30.062067608715044</v>
      </c>
      <c r="O2764">
        <v>30.100950000000001</v>
      </c>
      <c r="P2764">
        <f>P2763*(1-P$1+H2763)^($A2764-$A2763)*(2-E2764/E2763)</f>
        <v>30.656113647885082</v>
      </c>
    </row>
    <row r="2765" spans="1:17"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I2764*(1-IF($A2765&lt;=I2760,I$1,I$1+IF(AND(WEEKDAY($A2765)&lt;&gt;1,WEEKDAY($A2765)&lt;&gt;7),J$1,0)))^($A2765-$A2764)*(1-0.5*(E2765/E2764-1))</f>
        <v>38.074161142115742</v>
      </c>
      <c r="K2765">
        <f>ROW()</f>
        <v>2765</v>
      </c>
      <c r="L2765">
        <f>B2765/C2765</f>
        <v>0.88671650373778033</v>
      </c>
      <c r="M2765">
        <f t="shared" si="43"/>
        <v>31.953346314898013</v>
      </c>
      <c r="O2765">
        <v>31.994700000000002</v>
      </c>
      <c r="P2765">
        <f>P2764*(1-P$1+H2764)^($A2765-$A2764)*(2-E2765/E2764)</f>
        <v>32.585091303609339</v>
      </c>
    </row>
    <row r="2766" spans="1:17"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I2765*(1-IF($A2766&lt;=I2761,I$1,I$1+IF(AND(WEEKDAY($A2766)&lt;&gt;1,WEEKDAY($A2766)&lt;&gt;7),J$1,0)))^($A2766-$A2765)*(1-0.5*(E2766/E2765-1))</f>
        <v>37.558292706700051</v>
      </c>
      <c r="K2766">
        <f>ROW()</f>
        <v>2766</v>
      </c>
      <c r="L2766">
        <f>B2766/C2766</f>
        <v>0.89435438792621569</v>
      </c>
      <c r="M2766">
        <f t="shared" si="43"/>
        <v>31.087664652135068</v>
      </c>
      <c r="O2766">
        <v>31.126850000000001</v>
      </c>
      <c r="P2766">
        <f>P2765*(1-P$1+H2765)^($A2766-$A2765)*(2-E2766/E2765)</f>
        <v>31.702611593973895</v>
      </c>
    </row>
    <row r="2767" spans="1:17"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I2766*(1-IF($A2767&lt;=I2762,I$1,I$1+IF(AND(WEEKDAY($A2767)&lt;&gt;1,WEEKDAY($A2767)&lt;&gt;7),J$1,0)))^($A2767-$A2766)*(1-0.5*(E2767/E2766-1))</f>
        <v>37.968404342156092</v>
      </c>
      <c r="K2767">
        <f>ROW()</f>
        <v>2767</v>
      </c>
      <c r="L2767">
        <f>B2767/C2767</f>
        <v>0.89712643678160919</v>
      </c>
      <c r="M2767">
        <f t="shared" si="43"/>
        <v>31.76704694893758</v>
      </c>
      <c r="O2767">
        <v>31.808299999999999</v>
      </c>
      <c r="P2767">
        <f>P2766*(1-P$1+H2766)^($A2767-$A2766)*(2-E2767/E2766)</f>
        <v>32.396405269421173</v>
      </c>
    </row>
    <row r="2768" spans="1:17"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I2767*(1-IF($A2768&lt;=I2763,I$1,I$1+IF(AND(WEEKDAY($A2768)&lt;&gt;1,WEEKDAY($A2768)&lt;&gt;7),J$1,0)))^($A2768-$A2767)*(1-0.5*(E2768/E2767-1))</f>
        <v>38.098280966942106</v>
      </c>
      <c r="K2768">
        <f>ROW()</f>
        <v>2768</v>
      </c>
      <c r="L2768">
        <f>B2768/C2768</f>
        <v>0.89588100686498851</v>
      </c>
      <c r="M2768">
        <f t="shared" si="43"/>
        <v>31.984544417640631</v>
      </c>
      <c r="O2768">
        <v>32.025849999999998</v>
      </c>
      <c r="P2768">
        <f>P2767*(1-P$1+H2767)^($A2768-$A2767)*(2-E2768/E2767)</f>
        <v>32.618560764216504</v>
      </c>
    </row>
    <row r="2769" spans="1:16"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I2768*(1-IF($A2769&lt;=I2764,I$1,I$1+IF(AND(WEEKDAY($A2769)&lt;&gt;1,WEEKDAY($A2769)&lt;&gt;7),J$1,0)))^($A2769-$A2768)*(1-0.5*(E2769/E2768-1))</f>
        <v>39.029165335289555</v>
      </c>
      <c r="K2769">
        <f>ROW()</f>
        <v>2769</v>
      </c>
      <c r="L2769">
        <f>B2769/C2769</f>
        <v>0.85027388922702374</v>
      </c>
      <c r="M2769">
        <f t="shared" si="43"/>
        <v>33.5476930805739</v>
      </c>
      <c r="O2769">
        <v>33.590649999999997</v>
      </c>
      <c r="P2769">
        <f>P2768*(1-P$1+H2768)^($A2769-$A2768)*(2-E2769/E2768)</f>
        <v>34.213061173822496</v>
      </c>
    </row>
    <row r="2770" spans="1:16"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I2769*(1-IF($A2770&lt;=I2765,I$1,I$1+IF(AND(WEEKDAY($A2770)&lt;&gt;1,WEEKDAY($A2770)&lt;&gt;7),J$1,0)))^($A2770-$A2769)*(1-0.5*(E2770/E2769-1))</f>
        <v>39.015757736388579</v>
      </c>
      <c r="K2770">
        <f>ROW()</f>
        <v>2770</v>
      </c>
      <c r="L2770">
        <f>B2770/C2770</f>
        <v>0.82911019446081324</v>
      </c>
      <c r="M2770">
        <f t="shared" si="43"/>
        <v>33.524828218460208</v>
      </c>
      <c r="O2770">
        <v>33.568100000000001</v>
      </c>
      <c r="P2770">
        <f>P2769*(1-P$1+H2769)^($A2770-$A2769)*(2-E2770/E2769)</f>
        <v>34.190108675535036</v>
      </c>
    </row>
    <row r="2771" spans="1:16"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I2770*(1-IF($A2771&lt;=I2766,I$1,I$1+IF(AND(WEEKDAY($A2771)&lt;&gt;1,WEEKDAY($A2771)&lt;&gt;7),J$1,0)))^($A2771-$A2770)*(1-0.5*(E2771/E2770-1))</f>
        <v>39.387897630800268</v>
      </c>
      <c r="K2771">
        <f>ROW()</f>
        <v>2771</v>
      </c>
      <c r="L2771">
        <f>B2771/C2771</f>
        <v>0.7791741472172351</v>
      </c>
      <c r="M2771">
        <f t="shared" si="43"/>
        <v>34.164531417824058</v>
      </c>
      <c r="O2771">
        <v>34.20635</v>
      </c>
      <c r="P2771">
        <f>P2770*(1-P$1+H2770)^($A2771-$A2770)*(2-E2771/E2770)</f>
        <v>34.842879246901219</v>
      </c>
    </row>
    <row r="2772" spans="1:16"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I2771*(1-IF($A2772&lt;=I2767,I$1,I$1+IF(AND(WEEKDAY($A2772)&lt;&gt;1,WEEKDAY($A2772)&lt;&gt;7),J$1,0)))^($A2772-$A2771)*(1-0.5*(E2772/E2771-1))</f>
        <v>39.485915692683569</v>
      </c>
      <c r="K2772">
        <f>ROW()</f>
        <v>2772</v>
      </c>
      <c r="L2772">
        <f>B2772/C2772</f>
        <v>0.81125226860254074</v>
      </c>
      <c r="M2772">
        <f t="shared" si="43"/>
        <v>34.335121390227407</v>
      </c>
      <c r="O2772">
        <v>34.376399999999997</v>
      </c>
      <c r="P2772">
        <f>P2771*(1-P$1+H2771)^($A2772-$A2771)*(2-E2772/E2771)</f>
        <v>35.017980464566399</v>
      </c>
    </row>
    <row r="2773" spans="1:16"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I2772*(1-IF($A2773&lt;=I2768,I$1,I$1+IF(AND(WEEKDAY($A2773)&lt;&gt;1,WEEKDAY($A2773)&lt;&gt;7),J$1,0)))^($A2773-$A2772)*(1-0.5*(E2773/E2772-1))</f>
        <v>39.687619403373915</v>
      </c>
      <c r="K2773">
        <f>ROW()</f>
        <v>2773</v>
      </c>
      <c r="L2773">
        <f>B2773/C2773</f>
        <v>0.82097649186256783</v>
      </c>
      <c r="M2773">
        <f t="shared" si="43"/>
        <v>34.686086671368983</v>
      </c>
      <c r="O2773">
        <v>34.727899999999998</v>
      </c>
      <c r="P2773">
        <f>P2772*(1-P$1+H2772)^($A2773-$A2772)*(2-E2773/E2772)</f>
        <v>35.376284658947839</v>
      </c>
    </row>
    <row r="2774" spans="1:16"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I2773*(1-IF($A2774&lt;=I2769,I$1,I$1+IF(AND(WEEKDAY($A2774)&lt;&gt;1,WEEKDAY($A2774)&lt;&gt;7),J$1,0)))^($A2774-$A2773)*(1-0.5*(E2774/E2773-1))</f>
        <v>38.899573036554784</v>
      </c>
      <c r="K2774">
        <f>ROW()</f>
        <v>2774</v>
      </c>
      <c r="L2774">
        <f>B2774/C2774</f>
        <v>0.87877063175867953</v>
      </c>
      <c r="M2774">
        <f t="shared" si="43"/>
        <v>33.308835401520668</v>
      </c>
      <c r="O2774">
        <v>33.350749999999998</v>
      </c>
      <c r="P2774">
        <f>P2773*(1-P$1+H2773)^($A2774-$A2773)*(2-E2774/E2773)</f>
        <v>33.971972924775329</v>
      </c>
    </row>
    <row r="2775" spans="1:16"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I2774*(1-IF($A2775&lt;=I2770,I$1,I$1+IF(AND(WEEKDAY($A2775)&lt;&gt;1,WEEKDAY($A2775)&lt;&gt;7),J$1,0)))^($A2775-$A2774)*(1-0.5*(E2775/E2774-1))</f>
        <v>39.066680175461585</v>
      </c>
      <c r="K2775">
        <f>ROW()</f>
        <v>2775</v>
      </c>
      <c r="L2775">
        <f>B2775/C2775</f>
        <v>0.89926010244735344</v>
      </c>
      <c r="M2775">
        <f t="shared" si="43"/>
        <v>33.595192219464941</v>
      </c>
      <c r="O2775">
        <v>33.637300000000003</v>
      </c>
      <c r="P2775">
        <f>P2774*(1-P$1+H2774)^($A2775-$A2774)*(2-E2775/E2774)</f>
        <v>34.264378364259471</v>
      </c>
    </row>
    <row r="2776" spans="1:16"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I2775*(1-IF($A2776&lt;=I2771,I$1,I$1+IF(AND(WEEKDAY($A2776)&lt;&gt;1,WEEKDAY($A2776)&lt;&gt;7),J$1,0)))^($A2776-$A2775)*(1-0.5*(E2776/E2775-1))</f>
        <v>39.289777683499956</v>
      </c>
      <c r="K2776">
        <f>ROW()</f>
        <v>2776</v>
      </c>
      <c r="L2776">
        <f>B2776/C2776</f>
        <v>0.86658999424956873</v>
      </c>
      <c r="M2776">
        <f t="shared" si="43"/>
        <v>33.979071508942376</v>
      </c>
      <c r="O2776">
        <v>34.021900000000002</v>
      </c>
      <c r="P2776">
        <f>P2775*(1-P$1+H2775)^($A2776-$A2775)*(2-E2776/E2775)</f>
        <v>34.6562557741522</v>
      </c>
    </row>
    <row r="2777" spans="1:16"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I2776*(1-IF($A2777&lt;=I2772,I$1,I$1+IF(AND(WEEKDAY($A2777)&lt;&gt;1,WEEKDAY($A2777)&lt;&gt;7),J$1,0)))^($A2777-$A2776)*(1-0.5*(E2777/E2776-1))</f>
        <v>39.762039982432654</v>
      </c>
      <c r="K2777">
        <f>ROW()</f>
        <v>2777</v>
      </c>
      <c r="L2777">
        <f>B2777/C2777</f>
        <v>0.85756501182033085</v>
      </c>
      <c r="M2777">
        <f t="shared" si="43"/>
        <v>34.796434916053762</v>
      </c>
      <c r="O2777">
        <v>34.842649999999999</v>
      </c>
      <c r="P2777">
        <f>P2776*(1-P$1+H2776)^($A2777-$A2776)*(2-E2777/E2776)</f>
        <v>35.490988946233294</v>
      </c>
    </row>
    <row r="2778" spans="1:16"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I2777*(1-IF($A2778&lt;=I2773,I$1,I$1+IF(AND(WEEKDAY($A2778)&lt;&gt;1,WEEKDAY($A2778)&lt;&gt;7),J$1,0)))^($A2778-$A2777)*(1-0.5*(E2778/E2777-1))</f>
        <v>39.18824438006277</v>
      </c>
      <c r="K2778">
        <f>ROW()</f>
        <v>2778</v>
      </c>
      <c r="L2778">
        <f>B2778/C2778</f>
        <v>0.87172177879133406</v>
      </c>
      <c r="M2778">
        <f t="shared" si="43"/>
        <v>33.792369672549988</v>
      </c>
      <c r="O2778">
        <v>33.837449999999997</v>
      </c>
      <c r="P2778">
        <f>P2777*(1-P$1+H2777)^($A2778-$A2777)*(2-E2778/E2777)</f>
        <v>34.467246095895341</v>
      </c>
    </row>
    <row r="2779" spans="1:16"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I2778*(1-IF($A2779&lt;=I2774,I$1,I$1+IF(AND(WEEKDAY($A2779)&lt;&gt;1,WEEKDAY($A2779)&lt;&gt;7),J$1,0)))^($A2779-$A2778)*(1-0.5*(E2779/E2778-1))</f>
        <v>39.413495134824196</v>
      </c>
      <c r="K2779">
        <f>ROW()</f>
        <v>2779</v>
      </c>
      <c r="L2779">
        <f>B2779/C2779</f>
        <v>0.87139561707035751</v>
      </c>
      <c r="M2779">
        <f t="shared" si="43"/>
        <v>34.181018253045117</v>
      </c>
      <c r="O2779">
        <v>34.225499999999997</v>
      </c>
      <c r="P2779">
        <f>P2778*(1-P$1+H2778)^($A2779-$A2778)*(2-E2779/E2778)</f>
        <v>34.864024702871205</v>
      </c>
    </row>
    <row r="2780" spans="1:16"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I2779*(1-IF($A2780&lt;=I2775,I$1,I$1+IF(AND(WEEKDAY($A2780)&lt;&gt;1,WEEKDAY($A2780)&lt;&gt;7),J$1,0)))^($A2780-$A2779)*(1-0.5*(E2780/E2779-1))</f>
        <v>39.742304980733991</v>
      </c>
      <c r="K2780">
        <f>ROW()</f>
        <v>2780</v>
      </c>
      <c r="L2780">
        <f>B2780/C2780</f>
        <v>0.85191637630662032</v>
      </c>
      <c r="M2780">
        <f t="shared" si="43"/>
        <v>34.751508872116759</v>
      </c>
      <c r="O2780">
        <v>34.796599999999998</v>
      </c>
      <c r="P2780">
        <f>P2779*(1-P$1+H2779)^($A2780-$A2779)*(2-E2780/E2779)</f>
        <v>35.446289259662535</v>
      </c>
    </row>
    <row r="2781" spans="1:16"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I2780*(1-IF($A2781&lt;=I2776,I$1,I$1+IF(AND(WEEKDAY($A2781)&lt;&gt;1,WEEKDAY($A2781)&lt;&gt;7),J$1,0)))^($A2781-$A2780)*(1-0.5*(E2781/E2780-1))</f>
        <v>40.152269227224203</v>
      </c>
      <c r="K2781">
        <f>ROW()</f>
        <v>2781</v>
      </c>
      <c r="L2781">
        <f>B2781/C2781</f>
        <v>0.87633769322235433</v>
      </c>
      <c r="M2781">
        <f t="shared" si="43"/>
        <v>35.469173946660121</v>
      </c>
      <c r="O2781">
        <v>35.517600000000002</v>
      </c>
      <c r="P2781">
        <f>P2780*(1-P$1+H2780)^($A2781-$A2780)*(2-E2781/E2780)</f>
        <v>36.179830929677131</v>
      </c>
    </row>
    <row r="2782" spans="1:16"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I2781*(1-IF($A2782&lt;=I2777,I$1,I$1+IF(AND(WEEKDAY($A2782)&lt;&gt;1,WEEKDAY($A2782)&lt;&gt;7),J$1,0)))^($A2782-$A2781)*(1-0.5*(E2782/E2781-1))</f>
        <v>40.192744784777886</v>
      </c>
      <c r="K2782">
        <f>ROW()</f>
        <v>2782</v>
      </c>
      <c r="L2782">
        <f>B2782/C2782</f>
        <v>0.87976190476190463</v>
      </c>
      <c r="M2782">
        <f t="shared" si="43"/>
        <v>35.54087630306617</v>
      </c>
      <c r="O2782">
        <v>35.589350000000003</v>
      </c>
      <c r="P2782">
        <f>P2781*(1-P$1+H2781)^($A2782-$A2781)*(2-E2782/E2781)</f>
        <v>36.253337698823373</v>
      </c>
    </row>
    <row r="2783" spans="1:16"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I2782*(1-IF($A2783&lt;=I2778,I$1,I$1+IF(AND(WEEKDAY($A2783)&lt;&gt;1,WEEKDAY($A2783)&lt;&gt;7),J$1,0)))^($A2783-$A2782)*(1-0.5*(E2783/E2782-1))</f>
        <v>40.647227047594896</v>
      </c>
      <c r="K2783">
        <f>ROW()</f>
        <v>2783</v>
      </c>
      <c r="L2783">
        <f>B2783/C2783</f>
        <v>0.85243902439024399</v>
      </c>
      <c r="M2783">
        <f t="shared" si="43"/>
        <v>36.344816365005329</v>
      </c>
      <c r="O2783">
        <v>36.394599999999997</v>
      </c>
      <c r="P2783">
        <f>P2782*(1-P$1+H2782)^($A2783-$A2782)*(2-E2783/E2782)</f>
        <v>37.073769861066296</v>
      </c>
    </row>
    <row r="2784" spans="1:16"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I2783*(1-IF($A2784&lt;=I2779,I$1,I$1+IF(AND(WEEKDAY($A2784)&lt;&gt;1,WEEKDAY($A2784)&lt;&gt;7),J$1,0)))^($A2784-$A2783)*(1-0.5*(E2784/E2783-1))</f>
        <v>41.383283144401844</v>
      </c>
      <c r="K2784">
        <f>ROW()</f>
        <v>2784</v>
      </c>
      <c r="L2784">
        <f>B2784/C2784</f>
        <v>0.81710362047440699</v>
      </c>
      <c r="M2784">
        <f t="shared" si="43"/>
        <v>37.661281106039119</v>
      </c>
      <c r="O2784">
        <v>37.70975</v>
      </c>
      <c r="P2784">
        <f>P2783*(1-P$1+H2783)^($A2784-$A2783)*(2-E2784/E2783)</f>
        <v>38.417028152589765</v>
      </c>
    </row>
    <row r="2785" spans="1:16"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I2784*(1-IF($A2785&lt;=I2780,I$1,I$1+IF(AND(WEEKDAY($A2785)&lt;&gt;1,WEEKDAY($A2785)&lt;&gt;7),J$1,0)))^($A2785-$A2784)*(1-0.5*(E2785/E2784-1))</f>
        <v>42.341065878753547</v>
      </c>
      <c r="K2785">
        <f>ROW()</f>
        <v>2785</v>
      </c>
      <c r="L2785">
        <f>B2785/C2785</f>
        <v>0.8137128072445019</v>
      </c>
      <c r="M2785">
        <f t="shared" si="43"/>
        <v>39.4047316012377</v>
      </c>
      <c r="O2785">
        <v>39.452599999999997</v>
      </c>
      <c r="P2785">
        <f>P2784*(1-P$1+H2784)^($A2785-$A2784)*(2-E2785/E2784)</f>
        <v>40.195872170080008</v>
      </c>
    </row>
    <row r="2786" spans="1:16"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I2785*(1-IF($A2786&lt;=I2781,I$1,I$1+IF(AND(WEEKDAY($A2786)&lt;&gt;1,WEEKDAY($A2786)&lt;&gt;7),J$1,0)))^($A2786-$A2785)*(1-0.5*(E2786/E2785-1))</f>
        <v>41.396756366015332</v>
      </c>
      <c r="K2786">
        <f>ROW()</f>
        <v>2786</v>
      </c>
      <c r="L2786">
        <f>B2786/C2786</f>
        <v>0.85416666666666663</v>
      </c>
      <c r="M2786">
        <f t="shared" si="43"/>
        <v>37.647843288169987</v>
      </c>
      <c r="O2786">
        <v>37.691699999999997</v>
      </c>
      <c r="P2786">
        <f>P2785*(1-P$1+H2785)^($A2786-$A2785)*(2-E2786/E2785)</f>
        <v>38.404879129478175</v>
      </c>
    </row>
    <row r="2787" spans="1:16"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I2786*(1-IF($A2787&lt;=I2782,I$1,I$1+IF(AND(WEEKDAY($A2787)&lt;&gt;1,WEEKDAY($A2787)&lt;&gt;7),J$1,0)))^($A2787-$A2786)*(1-0.5*(E2787/E2786-1))</f>
        <v>41.998877506235985</v>
      </c>
      <c r="K2787">
        <f>ROW()</f>
        <v>2787</v>
      </c>
      <c r="L2787">
        <f>B2787/C2787</f>
        <v>0.8624605678233439</v>
      </c>
      <c r="M2787">
        <f t="shared" si="43"/>
        <v>38.743212468702232</v>
      </c>
      <c r="O2787">
        <v>38.7896</v>
      </c>
      <c r="P2787">
        <f>P2786*(1-P$1+H2786)^($A2787-$A2786)*(2-E2787/E2786)</f>
        <v>39.522680816589492</v>
      </c>
    </row>
    <row r="2788" spans="1:16"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I2787*(1-IF($A2788&lt;=I2783,I$1,I$1+IF(AND(WEEKDAY($A2788)&lt;&gt;1,WEEKDAY($A2788)&lt;&gt;7),J$1,0)))^($A2788-$A2787)*(1-0.5*(E2788/E2787-1))</f>
        <v>42.400963927264158</v>
      </c>
      <c r="K2788">
        <f>ROW()</f>
        <v>2788</v>
      </c>
      <c r="L2788">
        <f>B2788/C2788</f>
        <v>0.81835564053537291</v>
      </c>
      <c r="M2788">
        <f t="shared" si="43"/>
        <v>39.485244522552328</v>
      </c>
      <c r="O2788">
        <v>39.527200000000001</v>
      </c>
      <c r="P2788">
        <f>P2787*(1-P$1+H2787)^($A2788-$A2787)*(2-E2788/E2787)</f>
        <v>40.280055925163673</v>
      </c>
    </row>
    <row r="2789" spans="1:16" x14ac:dyDescent="0.25">
      <c r="A2789" s="1">
        <v>42110</v>
      </c>
      <c r="B2789" s="10">
        <v>12.6</v>
      </c>
      <c r="C2789" s="10">
        <v>15.33</v>
      </c>
      <c r="D2789">
        <v>566</v>
      </c>
      <c r="E2789">
        <v>504.57240000000002</v>
      </c>
      <c r="F2789">
        <v>28446.052312</v>
      </c>
      <c r="G2789">
        <v>25361.278163999999</v>
      </c>
      <c r="H2789">
        <f>(1/(1-91/360*VLOOKUP($A2789,Tbills!$B$4:$C$974,2,1)/100))^((1)/91)-1</f>
        <v>6.9441778594026005E-7</v>
      </c>
      <c r="I2789">
        <f>I2788*(1-IF($A2789&lt;=I2784,I$1,I$1+IF(AND(WEEKDAY($A2789)&lt;&gt;1,WEEKDAY($A2789)&lt;&gt;7),J$1,0)))^($A2789-$A2788)*(1-0.5*(E2789/E2788-1))</f>
        <v>42.67011514227783</v>
      </c>
      <c r="K2789">
        <f>ROW()</f>
        <v>2789</v>
      </c>
      <c r="L2789">
        <f>B2789/C2789</f>
        <v>0.82191780821917804</v>
      </c>
      <c r="M2789">
        <f t="shared" si="43"/>
        <v>39.986736383235026</v>
      </c>
      <c r="O2789">
        <v>40.024799999999999</v>
      </c>
      <c r="P2789">
        <f>P2788*(1-P$1+H2788)^($A2789-$A2788)*(2-E2789/E2788)</f>
        <v>40.792061978264421</v>
      </c>
    </row>
    <row r="2790" spans="1:16"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I2789*(1-IF($A2790&lt;=I2785,I$1,I$1+IF(AND(WEEKDAY($A2790)&lt;&gt;1,WEEKDAY($A2790)&lt;&gt;7),J$1,0)))^($A2790-$A2789)*(1-0.5*(E2790/E2789-1))</f>
        <v>41.915512092480043</v>
      </c>
      <c r="K2790">
        <f>ROW()</f>
        <v>2790</v>
      </c>
      <c r="L2790">
        <f>B2790/C2790</f>
        <v>0.86059479553903351</v>
      </c>
      <c r="M2790">
        <f t="shared" si="43"/>
        <v>38.572687258708314</v>
      </c>
      <c r="O2790">
        <v>38.609400000000001</v>
      </c>
      <c r="P2790">
        <f>P2789*(1-P$1+H2789)^($A2790-$A2789)*(2-E2790/E2789)</f>
        <v>39.349938829825142</v>
      </c>
    </row>
    <row r="2791" spans="1:16"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I2790*(1-IF($A2791&lt;=I2786,I$1,I$1+IF(AND(WEEKDAY($A2791)&lt;&gt;1,WEEKDAY($A2791)&lt;&gt;7),J$1,0)))^($A2791-$A2790)*(1-0.5*(E2791/E2790-1))</f>
        <v>42.542816891630821</v>
      </c>
      <c r="K2791">
        <f>ROW()</f>
        <v>2791</v>
      </c>
      <c r="L2791">
        <f>B2791/C2791</f>
        <v>0.85365853658536595</v>
      </c>
      <c r="M2791">
        <f t="shared" si="43"/>
        <v>39.72780248654324</v>
      </c>
      <c r="O2791">
        <v>39.767249999999997</v>
      </c>
      <c r="P2791">
        <f>P2790*(1-P$1+H2790)^($A2791-$A2790)*(2-E2791/E2790)</f>
        <v>40.529580371888372</v>
      </c>
    </row>
    <row r="2792" spans="1:16"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I2791*(1-IF($A2792&lt;=I2787,I$1,I$1+IF(AND(WEEKDAY($A2792)&lt;&gt;1,WEEKDAY($A2792)&lt;&gt;7),J$1,0)))^($A2792-$A2791)*(1-0.5*(E2792/E2791-1))</f>
        <v>42.610777331396235</v>
      </c>
      <c r="K2792">
        <f>ROW()</f>
        <v>2792</v>
      </c>
      <c r="L2792">
        <f>B2792/C2792</f>
        <v>0.85373711340206193</v>
      </c>
      <c r="M2792">
        <f t="shared" si="43"/>
        <v>39.854944657311229</v>
      </c>
      <c r="O2792">
        <v>39.895000000000003</v>
      </c>
      <c r="P2792">
        <f>P2791*(1-P$1+H2791)^($A2792-$A2791)*(2-E2792/E2791)</f>
        <v>40.659706635942065</v>
      </c>
    </row>
    <row r="2793" spans="1:16"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I2792*(1-IF($A2793&lt;=I2788,I$1,I$1+IF(AND(WEEKDAY($A2793)&lt;&gt;1,WEEKDAY($A2793)&lt;&gt;7),J$1,0)))^($A2793-$A2792)*(1-0.5*(E2793/E2792-1))</f>
        <v>42.886265249480275</v>
      </c>
      <c r="K2793">
        <f>ROW()</f>
        <v>2793</v>
      </c>
      <c r="L2793">
        <f>B2793/C2793</f>
        <v>0.82212160413971536</v>
      </c>
      <c r="M2793">
        <f t="shared" si="43"/>
        <v>40.370494132615299</v>
      </c>
      <c r="O2793">
        <v>40.411450000000002</v>
      </c>
      <c r="P2793">
        <f>P2792*(1-P$1+H2792)^($A2793-$A2792)*(2-E2793/E2792)</f>
        <v>41.186089778549331</v>
      </c>
    </row>
    <row r="2794" spans="1:16"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I2793*(1-IF($A2794&lt;=I2789,I$1,I$1+IF(AND(WEEKDAY($A2794)&lt;&gt;1,WEEKDAY($A2794)&lt;&gt;7),J$1,0)))^($A2794-$A2793)*(1-0.5*(E2794/E2793-1))</f>
        <v>43.149301115043016</v>
      </c>
      <c r="K2794">
        <f>ROW()</f>
        <v>2794</v>
      </c>
      <c r="L2794">
        <f>B2794/C2794</f>
        <v>0.82267633487145686</v>
      </c>
      <c r="M2794">
        <f t="shared" si="43"/>
        <v>40.865916714838058</v>
      </c>
      <c r="O2794">
        <v>40.907899999999998</v>
      </c>
      <c r="P2794">
        <f>P2793*(1-P$1+H2793)^($A2794-$A2793)*(2-E2794/E2793)</f>
        <v>41.691950020281773</v>
      </c>
    </row>
    <row r="2795" spans="1:16"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I2794*(1-IF($A2795&lt;=I2790,I$1,I$1+IF(AND(WEEKDAY($A2795)&lt;&gt;1,WEEKDAY($A2795)&lt;&gt;7),J$1,0)))^($A2795-$A2794)*(1-0.5*(E2795/E2794-1))</f>
        <v>43.250835790575898</v>
      </c>
      <c r="K2795">
        <f>ROW()</f>
        <v>2795</v>
      </c>
      <c r="L2795">
        <f>B2795/C2795</f>
        <v>0.8053735255570118</v>
      </c>
      <c r="M2795">
        <f t="shared" si="43"/>
        <v>41.058459923578312</v>
      </c>
      <c r="O2795">
        <v>41.100949999999997</v>
      </c>
      <c r="P2795">
        <f>P2794*(1-P$1+H2794)^($A2795-$A2794)*(2-E2795/E2794)</f>
        <v>41.88881593206743</v>
      </c>
    </row>
    <row r="2796" spans="1:16"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I2795*(1-IF($A2796&lt;=I2791,I$1,I$1+IF(AND(WEEKDAY($A2796)&lt;&gt;1,WEEKDAY($A2796)&lt;&gt;7),J$1,0)))^($A2796-$A2795)*(1-0.5*(E2796/E2795-1))</f>
        <v>42.623957113356731</v>
      </c>
      <c r="K2796">
        <f>ROW()</f>
        <v>2796</v>
      </c>
      <c r="L2796">
        <f>B2796/C2796</f>
        <v>0.82360326428123032</v>
      </c>
      <c r="M2796">
        <f t="shared" si="43"/>
        <v>39.869003276405017</v>
      </c>
      <c r="O2796">
        <v>39.909950000000002</v>
      </c>
      <c r="P2796">
        <f>P2795*(1-P$1+H2795)^($A2796-$A2795)*(2-E2796/E2795)</f>
        <v>40.676558931418647</v>
      </c>
    </row>
    <row r="2797" spans="1:16"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I2796*(1-IF($A2797&lt;=I2792,I$1,I$1+IF(AND(WEEKDAY($A2797)&lt;&gt;1,WEEKDAY($A2797)&lt;&gt;7),J$1,0)))^($A2797-$A2796)*(1-0.5*(E2797/E2796-1))</f>
        <v>43.436480385472059</v>
      </c>
      <c r="K2797">
        <f>ROW()</f>
        <v>2797</v>
      </c>
      <c r="L2797">
        <f>B2797/C2797</f>
        <v>0.81058131939908551</v>
      </c>
      <c r="M2797">
        <f t="shared" si="43"/>
        <v>41.389203860623795</v>
      </c>
      <c r="O2797">
        <v>41.43235</v>
      </c>
      <c r="P2797">
        <f>P2796*(1-P$1+H2796)^($A2797-$A2796)*(2-E2797/E2796)</f>
        <v>42.227979925490509</v>
      </c>
    </row>
    <row r="2798" spans="1:16"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I2797*(1-IF($A2798&lt;=I2793,I$1,I$1+IF(AND(WEEKDAY($A2798)&lt;&gt;1,WEEKDAY($A2798)&lt;&gt;7),J$1,0)))^($A2798-$A2797)*(1-0.5*(E2798/E2797-1))</f>
        <v>42.628589576241332</v>
      </c>
      <c r="K2798">
        <f>ROW()</f>
        <v>2798</v>
      </c>
      <c r="L2798">
        <f>B2798/C2798</f>
        <v>0.83844708829054482</v>
      </c>
      <c r="M2798">
        <f t="shared" si="43"/>
        <v>39.849836698143683</v>
      </c>
      <c r="O2798">
        <v>39.891500000000001</v>
      </c>
      <c r="P2798">
        <f>P2797*(1-P$1+H2797)^($A2798-$A2797)*(2-E2798/E2797)</f>
        <v>40.657829075339507</v>
      </c>
    </row>
    <row r="2799" spans="1:16"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I2798*(1-IF($A2799&lt;=I2794,I$1,I$1+IF(AND(WEEKDAY($A2799)&lt;&gt;1,WEEKDAY($A2799)&lt;&gt;7),J$1,0)))^($A2799-$A2798)*(1-0.5*(E2799/E2798-1))</f>
        <v>42.195528042584527</v>
      </c>
      <c r="K2799">
        <f>ROW()</f>
        <v>2799</v>
      </c>
      <c r="L2799">
        <f>B2799/C2799</f>
        <v>0.88288834951456308</v>
      </c>
      <c r="M2799">
        <f t="shared" si="43"/>
        <v>39.040406980954771</v>
      </c>
      <c r="O2799">
        <v>39.081299999999999</v>
      </c>
      <c r="P2799">
        <f>P2798*(1-P$1+H2798)^($A2799-$A2798)*(2-E2799/E2798)</f>
        <v>39.832391521125587</v>
      </c>
    </row>
    <row r="2800" spans="1:16"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I2799*(1-IF($A2800&lt;=I2795,I$1,I$1+IF(AND(WEEKDAY($A2800)&lt;&gt;1,WEEKDAY($A2800)&lt;&gt;7),J$1,0)))^($A2800-$A2799)*(1-0.5*(E2800/E2799-1))</f>
        <v>43.322034382343681</v>
      </c>
      <c r="K2800">
        <f>ROW()</f>
        <v>2800</v>
      </c>
      <c r="L2800">
        <f>B2800/C2800</f>
        <v>0.82574772431729515</v>
      </c>
      <c r="M2800">
        <f t="shared" si="43"/>
        <v>41.125124326964603</v>
      </c>
      <c r="O2800">
        <v>41.168599999999998</v>
      </c>
      <c r="P2800">
        <f>P2799*(1-P$1+H2799)^($A2800-$A2799)*(2-E2800/E2799)</f>
        <v>41.959825705943707</v>
      </c>
    </row>
    <row r="2801" spans="1:16"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I2800*(1-IF($A2801&lt;=I2796,I$1,I$1+IF(AND(WEEKDAY($A2801)&lt;&gt;1,WEEKDAY($A2801)&lt;&gt;7),J$1,0)))^($A2801-$A2800)*(1-0.5*(E2801/E2800-1))</f>
        <v>43.318651790988277</v>
      </c>
      <c r="K2801">
        <f>ROW()</f>
        <v>2801</v>
      </c>
      <c r="L2801">
        <f>B2801/C2801</f>
        <v>0.83279325988334407</v>
      </c>
      <c r="M2801">
        <f t="shared" si="43"/>
        <v>41.119378344345598</v>
      </c>
      <c r="O2801">
        <v>41.16375</v>
      </c>
      <c r="P2801">
        <f>P2800*(1-P$1+H2800)^($A2801-$A2800)*(2-E2801/E2800)</f>
        <v>41.955239997709633</v>
      </c>
    </row>
    <row r="2802" spans="1:16"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I2801*(1-IF($A2802&lt;=I2797,I$1,I$1+IF(AND(WEEKDAY($A2802)&lt;&gt;1,WEEKDAY($A2802)&lt;&gt;7),J$1,0)))^($A2802-$A2801)*(1-0.5*(E2802/E2801-1))</f>
        <v>42.415252984565456</v>
      </c>
      <c r="K2802">
        <f>ROW()</f>
        <v>2802</v>
      </c>
      <c r="L2802">
        <f>B2802/C2802</f>
        <v>0.87683823529411764</v>
      </c>
      <c r="M2802">
        <f t="shared" si="43"/>
        <v>39.404571751018409</v>
      </c>
      <c r="O2802">
        <v>39.447000000000003</v>
      </c>
      <c r="P2802">
        <f>P2801*(1-P$1+H2801)^($A2802-$A2801)*(2-E2802/E2801)</f>
        <v>40.205977666766174</v>
      </c>
    </row>
    <row r="2803" spans="1:16"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I2802*(1-IF($A2803&lt;=I2798,I$1,I$1+IF(AND(WEEKDAY($A2803)&lt;&gt;1,WEEKDAY($A2803)&lt;&gt;7),J$1,0)))^($A2803-$A2802)*(1-0.5*(E2803/E2802-1))</f>
        <v>42.056391666709565</v>
      </c>
      <c r="K2803">
        <f>ROW()</f>
        <v>2803</v>
      </c>
      <c r="L2803">
        <f>B2803/C2803</f>
        <v>0.90610047846889963</v>
      </c>
      <c r="M2803">
        <f t="shared" si="43"/>
        <v>38.738023430714293</v>
      </c>
      <c r="O2803">
        <v>38.780500000000004</v>
      </c>
      <c r="P2803">
        <f>P2802*(1-P$1+H2802)^($A2803-$A2802)*(2-E2803/E2802)</f>
        <v>39.526268663380513</v>
      </c>
    </row>
    <row r="2804" spans="1:16"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I2803*(1-IF($A2804&lt;=I2799,I$1,I$1+IF(AND(WEEKDAY($A2804)&lt;&gt;1,WEEKDAY($A2804)&lt;&gt;7),J$1,0)))^($A2804-$A2803)*(1-0.5*(E2804/E2803-1))</f>
        <v>42.336266909309025</v>
      </c>
      <c r="K2804">
        <f>ROW()</f>
        <v>2804</v>
      </c>
      <c r="L2804">
        <f>B2804/C2804</f>
        <v>0.90382317801672651</v>
      </c>
      <c r="M2804">
        <f t="shared" si="43"/>
        <v>39.253809646909502</v>
      </c>
      <c r="O2804">
        <v>39.297199999999997</v>
      </c>
      <c r="P2804">
        <f>P2803*(1-P$1+H2803)^($A2804-$A2803)*(2-E2804/E2803)</f>
        <v>40.052950924420223</v>
      </c>
    </row>
    <row r="2805" spans="1:16"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I2804*(1-IF($A2805&lt;=I2800,I$1,I$1+IF(AND(WEEKDAY($A2805)&lt;&gt;1,WEEKDAY($A2805)&lt;&gt;7),J$1,0)))^($A2805-$A2804)*(1-0.5*(E2805/E2804-1))</f>
        <v>43.244088099422576</v>
      </c>
      <c r="K2805">
        <f>ROW()</f>
        <v>2805</v>
      </c>
      <c r="L2805">
        <f>B2805/C2805</f>
        <v>0.82647814910025696</v>
      </c>
      <c r="M2805">
        <f t="shared" si="43"/>
        <v>40.937437547499115</v>
      </c>
      <c r="O2805">
        <v>40.982950000000002</v>
      </c>
      <c r="P2805">
        <f>P2804*(1-P$1+H2804)^($A2805-$A2804)*(2-E2805/E2804)</f>
        <v>41.77127261426196</v>
      </c>
    </row>
    <row r="2806" spans="1:16"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I2805*(1-IF($A2806&lt;=I2801,I$1,I$1+IF(AND(WEEKDAY($A2806)&lt;&gt;1,WEEKDAY($A2806)&lt;&gt;7),J$1,0)))^($A2806-$A2805)*(1-0.5*(E2806/E2805-1))</f>
        <v>42.599448997132313</v>
      </c>
      <c r="K2806">
        <f>ROW()</f>
        <v>2806</v>
      </c>
      <c r="L2806">
        <f>B2806/C2806</f>
        <v>0.86024844720496885</v>
      </c>
      <c r="M2806">
        <f t="shared" si="43"/>
        <v>39.717677654415731</v>
      </c>
      <c r="O2806">
        <v>39.761850000000003</v>
      </c>
      <c r="P2806">
        <f>P2805*(1-P$1+H2805)^($A2806-$A2805)*(2-E2806/E2805)</f>
        <v>40.527884584121338</v>
      </c>
    </row>
    <row r="2807" spans="1:16"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I2806*(1-IF($A2807&lt;=I2802,I$1,I$1+IF(AND(WEEKDAY($A2807)&lt;&gt;1,WEEKDAY($A2807)&lt;&gt;7),J$1,0)))^($A2807-$A2806)*(1-0.5*(E2807/E2806-1))</f>
        <v>42.946527653206218</v>
      </c>
      <c r="K2807">
        <f>ROW()</f>
        <v>2807</v>
      </c>
      <c r="L2807">
        <f>B2807/C2807</f>
        <v>0.84512195121951228</v>
      </c>
      <c r="M2807">
        <f t="shared" si="43"/>
        <v>40.365080840187041</v>
      </c>
      <c r="O2807">
        <v>40.410649999999997</v>
      </c>
      <c r="P2807">
        <f>P2806*(1-P$1+H2806)^($A2807-$A2806)*(2-E2807/E2806)</f>
        <v>41.188912108378105</v>
      </c>
    </row>
    <row r="2808" spans="1:16"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I2807*(1-IF($A2808&lt;=I2803,I$1,I$1+IF(AND(WEEKDAY($A2808)&lt;&gt;1,WEEKDAY($A2808)&lt;&gt;7),J$1,0)))^($A2808-$A2807)*(1-0.5*(E2808/E2807-1))</f>
        <v>43.243922665321172</v>
      </c>
      <c r="K2808">
        <f>ROW()</f>
        <v>2808</v>
      </c>
      <c r="L2808">
        <f>B2808/C2808</f>
        <v>0.84468999386126464</v>
      </c>
      <c r="M2808">
        <f t="shared" si="43"/>
        <v>40.924328639148236</v>
      </c>
      <c r="O2808">
        <v>40.969949999999997</v>
      </c>
      <c r="P2808">
        <f>P2807*(1-P$1+H2807)^($A2808-$A2807)*(2-E2808/E2807)</f>
        <v>41.759997533779071</v>
      </c>
    </row>
    <row r="2809" spans="1:16"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I2808*(1-IF($A2809&lt;=I2804,I$1,I$1+IF(AND(WEEKDAY($A2809)&lt;&gt;1,WEEKDAY($A2809)&lt;&gt;7),J$1,0)))^($A2809-$A2808)*(1-0.5*(E2809/E2808-1))</f>
        <v>43.722995553264731</v>
      </c>
      <c r="K2809">
        <f>ROW()</f>
        <v>2809</v>
      </c>
      <c r="L2809">
        <f>B2809/C2809</f>
        <v>0.80075424261470773</v>
      </c>
      <c r="M2809">
        <f t="shared" si="43"/>
        <v>41.831285263631393</v>
      </c>
      <c r="O2809">
        <v>41.879649999999998</v>
      </c>
      <c r="P2809">
        <f>P2808*(1-P$1+H2808)^($A2809-$A2808)*(2-E2809/E2808)</f>
        <v>42.685907131642011</v>
      </c>
    </row>
    <row r="2810" spans="1:16"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I2809*(1-IF($A2810&lt;=I2805,I$1,I$1+IF(AND(WEEKDAY($A2810)&lt;&gt;1,WEEKDAY($A2810)&lt;&gt;7),J$1,0)))^($A2810-$A2809)*(1-0.5*(E2810/E2809-1))</f>
        <v>43.855318154722752</v>
      </c>
      <c r="K2810">
        <f>ROW()</f>
        <v>2810</v>
      </c>
      <c r="L2810">
        <f>B2810/C2810</f>
        <v>0.79511881824020558</v>
      </c>
      <c r="M2810">
        <f t="shared" si="43"/>
        <v>42.084704345682674</v>
      </c>
      <c r="O2810">
        <v>42.133450000000003</v>
      </c>
      <c r="P2810">
        <f>P2809*(1-P$1+H2809)^($A2810-$A2809)*(2-E2810/E2809)</f>
        <v>42.944939295972993</v>
      </c>
    </row>
    <row r="2811" spans="1:16"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I2810*(1-IF($A2811&lt;=I2806,I$1,I$1+IF(AND(WEEKDAY($A2811)&lt;&gt;1,WEEKDAY($A2811)&lt;&gt;7),J$1,0)))^($A2811-$A2810)*(1-0.5*(E2811/E2810-1))</f>
        <v>44.619024384190922</v>
      </c>
      <c r="K2811">
        <f>ROW()</f>
        <v>2811</v>
      </c>
      <c r="L2811">
        <f>B2811/C2811</f>
        <v>0.83585029546946821</v>
      </c>
      <c r="M2811">
        <f t="shared" si="43"/>
        <v>43.551050228511912</v>
      </c>
      <c r="O2811">
        <v>43.604050000000001</v>
      </c>
      <c r="P2811">
        <f>P2810*(1-P$1+H2810)^($A2811-$A2810)*(2-E2811/E2810)</f>
        <v>44.442610711746802</v>
      </c>
    </row>
    <row r="2812" spans="1:16"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I2811*(1-IF($A2812&lt;=I2807,I$1,I$1+IF(AND(WEEKDAY($A2812)&lt;&gt;1,WEEKDAY($A2812)&lt;&gt;7),J$1,0)))^($A2812-$A2811)*(1-0.5*(E2812/E2811-1))</f>
        <v>44.770508639935237</v>
      </c>
      <c r="K2812">
        <f>ROW()</f>
        <v>2812</v>
      </c>
      <c r="L2812">
        <f>B2812/C2812</f>
        <v>0.84096858638743455</v>
      </c>
      <c r="M2812">
        <f t="shared" si="43"/>
        <v>43.846999580541954</v>
      </c>
      <c r="O2812">
        <v>43.895699999999998</v>
      </c>
      <c r="P2812">
        <f>P2811*(1-P$1+H2811)^($A2812-$A2811)*(2-E2812/E2811)</f>
        <v>44.745066350418419</v>
      </c>
    </row>
    <row r="2813" spans="1:16"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I2812*(1-IF($A2813&lt;=I2808,I$1,I$1+IF(AND(WEEKDAY($A2813)&lt;&gt;1,WEEKDAY($A2813)&lt;&gt;7),J$1,0)))^($A2813-$A2812)*(1-0.5*(E2813/E2812-1))</f>
        <v>44.76934338012132</v>
      </c>
      <c r="K2813">
        <f>ROW()</f>
        <v>2813</v>
      </c>
      <c r="L2813">
        <f>B2813/C2813</f>
        <v>0.85016501650165022</v>
      </c>
      <c r="M2813">
        <f t="shared" si="43"/>
        <v>43.844957391520396</v>
      </c>
      <c r="O2813">
        <v>43.881599999999999</v>
      </c>
      <c r="P2813">
        <f>P2812*(1-P$1+H2812)^($A2813-$A2812)*(2-E2813/E2812)</f>
        <v>44.743430041683638</v>
      </c>
    </row>
    <row r="2814" spans="1:16"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I2813*(1-IF($A2814&lt;=I2809,I$1,I$1+IF(AND(WEEKDAY($A2814)&lt;&gt;1,WEEKDAY($A2814)&lt;&gt;7),J$1,0)))^($A2814-$A2813)*(1-0.5*(E2814/E2813-1))</f>
        <v>45.584728629041003</v>
      </c>
      <c r="K2814">
        <f>ROW()</f>
        <v>2814</v>
      </c>
      <c r="L2814">
        <f>B2814/C2814</f>
        <v>0.82888432580424365</v>
      </c>
      <c r="M2814">
        <f t="shared" si="43"/>
        <v>45.442263537360759</v>
      </c>
      <c r="O2814">
        <v>45.479399999999998</v>
      </c>
      <c r="P2814">
        <f>P2813*(1-P$1+H2813)^($A2814-$A2813)*(2-E2814/E2813)</f>
        <v>46.373932273083796</v>
      </c>
    </row>
    <row r="2815" spans="1:16"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I2814*(1-IF($A2815&lt;=I2810,I$1,I$1+IF(AND(WEEKDAY($A2815)&lt;&gt;1,WEEKDAY($A2815)&lt;&gt;7),J$1,0)))^($A2815-$A2814)*(1-0.5*(E2815/E2814-1))</f>
        <v>45.409224156103548</v>
      </c>
      <c r="K2815">
        <f>ROW()</f>
        <v>2815</v>
      </c>
      <c r="L2815">
        <f>B2815/C2815</f>
        <v>0.83770718232044206</v>
      </c>
      <c r="M2815">
        <f t="shared" si="43"/>
        <v>45.092607733372581</v>
      </c>
      <c r="O2815">
        <v>45.130450000000003</v>
      </c>
      <c r="P2815">
        <f>P2814*(1-P$1+H2814)^($A2815-$A2814)*(2-E2815/E2814)</f>
        <v>46.017568194941539</v>
      </c>
    </row>
    <row r="2816" spans="1:16"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I2815*(1-IF($A2816&lt;=I2811,I$1,I$1+IF(AND(WEEKDAY($A2816)&lt;&gt;1,WEEKDAY($A2816)&lt;&gt;7),J$1,0)))^($A2816-$A2815)*(1-0.5*(E2816/E2815-1))</f>
        <v>44.689883865486976</v>
      </c>
      <c r="K2816">
        <f>ROW()</f>
        <v>2816</v>
      </c>
      <c r="L2816">
        <f>B2816/C2816</f>
        <v>0.90826873385012918</v>
      </c>
      <c r="M2816">
        <f t="shared" si="43"/>
        <v>43.665063574188608</v>
      </c>
      <c r="O2816">
        <v>43.702649999999998</v>
      </c>
      <c r="P2816">
        <f>P2815*(1-P$1+H2815)^($A2816-$A2815)*(2-E2816/E2815)</f>
        <v>44.562525153396166</v>
      </c>
    </row>
    <row r="2817" spans="1:16"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I2816*(1-IF($A2817&lt;=I2812,I$1,I$1+IF(AND(WEEKDAY($A2817)&lt;&gt;1,WEEKDAY($A2817)&lt;&gt;7),J$1,0)))^($A2817-$A2816)*(1-0.5*(E2817/E2816-1))</f>
        <v>45.247766830332338</v>
      </c>
      <c r="K2817">
        <f>ROW()</f>
        <v>2817</v>
      </c>
      <c r="L2817">
        <f>B2817/C2817</f>
        <v>0.88525683789192788</v>
      </c>
      <c r="M2817">
        <f t="shared" si="43"/>
        <v>44.755459774834726</v>
      </c>
      <c r="O2817">
        <v>44.793100000000003</v>
      </c>
      <c r="P2817">
        <f>P2816*(1-P$1+H2816)^($A2817-$A2816)*(2-E2817/E2816)</f>
        <v>45.675789642316765</v>
      </c>
    </row>
    <row r="2818" spans="1:16"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I2817*(1-IF($A2818&lt;=I2813,I$1,I$1+IF(AND(WEEKDAY($A2818)&lt;&gt;1,WEEKDAY($A2818)&lt;&gt;7),J$1,0)))^($A2818-$A2817)*(1-0.5*(E2818/E2817-1))</f>
        <v>45.282724181851357</v>
      </c>
      <c r="K2818">
        <f>ROW()</f>
        <v>2818</v>
      </c>
      <c r="L2818">
        <f>B2818/C2818</f>
        <v>0.88674217188540982</v>
      </c>
      <c r="M2818">
        <f t="shared" si="43"/>
        <v>44.824857554876168</v>
      </c>
      <c r="O2818">
        <v>44.863</v>
      </c>
      <c r="P2818">
        <f>P2817*(1-P$1+H2817)^($A2818-$A2817)*(2-E2818/E2817)</f>
        <v>45.747072235729462</v>
      </c>
    </row>
    <row r="2819" spans="1:16"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I2818*(1-IF($A2819&lt;=I2814,I$1,I$1+IF(AND(WEEKDAY($A2819)&lt;&gt;1,WEEKDAY($A2819)&lt;&gt;7),J$1,0)))^($A2819-$A2818)*(1-0.5*(E2819/E2818-1))</f>
        <v>45.077193849414506</v>
      </c>
      <c r="K2819">
        <f>ROW()</f>
        <v>2819</v>
      </c>
      <c r="L2819">
        <f>B2819/C2819</f>
        <v>0.89986996098829641</v>
      </c>
      <c r="M2819">
        <f t="shared" si="43"/>
        <v>44.418207171395821</v>
      </c>
      <c r="O2819">
        <v>44.4557</v>
      </c>
      <c r="P2819">
        <f>P2818*(1-P$1+H2818)^($A2819-$A2818)*(2-E2819/E2818)</f>
        <v>45.332509138014366</v>
      </c>
    </row>
    <row r="2820" spans="1:16"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I2819*(1-IF($A2820&lt;=I2815,I$1,I$1+IF(AND(WEEKDAY($A2820)&lt;&gt;1,WEEKDAY($A2820)&lt;&gt;7),J$1,0)))^($A2820-$A2819)*(1-0.5*(E2820/E2819-1))</f>
        <v>45.148464513815014</v>
      </c>
      <c r="K2820">
        <f>ROW()</f>
        <v>2820</v>
      </c>
      <c r="L2820">
        <f>B2820/C2820</f>
        <v>0.90655418559377032</v>
      </c>
      <c r="M2820">
        <f t="shared" si="43"/>
        <v>44.559385863309544</v>
      </c>
      <c r="O2820">
        <v>44.599150000000002</v>
      </c>
      <c r="P2820">
        <f>P2819*(1-P$1+H2819)^($A2820-$A2819)*(2-E2820/E2819)</f>
        <v>45.477959004316617</v>
      </c>
    </row>
    <row r="2821" spans="1:16"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I2820*(1-IF($A2821&lt;=I2816,I$1,I$1+IF(AND(WEEKDAY($A2821)&lt;&gt;1,WEEKDAY($A2821)&lt;&gt;7),J$1,0)))^($A2821-$A2820)*(1-0.5*(E2821/E2820-1))</f>
        <v>44.729730785210258</v>
      </c>
      <c r="K2821">
        <f>ROW()</f>
        <v>2821</v>
      </c>
      <c r="L2821">
        <f>B2821/C2821</f>
        <v>0.90642902609802667</v>
      </c>
      <c r="M2821">
        <f t="shared" si="43"/>
        <v>43.733106435560352</v>
      </c>
      <c r="O2821">
        <v>43.770800000000001</v>
      </c>
      <c r="P2821">
        <f>P2820*(1-P$1+H2820)^($A2821-$A2820)*(2-E2821/E2820)</f>
        <v>44.635086594774307</v>
      </c>
    </row>
    <row r="2822" spans="1:16"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I2821*(1-IF($A2822&lt;=I2817,I$1,I$1+IF(AND(WEEKDAY($A2822)&lt;&gt;1,WEEKDAY($A2822)&lt;&gt;7),J$1,0)))^($A2822-$A2821)*(1-0.5*(E2822/E2821-1))</f>
        <v>45.350695919161055</v>
      </c>
      <c r="K2822">
        <f>ROW()</f>
        <v>2822</v>
      </c>
      <c r="L2822">
        <f>B2822/C2822</f>
        <v>0.88932291666666674</v>
      </c>
      <c r="M2822">
        <f t="shared" si="43"/>
        <v>44.947579856852663</v>
      </c>
      <c r="O2822">
        <v>44.988149999999997</v>
      </c>
      <c r="P2822">
        <f>P2821*(1-P$1+H2821)^($A2822-$A2821)*(2-E2822/E2821)</f>
        <v>45.875060768172489</v>
      </c>
    </row>
    <row r="2823" spans="1:16"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I2822*(1-IF($A2823&lt;=I2818,I$1,I$1+IF(AND(WEEKDAY($A2823)&lt;&gt;1,WEEKDAY($A2823)&lt;&gt;7),J$1,0)))^($A2823-$A2822)*(1-0.5*(E2823/E2822-1))</f>
        <v>44.604586331477783</v>
      </c>
      <c r="K2823">
        <f>ROW()</f>
        <v>2823</v>
      </c>
      <c r="L2823">
        <f>B2823/C2823</f>
        <v>0.90356265356265353</v>
      </c>
      <c r="M2823">
        <f t="shared" si="43"/>
        <v>43.46890144161457</v>
      </c>
      <c r="O2823">
        <v>43.505000000000003</v>
      </c>
      <c r="P2823">
        <f>P2822*(1-P$1+H2822)^($A2823-$A2822)*(2-E2823/E2822)</f>
        <v>44.366308003373213</v>
      </c>
    </row>
    <row r="2824" spans="1:16"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I2823*(1-IF($A2824&lt;=I2819,I$1,I$1+IF(AND(WEEKDAY($A2824)&lt;&gt;1,WEEKDAY($A2824)&lt;&gt;7),J$1,0)))^($A2824-$A2823)*(1-0.5*(E2824/E2823-1))</f>
        <v>44.83649656996328</v>
      </c>
      <c r="K2824">
        <f>ROW()</f>
        <v>2824</v>
      </c>
      <c r="L2824">
        <f>B2824/C2824</f>
        <v>0.89035087719298245</v>
      </c>
      <c r="M2824">
        <f t="shared" si="43"/>
        <v>43.921141358377646</v>
      </c>
      <c r="O2824">
        <v>43.956800000000001</v>
      </c>
      <c r="P2824">
        <f>P2823*(1-P$1+H2823)^($A2824-$A2823)*(2-E2824/E2823)</f>
        <v>44.82832665100657</v>
      </c>
    </row>
    <row r="2825" spans="1:16"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I2824*(1-IF($A2825&lt;=I2820,I$1,I$1+IF(AND(WEEKDAY($A2825)&lt;&gt;1,WEEKDAY($A2825)&lt;&gt;7),J$1,0)))^($A2825-$A2824)*(1-0.5*(E2825/E2824-1))</f>
        <v>44.293068019156593</v>
      </c>
      <c r="K2825">
        <f>ROW()</f>
        <v>2825</v>
      </c>
      <c r="L2825">
        <f>B2825/C2825</f>
        <v>0.92108433734939743</v>
      </c>
      <c r="M2825">
        <f t="shared" ref="M2825:M2888" si="44">M2824*(1-IF($A2825&lt;=N$3,M$1,M$1+IF(AND(WEEKDAY($A2825)&lt;&gt;1,WEEKDAY($A2825)&lt;&gt;7),N$1,0)))^($A2825-$A2824)*(2-$E2825/$E2824)</f>
        <v>42.857260190551081</v>
      </c>
      <c r="O2825">
        <v>42.893999999999998</v>
      </c>
      <c r="P2825">
        <f>P2824*(1-P$1+H2824)^($A2825-$A2824)*(2-E2825/E2824)</f>
        <v>43.743766034014534</v>
      </c>
    </row>
    <row r="2826" spans="1:16"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I2825*(1-IF($A2826&lt;=I2821,I$1,I$1+IF(AND(WEEKDAY($A2826)&lt;&gt;1,WEEKDAY($A2826)&lt;&gt;7),J$1,0)))^($A2826-$A2825)*(1-0.5*(E2826/E2825-1))</f>
        <v>44.681210261547257</v>
      </c>
      <c r="K2826">
        <f>ROW()</f>
        <v>2826</v>
      </c>
      <c r="L2826">
        <f>B2826/C2826</f>
        <v>0.89046153846153853</v>
      </c>
      <c r="M2826">
        <f t="shared" si="44"/>
        <v>43.608599926079691</v>
      </c>
      <c r="O2826">
        <v>43.646549999999998</v>
      </c>
      <c r="P2826">
        <f>P2825*(1-P$1+H2825)^($A2826-$A2825)*(2-E2826/E2825)</f>
        <v>44.511092675125539</v>
      </c>
    </row>
    <row r="2827" spans="1:16"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I2826*(1-IF($A2827&lt;=I2822,I$1,I$1+IF(AND(WEEKDAY($A2827)&lt;&gt;1,WEEKDAY($A2827)&lt;&gt;7),J$1,0)))^($A2827-$A2826)*(1-0.5*(E2827/E2826-1))</f>
        <v>45.689298842866265</v>
      </c>
      <c r="K2827">
        <f>ROW()</f>
        <v>2827</v>
      </c>
      <c r="L2827">
        <f>B2827/C2827</f>
        <v>0.86236138290932818</v>
      </c>
      <c r="M2827">
        <f t="shared" si="44"/>
        <v>45.576575516262686</v>
      </c>
      <c r="O2827">
        <v>45.618850000000002</v>
      </c>
      <c r="P2827">
        <f>P2826*(1-P$1+H2826)^($A2827-$A2826)*(2-E2827/E2826)</f>
        <v>46.52026158383601</v>
      </c>
    </row>
    <row r="2828" spans="1:16"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I2827*(1-IF($A2828&lt;=I2823,I$1,I$1+IF(AND(WEEKDAY($A2828)&lt;&gt;1,WEEKDAY($A2828)&lt;&gt;7),J$1,0)))^($A2828-$A2827)*(1-0.5*(E2828/E2827-1))</f>
        <v>46.157931173245728</v>
      </c>
      <c r="K2828">
        <f>ROW()</f>
        <v>2828</v>
      </c>
      <c r="L2828">
        <f>B2828/C2828</f>
        <v>0.85099337748344372</v>
      </c>
      <c r="M2828">
        <f t="shared" si="44"/>
        <v>46.511758258616076</v>
      </c>
      <c r="O2828">
        <v>46.553100000000001</v>
      </c>
      <c r="P2828">
        <f>P2827*(1-P$1+H2827)^($A2828-$A2827)*(2-E2828/E2827)</f>
        <v>47.475282801568632</v>
      </c>
    </row>
    <row r="2829" spans="1:16"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I2828*(1-IF($A2829&lt;=I2824,I$1,I$1+IF(AND(WEEKDAY($A2829)&lt;&gt;1,WEEKDAY($A2829)&lt;&gt;7),J$1,0)))^($A2829-$A2828)*(1-0.5*(E2829/E2828-1))</f>
        <v>45.664659811382613</v>
      </c>
      <c r="K2829">
        <f>ROW()</f>
        <v>2829</v>
      </c>
      <c r="L2829">
        <f>B2829/C2829</f>
        <v>0.88276745675848811</v>
      </c>
      <c r="M2829">
        <f t="shared" si="44"/>
        <v>45.517928354153014</v>
      </c>
      <c r="O2829">
        <v>45.558050000000001</v>
      </c>
      <c r="P2829">
        <f>P2828*(1-P$1+H2828)^($A2829-$A2828)*(2-E2829/E2828)</f>
        <v>46.461329893021578</v>
      </c>
    </row>
    <row r="2830" spans="1:16"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I2829*(1-IF($A2830&lt;=I2825,I$1,I$1+IF(AND(WEEKDAY($A2830)&lt;&gt;1,WEEKDAY($A2830)&lt;&gt;7),J$1,0)))^($A2830-$A2829)*(1-0.5*(E2830/E2829-1))</f>
        <v>44.58958668478639</v>
      </c>
      <c r="K2830">
        <f>ROW()</f>
        <v>2830</v>
      </c>
      <c r="L2830">
        <f>B2830/C2830</f>
        <v>0.92599277978339345</v>
      </c>
      <c r="M2830">
        <f t="shared" si="44"/>
        <v>43.375571065398695</v>
      </c>
      <c r="O2830">
        <v>43.405299999999997</v>
      </c>
      <c r="P2830">
        <f>P2829*(1-P$1+H2829)^($A2830-$A2829)*(2-E2830/E2829)</f>
        <v>44.27589932674006</v>
      </c>
    </row>
    <row r="2831" spans="1:16"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I2830*(1-IF($A2831&lt;=I2826,I$1,I$1+IF(AND(WEEKDAY($A2831)&lt;&gt;1,WEEKDAY($A2831)&lt;&gt;7),J$1,0)))^($A2831-$A2830)*(1-0.5*(E2831/E2830-1))</f>
        <v>45.123911602316177</v>
      </c>
      <c r="K2831">
        <f>ROW()</f>
        <v>2831</v>
      </c>
      <c r="L2831">
        <f>B2831/C2831</f>
        <v>0.91419753086419764</v>
      </c>
      <c r="M2831">
        <f t="shared" si="44"/>
        <v>44.415341638635283</v>
      </c>
      <c r="O2831">
        <v>44.445399999999999</v>
      </c>
      <c r="P2831">
        <f>P2830*(1-P$1+H2830)^($A2831-$A2830)*(2-E2831/E2830)</f>
        <v>45.337699331637623</v>
      </c>
    </row>
    <row r="2832" spans="1:16"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I2831*(1-IF($A2832&lt;=I2827,I$1,I$1+IF(AND(WEEKDAY($A2832)&lt;&gt;1,WEEKDAY($A2832)&lt;&gt;7),J$1,0)))^($A2832-$A2831)*(1-0.5*(E2832/E2831-1))</f>
        <v>45.158779216674823</v>
      </c>
      <c r="K2832">
        <f>ROW()</f>
        <v>2832</v>
      </c>
      <c r="L2832">
        <f>B2832/C2832</f>
        <v>0.89395807644882863</v>
      </c>
      <c r="M2832">
        <f t="shared" si="44"/>
        <v>44.484223745552406</v>
      </c>
      <c r="O2832">
        <v>44.50855</v>
      </c>
      <c r="P2832">
        <f>P2831*(1-P$1+H2831)^($A2832-$A2831)*(2-E2832/E2831)</f>
        <v>45.40845994367708</v>
      </c>
    </row>
    <row r="2833" spans="1:16"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I2832*(1-IF($A2833&lt;=I2828,I$1,I$1+IF(AND(WEEKDAY($A2833)&lt;&gt;1,WEEKDAY($A2833)&lt;&gt;7),J$1,0)))^($A2833-$A2832)*(1-0.5*(E2833/E2832-1))</f>
        <v>46.082989221079814</v>
      </c>
      <c r="K2833">
        <f>ROW()</f>
        <v>2833</v>
      </c>
      <c r="L2833">
        <f>B2833/C2833</f>
        <v>0.85427461139896377</v>
      </c>
      <c r="M2833">
        <f t="shared" si="44"/>
        <v>46.305239422475118</v>
      </c>
      <c r="O2833">
        <v>46.32235</v>
      </c>
      <c r="P2833">
        <f>P2832*(1-P$1+H2832)^($A2833-$A2832)*(2-E2833/E2832)</f>
        <v>47.267776751888377</v>
      </c>
    </row>
    <row r="2834" spans="1:16"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I2833*(1-IF($A2834&lt;=I2829,I$1,I$1+IF(AND(WEEKDAY($A2834)&lt;&gt;1,WEEKDAY($A2834)&lt;&gt;7),J$1,0)))^($A2834-$A2833)*(1-0.5*(E2834/E2833-1))</f>
        <v>45.399428635883886</v>
      </c>
      <c r="K2834">
        <f>ROW()</f>
        <v>2834</v>
      </c>
      <c r="L2834">
        <f>B2834/C2834</f>
        <v>0.87743557510999381</v>
      </c>
      <c r="M2834">
        <f t="shared" si="44"/>
        <v>44.931806771215655</v>
      </c>
      <c r="O2834">
        <v>44.948549999999997</v>
      </c>
      <c r="P2834">
        <f>P2833*(1-P$1+H2833)^($A2834-$A2833)*(2-E2834/E2833)</f>
        <v>45.866247415144805</v>
      </c>
    </row>
    <row r="2835" spans="1:16"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I2834*(1-IF($A2835&lt;=I2830,I$1,I$1+IF(AND(WEEKDAY($A2835)&lt;&gt;1,WEEKDAY($A2835)&lt;&gt;7),J$1,0)))^($A2835-$A2834)*(1-0.5*(E2835/E2834-1))</f>
        <v>46.683258764021119</v>
      </c>
      <c r="K2835">
        <f>ROW()</f>
        <v>2835</v>
      </c>
      <c r="L2835">
        <f>B2835/C2835</f>
        <v>0.84989993328885927</v>
      </c>
      <c r="M2835">
        <f t="shared" si="44"/>
        <v>47.473601319867655</v>
      </c>
      <c r="O2835">
        <v>47.487299999999998</v>
      </c>
      <c r="P2835">
        <f>P2834*(1-P$1+H2834)^($A2835-$A2834)*(2-E2835/E2834)</f>
        <v>48.462337867502519</v>
      </c>
    </row>
    <row r="2836" spans="1:16"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I2835*(1-IF($A2836&lt;=I2831,I$1,I$1+IF(AND(WEEKDAY($A2836)&lt;&gt;1,WEEKDAY($A2836)&lt;&gt;7),J$1,0)))^($A2836-$A2835)*(1-0.5*(E2836/E2835-1))</f>
        <v>47.356868571299948</v>
      </c>
      <c r="K2836">
        <f>ROW()</f>
        <v>2836</v>
      </c>
      <c r="L2836">
        <f>B2836/C2836</f>
        <v>0.83287482806052271</v>
      </c>
      <c r="M2836">
        <f t="shared" si="44"/>
        <v>48.843861144323839</v>
      </c>
      <c r="O2836">
        <v>48.856900000000003</v>
      </c>
      <c r="P2836">
        <f>P2835*(1-P$1+H2835)^($A2836-$A2835)*(2-E2836/E2835)</f>
        <v>49.861628199641849</v>
      </c>
    </row>
    <row r="2837" spans="1:16"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I2836*(1-IF($A2837&lt;=I2832,I$1,I$1+IF(AND(WEEKDAY($A2837)&lt;&gt;1,WEEKDAY($A2837)&lt;&gt;7),J$1,0)))^($A2837-$A2836)*(1-0.5*(E2837/E2836-1))</f>
        <v>46.580839478806951</v>
      </c>
      <c r="K2837">
        <f>ROW()</f>
        <v>2837</v>
      </c>
      <c r="L2837">
        <f>B2837/C2837</f>
        <v>0.87351778656126478</v>
      </c>
      <c r="M2837">
        <f t="shared" si="44"/>
        <v>47.243369240868013</v>
      </c>
      <c r="O2837">
        <v>47.26005</v>
      </c>
      <c r="P2837">
        <f>P2836*(1-P$1+H2836)^($A2837-$A2836)*(2-E2837/E2836)</f>
        <v>48.228262478308793</v>
      </c>
    </row>
    <row r="2838" spans="1:16"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I2837*(1-IF($A2838&lt;=I2833,I$1,I$1+IF(AND(WEEKDAY($A2838)&lt;&gt;1,WEEKDAY($A2838)&lt;&gt;7),J$1,0)))^($A2838-$A2837)*(1-0.5*(E2838/E2837-1))</f>
        <v>46.520765872814977</v>
      </c>
      <c r="K2838">
        <f>ROW()</f>
        <v>2838</v>
      </c>
      <c r="L2838">
        <f>B2838/C2838</f>
        <v>0.90270618556701032</v>
      </c>
      <c r="M2838">
        <f t="shared" si="44"/>
        <v>47.121774469251534</v>
      </c>
      <c r="O2838">
        <v>47.133800000000001</v>
      </c>
      <c r="P2838">
        <f>P2837*(1-P$1+H2837)^($A2838-$A2837)*(2-E2838/E2837)</f>
        <v>48.104607451118426</v>
      </c>
    </row>
    <row r="2839" spans="1:16"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I2838*(1-IF($A2839&lt;=I2834,I$1,I$1+IF(AND(WEEKDAY($A2839)&lt;&gt;1,WEEKDAY($A2839)&lt;&gt;7),J$1,0)))^($A2839-$A2838)*(1-0.5*(E2839/E2838-1))</f>
        <v>46.698224485422195</v>
      </c>
      <c r="K2839">
        <f>ROW()</f>
        <v>2839</v>
      </c>
      <c r="L2839">
        <f>B2839/C2839</f>
        <v>0.90685640362225084</v>
      </c>
      <c r="M2839">
        <f t="shared" si="44"/>
        <v>47.481527686017337</v>
      </c>
      <c r="O2839">
        <v>47.493049999999997</v>
      </c>
      <c r="P2839">
        <f>P2838*(1-P$1+H2838)^($A2839-$A2838)*(2-E2839/E2838)</f>
        <v>48.472342435352019</v>
      </c>
    </row>
    <row r="2840" spans="1:16"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I2839*(1-IF($A2840&lt;=I2835,I$1,I$1+IF(AND(WEEKDAY($A2840)&lt;&gt;1,WEEKDAY($A2840)&lt;&gt;7),J$1,0)))^($A2840-$A2839)*(1-0.5*(E2840/E2839-1))</f>
        <v>42.683195055413194</v>
      </c>
      <c r="K2840">
        <f>ROW()</f>
        <v>2840</v>
      </c>
      <c r="L2840">
        <f>B2840/C2840</f>
        <v>1.0069444444444446</v>
      </c>
      <c r="M2840">
        <f t="shared" si="44"/>
        <v>39.318058309268373</v>
      </c>
      <c r="O2840">
        <v>39.317100000000003</v>
      </c>
      <c r="P2840">
        <f>P2839*(1-P$1+H2839)^($A2840-$A2839)*(2-E2840/E2839)</f>
        <v>40.13971108709611</v>
      </c>
    </row>
    <row r="2841" spans="1:16"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I2840*(1-IF($A2841&lt;=I2836,I$1,I$1+IF(AND(WEEKDAY($A2841)&lt;&gt;1,WEEKDAY($A2841)&lt;&gt;7),J$1,0)))^($A2841-$A2840)*(1-0.5*(E2841/E2840-1))</f>
        <v>42.743428831923232</v>
      </c>
      <c r="K2841">
        <f>ROW()</f>
        <v>2841</v>
      </c>
      <c r="L2841">
        <f>B2841/C2841</f>
        <v>0.98700595560368176</v>
      </c>
      <c r="M2841">
        <f t="shared" si="44"/>
        <v>39.429241337432089</v>
      </c>
      <c r="O2841">
        <v>39.427599999999998</v>
      </c>
      <c r="P2841">
        <f>P2840*(1-P$1+H2840)^($A2841-$A2840)*(2-E2841/E2840)</f>
        <v>40.253620355411755</v>
      </c>
    </row>
    <row r="2842" spans="1:16"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I2841*(1-IF($A2842&lt;=I2837,I$1,I$1+IF(AND(WEEKDAY($A2842)&lt;&gt;1,WEEKDAY($A2842)&lt;&gt;7),J$1,0)))^($A2842-$A2841)*(1-0.5*(E2842/E2841-1))</f>
        <v>44.364534235353482</v>
      </c>
      <c r="K2842">
        <f>ROW()</f>
        <v>2842</v>
      </c>
      <c r="L2842">
        <f>B2842/C2842</f>
        <v>0.95830851697438957</v>
      </c>
      <c r="M2842">
        <f t="shared" si="44"/>
        <v>42.420216135939334</v>
      </c>
      <c r="O2842">
        <v>42.418100000000003</v>
      </c>
      <c r="P2842">
        <f>P2841*(1-P$1+H2841)^($A2842-$A2841)*(2-E2842/E2841)</f>
        <v>43.30756322213724</v>
      </c>
    </row>
    <row r="2843" spans="1:16"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I2842*(1-IF($A2843&lt;=I2838,I$1,I$1+IF(AND(WEEKDAY($A2843)&lt;&gt;1,WEEKDAY($A2843)&lt;&gt;7),J$1,0)))^($A2843-$A2842)*(1-0.5*(E2843/E2842-1))</f>
        <v>43.075523884846049</v>
      </c>
      <c r="K2843">
        <f>ROW()</f>
        <v>2843</v>
      </c>
      <c r="L2843">
        <f>B2843/C2843</f>
        <v>0.94966063348416285</v>
      </c>
      <c r="M2843">
        <f t="shared" si="44"/>
        <v>39.955462702145283</v>
      </c>
      <c r="O2843">
        <v>39.952550000000002</v>
      </c>
      <c r="P2843">
        <f>P2842*(1-P$1+H2842)^($A2843-$A2842)*(2-E2843/E2842)</f>
        <v>40.791660183794889</v>
      </c>
    </row>
    <row r="2844" spans="1:16"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I2843*(1-IF($A2844&lt;=I2839,I$1,I$1+IF(AND(WEEKDAY($A2844)&lt;&gt;1,WEEKDAY($A2844)&lt;&gt;7),J$1,0)))^($A2844-$A2843)*(1-0.5*(E2844/E2843-1))</f>
        <v>42.658726556900113</v>
      </c>
      <c r="K2844">
        <f>ROW()</f>
        <v>2844</v>
      </c>
      <c r="L2844">
        <f>B2844/C2844</f>
        <v>0.94290465631929055</v>
      </c>
      <c r="M2844">
        <f t="shared" si="44"/>
        <v>39.183186060772051</v>
      </c>
      <c r="O2844">
        <v>39.180999999999997</v>
      </c>
      <c r="P2844">
        <f>P2843*(1-P$1+H2843)^($A2844-$A2843)*(2-E2844/E2843)</f>
        <v>40.004822300031456</v>
      </c>
    </row>
    <row r="2845" spans="1:16"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I2844*(1-IF($A2845&lt;=I2840,I$1,I$1+IF(AND(WEEKDAY($A2845)&lt;&gt;1,WEEKDAY($A2845)&lt;&gt;7),J$1,0)))^($A2845-$A2844)*(1-0.5*(E2845/E2844-1))</f>
        <v>43.633291396722221</v>
      </c>
      <c r="K2845">
        <f>ROW()</f>
        <v>2845</v>
      </c>
      <c r="L2845">
        <f>B2845/C2845</f>
        <v>0.94535840188014097</v>
      </c>
      <c r="M2845">
        <f t="shared" si="44"/>
        <v>40.973691892760449</v>
      </c>
      <c r="O2845">
        <v>40.971649999999997</v>
      </c>
      <c r="P2845">
        <f>P2844*(1-P$1+H2844)^($A2845-$A2844)*(2-E2845/E2844)</f>
        <v>41.833292020954012</v>
      </c>
    </row>
    <row r="2846" spans="1:16"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I2845*(1-IF($A2846&lt;=I2841,I$1,I$1+IF(AND(WEEKDAY($A2846)&lt;&gt;1,WEEKDAY($A2846)&lt;&gt;7),J$1,0)))^($A2846-$A2845)*(1-0.5*(E2846/E2845-1))</f>
        <v>41.322414247756136</v>
      </c>
      <c r="K2846">
        <f>ROW()</f>
        <v>2846</v>
      </c>
      <c r="L2846">
        <f>B2846/C2846</f>
        <v>1.0212987012987014</v>
      </c>
      <c r="M2846">
        <f t="shared" si="44"/>
        <v>36.633963100177333</v>
      </c>
      <c r="O2846">
        <v>36.634149999999998</v>
      </c>
      <c r="P2846">
        <f>P2845*(1-P$1+H2845)^($A2846-$A2845)*(2-E2846/E2845)</f>
        <v>37.402892934038199</v>
      </c>
    </row>
    <row r="2847" spans="1:16"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I2846*(1-IF($A2847&lt;=I2842,I$1,I$1+IF(AND(WEEKDAY($A2847)&lt;&gt;1,WEEKDAY($A2847)&lt;&gt;7),J$1,0)))^($A2847-$A2846)*(1-0.5*(E2847/E2846-1))</f>
        <v>40.798282613434935</v>
      </c>
      <c r="K2847">
        <f>ROW()</f>
        <v>2847</v>
      </c>
      <c r="L2847">
        <f>B2847/C2847</f>
        <v>1.0096056622851364</v>
      </c>
      <c r="M2847">
        <f t="shared" si="44"/>
        <v>35.704855827477438</v>
      </c>
      <c r="O2847">
        <v>35.706449999999997</v>
      </c>
      <c r="P2847">
        <f>P2846*(1-P$1+H2846)^($A2847-$A2846)*(2-E2847/E2846)</f>
        <v>36.45464890167527</v>
      </c>
    </row>
    <row r="2848" spans="1:16"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I2847*(1-IF($A2848&lt;=I2843,I$1,I$1+IF(AND(WEEKDAY($A2848)&lt;&gt;1,WEEKDAY($A2848)&lt;&gt;7),J$1,0)))^($A2848-$A2847)*(1-0.5*(E2848/E2847-1))</f>
        <v>42.631009155885785</v>
      </c>
      <c r="K2848">
        <f>ROW()</f>
        <v>2848</v>
      </c>
      <c r="L2848">
        <f>B2848/C2848</f>
        <v>0.94923857868020289</v>
      </c>
      <c r="M2848">
        <f t="shared" si="44"/>
        <v>38.912828237725421</v>
      </c>
      <c r="O2848">
        <v>38.913649999999997</v>
      </c>
      <c r="P2848">
        <f>P2847*(1-P$1+H2847)^($A2848-$A2847)*(2-E2848/E2847)</f>
        <v>39.730385480001409</v>
      </c>
    </row>
    <row r="2849" spans="1:16"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I2848*(1-IF($A2849&lt;=I2844,I$1,I$1+IF(AND(WEEKDAY($A2849)&lt;&gt;1,WEEKDAY($A2849)&lt;&gt;7),J$1,0)))^($A2849-$A2848)*(1-0.5*(E2849/E2848-1))</f>
        <v>44.881928558852799</v>
      </c>
      <c r="K2849">
        <f>ROW()</f>
        <v>2849</v>
      </c>
      <c r="L2849">
        <f>B2849/C2849</f>
        <v>0.87202007528230874</v>
      </c>
      <c r="M2849">
        <f t="shared" si="44"/>
        <v>43.022412844243789</v>
      </c>
      <c r="O2849">
        <v>43.037149999999997</v>
      </c>
      <c r="P2849">
        <f>P2848*(1-P$1+H2848)^($A2849-$A2848)*(2-E2849/E2848)</f>
        <v>43.927630946048929</v>
      </c>
    </row>
    <row r="2850" spans="1:16"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I2849*(1-IF($A2850&lt;=I2845,I$1,I$1+IF(AND(WEEKDAY($A2850)&lt;&gt;1,WEEKDAY($A2850)&lt;&gt;7),J$1,0)))^($A2850-$A2849)*(1-0.5*(E2850/E2849-1))</f>
        <v>45.027431547344648</v>
      </c>
      <c r="K2850">
        <f>ROW()</f>
        <v>2850</v>
      </c>
      <c r="L2850">
        <f>B2850/C2850</f>
        <v>0.86481241914618356</v>
      </c>
      <c r="M2850">
        <f t="shared" si="44"/>
        <v>43.301592032583841</v>
      </c>
      <c r="O2850">
        <v>43.315249999999999</v>
      </c>
      <c r="P2850">
        <f>P2849*(1-P$1+H2849)^($A2850-$A2849)*(2-E2850/E2849)</f>
        <v>44.213126638480638</v>
      </c>
    </row>
    <row r="2851" spans="1:16"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I2850*(1-IF($A2851&lt;=I2846,I$1,I$1+IF(AND(WEEKDAY($A2851)&lt;&gt;1,WEEKDAY($A2851)&lt;&gt;7),J$1,0)))^($A2851-$A2850)*(1-0.5*(E2851/E2850-1))</f>
        <v>45.319734259630863</v>
      </c>
      <c r="K2851">
        <f>ROW()</f>
        <v>2851</v>
      </c>
      <c r="L2851">
        <f>B2851/C2851</f>
        <v>0.84807692307692317</v>
      </c>
      <c r="M2851">
        <f t="shared" si="44"/>
        <v>43.864016005732395</v>
      </c>
      <c r="O2851">
        <v>43.877699999999997</v>
      </c>
      <c r="P2851">
        <f>P2850*(1-P$1+H2850)^($A2851-$A2850)*(2-E2851/E2850)</f>
        <v>44.787838257474874</v>
      </c>
    </row>
    <row r="2852" spans="1:16"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I2851*(1-IF($A2852&lt;=I2847,I$1,I$1+IF(AND(WEEKDAY($A2852)&lt;&gt;1,WEEKDAY($A2852)&lt;&gt;7),J$1,0)))^($A2852-$A2851)*(1-0.5*(E2852/E2851-1))</f>
        <v>46.67349107445969</v>
      </c>
      <c r="K2852">
        <f>ROW()</f>
        <v>2852</v>
      </c>
      <c r="L2852">
        <f>B2852/C2852</f>
        <v>0.82213170400543101</v>
      </c>
      <c r="M2852">
        <f t="shared" si="44"/>
        <v>46.484747862326415</v>
      </c>
      <c r="O2852">
        <v>46.496099999999998</v>
      </c>
      <c r="P2852">
        <f>P2851*(1-P$1+H2851)^($A2852-$A2851)*(2-E2852/E2851)</f>
        <v>47.464240412584083</v>
      </c>
    </row>
    <row r="2853" spans="1:16" x14ac:dyDescent="0.25">
      <c r="A2853" s="1">
        <v>42202</v>
      </c>
      <c r="B2853" s="10">
        <v>11.95</v>
      </c>
      <c r="C2853" s="10">
        <v>14.61</v>
      </c>
      <c r="D2853">
        <v>431.6841</v>
      </c>
      <c r="E2853">
        <v>384.8184</v>
      </c>
      <c r="F2853">
        <v>24859.414005999999</v>
      </c>
      <c r="G2853">
        <v>22162.687898</v>
      </c>
      <c r="H2853">
        <f>(1/(1-91/360*VLOOKUP($A2853,Tbills!$B$4:$C$974,2,1)/100))^((1)/91)-1</f>
        <v>4.1671128436782112E-7</v>
      </c>
      <c r="I2853">
        <f>I2852*(1-IF($A2853&lt;=I2848,I$1,I$1+IF(AND(WEEKDAY($A2853)&lt;&gt;1,WEEKDAY($A2853)&lt;&gt;7),J$1,0)))^($A2853-$A2852)*(1-0.5*(E2853/E2852-1))</f>
        <v>46.743765712460792</v>
      </c>
      <c r="K2853">
        <f>ROW()</f>
        <v>2853</v>
      </c>
      <c r="L2853">
        <f>B2853/C2853</f>
        <v>0.81793292265571527</v>
      </c>
      <c r="M2853">
        <f t="shared" si="44"/>
        <v>46.624980555093515</v>
      </c>
      <c r="O2853">
        <v>46.63635</v>
      </c>
      <c r="P2853">
        <f>P2852*(1-P$1+H2852)^($A2853-$A2852)*(2-E2853/E2852)</f>
        <v>47.60790435623575</v>
      </c>
    </row>
    <row r="2854" spans="1:16"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I2853*(1-IF($A2854&lt;=I2849,I$1,I$1+IF(AND(WEEKDAY($A2854)&lt;&gt;1,WEEKDAY($A2854)&lt;&gt;7),J$1,0)))^($A2854-$A2853)*(1-0.5*(E2854/E2853-1))</f>
        <v>47.094208843474291</v>
      </c>
      <c r="K2854">
        <f>ROW()</f>
        <v>2854</v>
      </c>
      <c r="L2854">
        <f>B2854/C2854</f>
        <v>0.82491582491582494</v>
      </c>
      <c r="M2854">
        <f t="shared" si="44"/>
        <v>47.324808733811174</v>
      </c>
      <c r="O2854">
        <v>47.338050000000003</v>
      </c>
      <c r="P2854">
        <f>P2853*(1-P$1+H2853)^($A2854-$A2853)*(2-E2854/E2853)</f>
        <v>48.323936542361942</v>
      </c>
    </row>
    <row r="2855" spans="1:16"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I2854*(1-IF($A2855&lt;=I2850,I$1,I$1+IF(AND(WEEKDAY($A2855)&lt;&gt;1,WEEKDAY($A2855)&lt;&gt;7),J$1,0)))^($A2855-$A2854)*(1-0.5*(E2855/E2854-1))</f>
        <v>47.103377443759292</v>
      </c>
      <c r="K2855">
        <f>ROW()</f>
        <v>2855</v>
      </c>
      <c r="L2855">
        <f>B2855/C2855</f>
        <v>0.82847457627118648</v>
      </c>
      <c r="M2855">
        <f t="shared" si="44"/>
        <v>47.343494608442533</v>
      </c>
      <c r="O2855">
        <v>47.357500000000002</v>
      </c>
      <c r="P2855">
        <f>P2854*(1-P$1+H2854)^($A2855-$A2854)*(2-E2855/E2854)</f>
        <v>48.343520787988687</v>
      </c>
    </row>
    <row r="2856" spans="1:16"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I2855*(1-IF($A2856&lt;=I2851,I$1,I$1+IF(AND(WEEKDAY($A2856)&lt;&gt;1,WEEKDAY($A2856)&lt;&gt;7),J$1,0)))^($A2856-$A2855)*(1-0.5*(E2856/E2855-1))</f>
        <v>47.184930135915792</v>
      </c>
      <c r="K2856">
        <f>ROW()</f>
        <v>2856</v>
      </c>
      <c r="L2856">
        <f>B2856/C2856</f>
        <v>0.81836596893990543</v>
      </c>
      <c r="M2856">
        <f t="shared" si="44"/>
        <v>47.507687446223677</v>
      </c>
      <c r="O2856">
        <v>47.514949999999999</v>
      </c>
      <c r="P2856">
        <f>P2855*(1-P$1+H2855)^($A2856-$A2855)*(2-E2856/E2855)</f>
        <v>48.511687459839322</v>
      </c>
    </row>
    <row r="2857" spans="1:16"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I2856*(1-IF($A2857&lt;=I2852,I$1,I$1+IF(AND(WEEKDAY($A2857)&lt;&gt;1,WEEKDAY($A2857)&lt;&gt;7),J$1,0)))^($A2857-$A2856)*(1-0.5*(E2857/E2856-1))</f>
        <v>47.017941797070407</v>
      </c>
      <c r="K2857">
        <f>ROW()</f>
        <v>2857</v>
      </c>
      <c r="L2857">
        <f>B2857/C2857</f>
        <v>0.84718498659517427</v>
      </c>
      <c r="M2857">
        <f t="shared" si="44"/>
        <v>47.171693455308514</v>
      </c>
      <c r="O2857">
        <v>47.180399999999999</v>
      </c>
      <c r="P2857">
        <f>P2856*(1-P$1+H2856)^($A2857-$A2856)*(2-E2857/E2856)</f>
        <v>48.169094820345343</v>
      </c>
    </row>
    <row r="2858" spans="1:16"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I2857*(1-IF($A2858&lt;=I2853,I$1,I$1+IF(AND(WEEKDAY($A2858)&lt;&gt;1,WEEKDAY($A2858)&lt;&gt;7),J$1,0)))^($A2858-$A2857)*(1-0.5*(E2858/E2857-1))</f>
        <v>46.036524119377042</v>
      </c>
      <c r="K2858">
        <f>ROW()</f>
        <v>2858</v>
      </c>
      <c r="L2858">
        <f>B2858/C2858</f>
        <v>0.87795527156549524</v>
      </c>
      <c r="M2858">
        <f t="shared" si="44"/>
        <v>45.202738393298702</v>
      </c>
      <c r="O2858">
        <v>45.209899999999998</v>
      </c>
      <c r="P2858">
        <f>P2857*(1-P$1+H2857)^($A2858-$A2857)*(2-E2858/E2857)</f>
        <v>46.158989147447485</v>
      </c>
    </row>
    <row r="2859" spans="1:16"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I2858*(1-IF($A2859&lt;=I2854,I$1,I$1+IF(AND(WEEKDAY($A2859)&lt;&gt;1,WEEKDAY($A2859)&lt;&gt;7),J$1,0)))^($A2859-$A2858)*(1-0.5*(E2859/E2858-1))</f>
        <v>44.773797309087101</v>
      </c>
      <c r="K2859">
        <f>ROW()</f>
        <v>2859</v>
      </c>
      <c r="L2859">
        <f>B2859/C2859</f>
        <v>0.92967818831942783</v>
      </c>
      <c r="M2859">
        <f t="shared" si="44"/>
        <v>42.723919857661159</v>
      </c>
      <c r="O2859">
        <v>42.725749999999998</v>
      </c>
      <c r="P2859">
        <f>P2858*(1-P$1+H2858)^($A2859-$A2858)*(2-E2859/E2858)</f>
        <v>43.629096119077325</v>
      </c>
    </row>
    <row r="2860" spans="1:16"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I2859*(1-IF($A2860&lt;=I2855,I$1,I$1+IF(AND(WEEKDAY($A2860)&lt;&gt;1,WEEKDAY($A2860)&lt;&gt;7),J$1,0)))^($A2860-$A2859)*(1-0.5*(E2860/E2859-1))</f>
        <v>46.590596708267348</v>
      </c>
      <c r="K2860">
        <f>ROW()</f>
        <v>2860</v>
      </c>
      <c r="L2860">
        <f>B2860/C2860</f>
        <v>0.87103046014257934</v>
      </c>
      <c r="M2860">
        <f t="shared" si="44"/>
        <v>46.191324520032815</v>
      </c>
      <c r="O2860">
        <v>46.1935</v>
      </c>
      <c r="P2860">
        <f>P2859*(1-P$1+H2859)^($A2860-$A2859)*(2-E2860/E2859)</f>
        <v>47.17048128930692</v>
      </c>
    </row>
    <row r="2861" spans="1:16"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I2860*(1-IF($A2861&lt;=I2856,I$1,I$1+IF(AND(WEEKDAY($A2861)&lt;&gt;1,WEEKDAY($A2861)&lt;&gt;7),J$1,0)))^($A2861-$A2860)*(1-0.5*(E2861/E2860-1))</f>
        <v>46.986903320173177</v>
      </c>
      <c r="K2861">
        <f>ROW()</f>
        <v>2861</v>
      </c>
      <c r="L2861">
        <f>B2861/C2861</f>
        <v>0.83780160857908847</v>
      </c>
      <c r="M2861">
        <f t="shared" si="44"/>
        <v>46.977382111783314</v>
      </c>
      <c r="O2861">
        <v>46.97945</v>
      </c>
      <c r="P2861">
        <f>P2860*(1-P$1+H2860)^($A2861-$A2860)*(2-E2861/E2860)</f>
        <v>47.973728287813891</v>
      </c>
    </row>
    <row r="2862" spans="1:16"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I2861*(1-IF($A2862&lt;=I2857,I$1,I$1+IF(AND(WEEKDAY($A2862)&lt;&gt;1,WEEKDAY($A2862)&lt;&gt;7),J$1,0)))^($A2862-$A2861)*(1-0.5*(E2862/E2861-1))</f>
        <v>47.180573293680837</v>
      </c>
      <c r="K2862">
        <f>ROW()</f>
        <v>2862</v>
      </c>
      <c r="L2862">
        <f>B2862/C2862</f>
        <v>0.82460910944935417</v>
      </c>
      <c r="M2862">
        <f t="shared" si="44"/>
        <v>47.364892972455785</v>
      </c>
      <c r="O2862">
        <v>47.3673</v>
      </c>
      <c r="P2862">
        <f>P2861*(1-P$1+H2861)^($A2862-$A2861)*(2-E2862/E2861)</f>
        <v>48.369988916215341</v>
      </c>
    </row>
    <row r="2863" spans="1:16"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I2862*(1-IF($A2863&lt;=I2858,I$1,I$1+IF(AND(WEEKDAY($A2863)&lt;&gt;1,WEEKDAY($A2863)&lt;&gt;7),J$1,0)))^($A2863-$A2862)*(1-0.5*(E2863/E2862-1))</f>
        <v>47.126157206511706</v>
      </c>
      <c r="K2863">
        <f>ROW()</f>
        <v>2863</v>
      </c>
      <c r="L2863">
        <f>B2863/C2863</f>
        <v>0.81342281879194622</v>
      </c>
      <c r="M2863">
        <f t="shared" si="44"/>
        <v>47.255897353069244</v>
      </c>
      <c r="O2863">
        <v>47.258699999999997</v>
      </c>
      <c r="P2863">
        <f>P2862*(1-P$1+H2862)^($A2863-$A2862)*(2-E2863/E2862)</f>
        <v>48.259210190028156</v>
      </c>
    </row>
    <row r="2864" spans="1:16"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I2863*(1-IF($A2864&lt;=I2859,I$1,I$1+IF(AND(WEEKDAY($A2864)&lt;&gt;1,WEEKDAY($A2864)&lt;&gt;7),J$1,0)))^($A2864-$A2863)*(1-0.5*(E2864/E2863-1))</f>
        <v>47.349729421859927</v>
      </c>
      <c r="K2864">
        <f>ROW()</f>
        <v>2864</v>
      </c>
      <c r="L2864">
        <f>B2864/C2864</f>
        <v>0.84636118598382748</v>
      </c>
      <c r="M2864">
        <f t="shared" si="44"/>
        <v>47.705021619891248</v>
      </c>
      <c r="O2864">
        <v>47.713149999999999</v>
      </c>
      <c r="P2864">
        <f>P2863*(1-P$1+H2863)^($A2864-$A2863)*(2-E2864/E2863)</f>
        <v>48.719474602816788</v>
      </c>
    </row>
    <row r="2865" spans="1:16"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I2864*(1-IF($A2865&lt;=I2860,I$1,I$1+IF(AND(WEEKDAY($A2865)&lt;&gt;1,WEEKDAY($A2865)&lt;&gt;7),J$1,0)))^($A2865-$A2864)*(1-0.5*(E2865/E2864-1))</f>
        <v>47.049239878259748</v>
      </c>
      <c r="K2865">
        <f>ROW()</f>
        <v>2865</v>
      </c>
      <c r="L2865">
        <f>B2865/C2865</f>
        <v>0.85922009253139453</v>
      </c>
      <c r="M2865">
        <f t="shared" si="44"/>
        <v>47.099806829865969</v>
      </c>
      <c r="O2865">
        <v>47.107900000000001</v>
      </c>
      <c r="P2865">
        <f>P2864*(1-P$1+H2864)^($A2865-$A2864)*(2-E2865/E2864)</f>
        <v>48.101951339418122</v>
      </c>
    </row>
    <row r="2866" spans="1:16"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I2865*(1-IF($A2866&lt;=I2861,I$1,I$1+IF(AND(WEEKDAY($A2866)&lt;&gt;1,WEEKDAY($A2866)&lt;&gt;7),J$1,0)))^($A2866-$A2865)*(1-0.5*(E2866/E2865-1))</f>
        <v>47.248392687388773</v>
      </c>
      <c r="K2866">
        <f>ROW()</f>
        <v>2866</v>
      </c>
      <c r="L2866">
        <f>B2866/C2866</f>
        <v>0.84072580645161288</v>
      </c>
      <c r="M2866">
        <f t="shared" si="44"/>
        <v>47.498790371080965</v>
      </c>
      <c r="O2866">
        <v>47.505000000000003</v>
      </c>
      <c r="P2866">
        <f>P2865*(1-P$1+H2865)^($A2866-$A2865)*(2-E2866/E2865)</f>
        <v>48.509990324144425</v>
      </c>
    </row>
    <row r="2867" spans="1:16"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I2866*(1-IF($A2867&lt;=I2862,I$1,I$1+IF(AND(WEEKDAY($A2867)&lt;&gt;1,WEEKDAY($A2867)&lt;&gt;7),J$1,0)))^($A2867-$A2866)*(1-0.5*(E2867/E2866-1))</f>
        <v>46.624744786797471</v>
      </c>
      <c r="K2867">
        <f>ROW()</f>
        <v>2867</v>
      </c>
      <c r="L2867">
        <f>B2867/C2867</f>
        <v>0.88553054662379416</v>
      </c>
      <c r="M2867">
        <f t="shared" si="44"/>
        <v>46.245170380782277</v>
      </c>
      <c r="O2867">
        <v>46.253999999999998</v>
      </c>
      <c r="P2867">
        <f>P2866*(1-P$1+H2866)^($A2867-$A2866)*(2-E2867/E2866)</f>
        <v>47.230233381162336</v>
      </c>
    </row>
    <row r="2868" spans="1:16"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I2867*(1-IF($A2868&lt;=I2863,I$1,I$1+IF(AND(WEEKDAY($A2868)&lt;&gt;1,WEEKDAY($A2868)&lt;&gt;7),J$1,0)))^($A2868-$A2867)*(1-0.5*(E2868/E2867-1))</f>
        <v>46.933426966890607</v>
      </c>
      <c r="K2868">
        <f>ROW()</f>
        <v>2868</v>
      </c>
      <c r="L2868">
        <f>B2868/C2868</f>
        <v>0.86835278858625164</v>
      </c>
      <c r="M2868">
        <f t="shared" si="44"/>
        <v>46.857749512585514</v>
      </c>
      <c r="O2868">
        <v>46.866199999999999</v>
      </c>
      <c r="P2868">
        <f>P2867*(1-P$1+H2867)^($A2868-$A2867)*(2-E2868/E2867)</f>
        <v>47.85641961521636</v>
      </c>
    </row>
    <row r="2869" spans="1:16"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I2868*(1-IF($A2869&lt;=I2864,I$1,I$1+IF(AND(WEEKDAY($A2869)&lt;&gt;1,WEEKDAY($A2869)&lt;&gt;7),J$1,0)))^($A2869-$A2868)*(1-0.5*(E2869/E2868-1))</f>
        <v>47.674240712923662</v>
      </c>
      <c r="K2869">
        <f>ROW()</f>
        <v>2869</v>
      </c>
      <c r="L2869">
        <f>B2869/C2869</f>
        <v>0.81587725150100066</v>
      </c>
      <c r="M2869">
        <f t="shared" si="44"/>
        <v>48.337666706806445</v>
      </c>
      <c r="O2869">
        <v>48.350299999999997</v>
      </c>
      <c r="P2869">
        <f>P2868*(1-P$1+H2868)^($A2869-$A2868)*(2-E2869/E2868)</f>
        <v>49.369606842707327</v>
      </c>
    </row>
    <row r="2870" spans="1:16"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I2869*(1-IF($A2870&lt;=I2865,I$1,I$1+IF(AND(WEEKDAY($A2870)&lt;&gt;1,WEEKDAY($A2870)&lt;&gt;7),J$1,0)))^($A2870-$A2869)*(1-0.5*(E2870/E2869-1))</f>
        <v>46.537535639962172</v>
      </c>
      <c r="K2870">
        <f>ROW()</f>
        <v>2870</v>
      </c>
      <c r="L2870">
        <f>B2870/C2870</f>
        <v>0.86010037641154335</v>
      </c>
      <c r="M2870">
        <f t="shared" si="44"/>
        <v>46.032932379490624</v>
      </c>
      <c r="O2870">
        <v>46.044449999999998</v>
      </c>
      <c r="P2870">
        <f>P2869*(1-P$1+H2869)^($A2870-$A2869)*(2-E2870/E2869)</f>
        <v>47.016283867295307</v>
      </c>
    </row>
    <row r="2871" spans="1:16"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I2870*(1-IF($A2871&lt;=I2866,I$1,I$1+IF(AND(WEEKDAY($A2871)&lt;&gt;1,WEEKDAY($A2871)&lt;&gt;7),J$1,0)))^($A2871-$A2870)*(1-0.5*(E2871/E2870-1))</f>
        <v>46.822877227668378</v>
      </c>
      <c r="K2871">
        <f>ROW()</f>
        <v>2871</v>
      </c>
      <c r="L2871">
        <f>B2871/C2871</f>
        <v>0.85759294265910524</v>
      </c>
      <c r="M2871">
        <f t="shared" si="44"/>
        <v>46.597668263431551</v>
      </c>
      <c r="O2871">
        <v>46.60595</v>
      </c>
      <c r="P2871">
        <f>P2870*(1-P$1+H2870)^($A2871-$A2870)*(2-E2871/E2870)</f>
        <v>47.59370526993829</v>
      </c>
    </row>
    <row r="2872" spans="1:16"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I2871*(1-IF($A2872&lt;=I2867,I$1,I$1+IF(AND(WEEKDAY($A2872)&lt;&gt;1,WEEKDAY($A2872)&lt;&gt;7),J$1,0)))^($A2872-$A2871)*(1-0.5*(E2872/E2871-1))</f>
        <v>47.116521839340422</v>
      </c>
      <c r="K2872">
        <f>ROW()</f>
        <v>2872</v>
      </c>
      <c r="L2872">
        <f>B2872/C2872</f>
        <v>0.85650793650793655</v>
      </c>
      <c r="M2872">
        <f t="shared" si="44"/>
        <v>47.182376009429426</v>
      </c>
      <c r="O2872">
        <v>47.187350000000002</v>
      </c>
      <c r="P2872">
        <f>P2871*(1-P$1+H2871)^($A2872-$A2871)*(2-E2872/E2871)</f>
        <v>48.191540781723113</v>
      </c>
    </row>
    <row r="2873" spans="1:16"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I2872*(1-IF($A2873&lt;=I2868,I$1,I$1+IF(AND(WEEKDAY($A2873)&lt;&gt;1,WEEKDAY($A2873)&lt;&gt;7),J$1,0)))^($A2873-$A2872)*(1-0.5*(E2873/E2872-1))</f>
        <v>47.024627195102724</v>
      </c>
      <c r="K2873">
        <f>ROW()</f>
        <v>2873</v>
      </c>
      <c r="L2873">
        <f>B2873/C2873</f>
        <v>0.82720825274016763</v>
      </c>
      <c r="M2873">
        <f t="shared" si="44"/>
        <v>46.998592105944375</v>
      </c>
      <c r="O2873">
        <v>47.003500000000003</v>
      </c>
      <c r="P2873">
        <f>P2872*(1-P$1+H2872)^($A2873-$A2872)*(2-E2873/E2872)</f>
        <v>48.004453043872395</v>
      </c>
    </row>
    <row r="2874" spans="1:16"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I2873*(1-IF($A2874&lt;=I2869,I$1,I$1+IF(AND(WEEKDAY($A2874)&lt;&gt;1,WEEKDAY($A2874)&lt;&gt;7),J$1,0)))^($A2874-$A2873)*(1-0.5*(E2874/E2873-1))</f>
        <v>47.231988352505056</v>
      </c>
      <c r="K2874">
        <f>ROW()</f>
        <v>2874</v>
      </c>
      <c r="L2874">
        <f>B2874/C2874</f>
        <v>0.8560157790927021</v>
      </c>
      <c r="M2874">
        <f t="shared" si="44"/>
        <v>47.413831501518978</v>
      </c>
      <c r="O2874">
        <v>47.420949999999998</v>
      </c>
      <c r="P2874">
        <f>P2873*(1-P$1+H2873)^($A2874-$A2873)*(2-E2874/E2873)</f>
        <v>48.430477172604647</v>
      </c>
    </row>
    <row r="2875" spans="1:16"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I2874*(1-IF($A2875&lt;=I2870,I$1,I$1+IF(AND(WEEKDAY($A2875)&lt;&gt;1,WEEKDAY($A2875)&lt;&gt;7),J$1,0)))^($A2875-$A2874)*(1-0.5*(E2875/E2874-1))</f>
        <v>46.970382701450632</v>
      </c>
      <c r="K2875">
        <f>ROW()</f>
        <v>2875</v>
      </c>
      <c r="L2875">
        <f>B2875/C2875</f>
        <v>0.88340807174887892</v>
      </c>
      <c r="M2875">
        <f t="shared" si="44"/>
        <v>46.888876379654555</v>
      </c>
      <c r="O2875">
        <v>46.895850000000003</v>
      </c>
      <c r="P2875">
        <f>P2874*(1-P$1+H2874)^($A2875-$A2874)*(2-E2875/E2874)</f>
        <v>47.894864981975807</v>
      </c>
    </row>
    <row r="2876" spans="1:16"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I2875*(1-IF($A2876&lt;=I2871,I$1,I$1+IF(AND(WEEKDAY($A2876)&lt;&gt;1,WEEKDAY($A2876)&lt;&gt;7),J$1,0)))^($A2876-$A2875)*(1-0.5*(E2876/E2875-1))</f>
        <v>46.11799098290313</v>
      </c>
      <c r="K2876">
        <f>ROW()</f>
        <v>2876</v>
      </c>
      <c r="L2876">
        <f>B2876/C2876</f>
        <v>0.9242424242424242</v>
      </c>
      <c r="M2876">
        <f t="shared" si="44"/>
        <v>45.1873430481672</v>
      </c>
      <c r="O2876">
        <v>45.194650000000003</v>
      </c>
      <c r="P2876">
        <f>P2875*(1-P$1+H2875)^($A2876-$A2875)*(2-E2876/E2875)</f>
        <v>46.157402967465394</v>
      </c>
    </row>
    <row r="2877" spans="1:16"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I2876*(1-IF($A2877&lt;=I2872,I$1,I$1+IF(AND(WEEKDAY($A2877)&lt;&gt;1,WEEKDAY($A2877)&lt;&gt;7),J$1,0)))^($A2877-$A2876)*(1-0.5*(E2877/E2876-1))</f>
        <v>43.821541051816311</v>
      </c>
      <c r="K2877">
        <f>ROW()</f>
        <v>2877</v>
      </c>
      <c r="L2877">
        <f>B2877/C2877</f>
        <v>1.0164630908125334</v>
      </c>
      <c r="M2877">
        <f t="shared" si="44"/>
        <v>40.687466624413325</v>
      </c>
      <c r="O2877">
        <v>40.689950000000003</v>
      </c>
      <c r="P2877">
        <f>P2876*(1-P$1+H2876)^($A2877-$A2876)*(2-E2877/E2876)</f>
        <v>41.561445174393249</v>
      </c>
    </row>
    <row r="2878" spans="1:16"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I2877*(1-IF($A2878&lt;=I2873,I$1,I$1+IF(AND(WEEKDAY($A2878)&lt;&gt;1,WEEKDAY($A2878)&lt;&gt;7),J$1,0)))^($A2878-$A2877)*(1-0.5*(E2878/E2877-1))</f>
        <v>40.733638871684782</v>
      </c>
      <c r="K2878">
        <f>ROW()</f>
        <v>2878</v>
      </c>
      <c r="L2878">
        <f>B2878/C2878</f>
        <v>1.1942905837239031</v>
      </c>
      <c r="M2878">
        <f t="shared" si="44"/>
        <v>34.953690575205847</v>
      </c>
      <c r="O2878">
        <v>34.9495</v>
      </c>
      <c r="P2878">
        <f>P2877*(1-P$1+H2877)^($A2878-$A2877)*(2-E2878/E2877)</f>
        <v>35.704952503628505</v>
      </c>
    </row>
    <row r="2879" spans="1:16"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I2878*(1-IF($A2879&lt;=I2874,I$1,I$1+IF(AND(WEEKDAY($A2879)&lt;&gt;1,WEEKDAY($A2879)&lt;&gt;7),J$1,0)))^($A2879-$A2878)*(1-0.5*(E2879/E2878-1))</f>
        <v>35.549030048762752</v>
      </c>
      <c r="K2879">
        <f>ROW()</f>
        <v>2879</v>
      </c>
      <c r="L2879">
        <f>B2879/C2879</f>
        <v>1.3082851637764934</v>
      </c>
      <c r="M2879">
        <f t="shared" si="44"/>
        <v>26.056948272821234</v>
      </c>
      <c r="O2879">
        <v>26.033899999999999</v>
      </c>
      <c r="P2879">
        <f>P2878*(1-P$1+H2878)^($A2879-$A2878)*(2-E2879/E2878)</f>
        <v>26.617990630644524</v>
      </c>
    </row>
    <row r="2880" spans="1:16"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I2879*(1-IF($A2880&lt;=I2875,I$1,I$1+IF(AND(WEEKDAY($A2880)&lt;&gt;1,WEEKDAY($A2880)&lt;&gt;7),J$1,0)))^($A2880-$A2879)*(1-0.5*(E2880/E2879-1))</f>
        <v>35.426280922305025</v>
      </c>
      <c r="K2880">
        <f>ROW()</f>
        <v>2880</v>
      </c>
      <c r="L2880">
        <f>B2880/C2880</f>
        <v>1.217714672075727</v>
      </c>
      <c r="M2880">
        <f t="shared" si="44"/>
        <v>25.87714789008853</v>
      </c>
      <c r="O2880">
        <v>25.859249999999999</v>
      </c>
      <c r="P2880">
        <f>P2879*(1-P$1+H2879)^($A2880-$A2879)*(2-E2880/E2879)</f>
        <v>26.434609509591784</v>
      </c>
    </row>
    <row r="2881" spans="1:16"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I2880*(1-IF($A2881&lt;=I2876,I$1,I$1+IF(AND(WEEKDAY($A2881)&lt;&gt;1,WEEKDAY($A2881)&lt;&gt;7),J$1,0)))^($A2881-$A2880)*(1-0.5*(E2881/E2880-1))</f>
        <v>36.478150501929385</v>
      </c>
      <c r="K2881">
        <f>ROW()</f>
        <v>2881</v>
      </c>
      <c r="L2881">
        <f>B2881/C2881</f>
        <v>1.1820662768031189</v>
      </c>
      <c r="M2881">
        <f t="shared" si="44"/>
        <v>27.413935593970713</v>
      </c>
      <c r="O2881">
        <v>27.395499999999998</v>
      </c>
      <c r="P2881">
        <f>P2880*(1-P$1+H2880)^($A2881-$A2880)*(2-E2881/E2880)</f>
        <v>28.004811526777605</v>
      </c>
    </row>
    <row r="2882" spans="1:16"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I2881*(1-IF($A2882&lt;=I2877,I$1,I$1+IF(AND(WEEKDAY($A2882)&lt;&gt;1,WEEKDAY($A2882)&lt;&gt;7),J$1,0)))^($A2882-$A2881)*(1-0.5*(E2882/E2881-1))</f>
        <v>36.214431134243739</v>
      </c>
      <c r="K2882">
        <f>ROW()</f>
        <v>2882</v>
      </c>
      <c r="L2882">
        <f>B2882/C2882</f>
        <v>1.0498793242156075</v>
      </c>
      <c r="M2882">
        <f t="shared" si="44"/>
        <v>27.017714958522195</v>
      </c>
      <c r="O2882">
        <v>27.002749999999999</v>
      </c>
      <c r="P2882">
        <f>P2881*(1-P$1+H2881)^($A2882-$A2881)*(2-E2882/E2881)</f>
        <v>27.600354240052724</v>
      </c>
    </row>
    <row r="2883" spans="1:16"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I2882*(1-IF($A2883&lt;=I2878,I$1,I$1+IF(AND(WEEKDAY($A2883)&lt;&gt;1,WEEKDAY($A2883)&lt;&gt;7),J$1,0)))^($A2883-$A2882)*(1-0.5*(E2883/E2882-1))</f>
        <v>35.996880001147275</v>
      </c>
      <c r="K2883">
        <f>ROW()</f>
        <v>2883</v>
      </c>
      <c r="L2883">
        <f>B2883/C2883</f>
        <v>1.0280189423835833</v>
      </c>
      <c r="M2883">
        <f t="shared" si="44"/>
        <v>26.693262333957136</v>
      </c>
      <c r="O2883">
        <v>26.679449999999999</v>
      </c>
      <c r="P2883">
        <f>P2882*(1-P$1+H2882)^($A2883-$A2882)*(2-E2883/E2882)</f>
        <v>27.269204556938998</v>
      </c>
    </row>
    <row r="2884" spans="1:16"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I2883*(1-IF($A2884&lt;=I2879,I$1,I$1+IF(AND(WEEKDAY($A2884)&lt;&gt;1,WEEKDAY($A2884)&lt;&gt;7),J$1,0)))^($A2884-$A2883)*(1-0.5*(E2884/E2883-1))</f>
        <v>34.598682880090557</v>
      </c>
      <c r="K2884">
        <f>ROW()</f>
        <v>2884</v>
      </c>
      <c r="L2884">
        <f>B2884/C2884</f>
        <v>1.0716170373162457</v>
      </c>
      <c r="M2884">
        <f t="shared" si="44"/>
        <v>24.620180017385515</v>
      </c>
      <c r="O2884">
        <v>24.62425</v>
      </c>
      <c r="P2884">
        <f>P2883*(1-P$1+H2883)^($A2884-$A2883)*(2-E2884/E2883)</f>
        <v>25.15222230308262</v>
      </c>
    </row>
    <row r="2885" spans="1:16"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I2884*(1-IF($A2885&lt;=I2880,I$1,I$1+IF(AND(WEEKDAY($A2885)&lt;&gt;1,WEEKDAY($A2885)&lt;&gt;7),J$1,0)))^($A2885-$A2884)*(1-0.5*(E2885/E2884-1))</f>
        <v>32.609634845427429</v>
      </c>
      <c r="K2885">
        <f>ROW()</f>
        <v>2885</v>
      </c>
      <c r="L2885">
        <f>B2885/C2885</f>
        <v>1.0633254317643075</v>
      </c>
      <c r="M2885">
        <f t="shared" si="44"/>
        <v>21.789587809079581</v>
      </c>
      <c r="O2885">
        <v>21.7896</v>
      </c>
      <c r="P2885">
        <f>P2884*(1-P$1+H2884)^($A2885-$A2884)*(2-E2885/E2884)</f>
        <v>22.260733194116707</v>
      </c>
    </row>
    <row r="2886" spans="1:16"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I2885*(1-IF($A2886&lt;=I2881,I$1,I$1+IF(AND(WEEKDAY($A2886)&lt;&gt;1,WEEKDAY($A2886)&lt;&gt;7),J$1,0)))^($A2886-$A2885)*(1-0.5*(E2886/E2885-1))</f>
        <v>34.260080279942073</v>
      </c>
      <c r="K2886">
        <f>ROW()</f>
        <v>2886</v>
      </c>
      <c r="L2886">
        <f>B2886/C2886</f>
        <v>0.99618174875906829</v>
      </c>
      <c r="M2886">
        <f t="shared" si="44"/>
        <v>23.995299909099462</v>
      </c>
      <c r="O2886">
        <v>23.997399999999999</v>
      </c>
      <c r="P2886">
        <f>P2885*(1-P$1+H2885)^($A2886-$A2885)*(2-E2886/E2885)</f>
        <v>24.514438085593071</v>
      </c>
    </row>
    <row r="2887" spans="1:16"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I2886*(1-IF($A2887&lt;=I2882,I$1,I$1+IF(AND(WEEKDAY($A2887)&lt;&gt;1,WEEKDAY($A2887)&lt;&gt;7),J$1,0)))^($A2887-$A2886)*(1-0.5*(E2887/E2886-1))</f>
        <v>34.361143805073048</v>
      </c>
      <c r="K2887">
        <f>ROW()</f>
        <v>2887</v>
      </c>
      <c r="L2887">
        <f>B2887/C2887</f>
        <v>0.97748091603053433</v>
      </c>
      <c r="M2887">
        <f t="shared" si="44"/>
        <v>24.136995525761517</v>
      </c>
      <c r="O2887">
        <v>24.138000000000002</v>
      </c>
      <c r="P2887">
        <f>P2886*(1-P$1+H2886)^($A2887-$A2886)*(2-E2887/E2886)</f>
        <v>24.659500839321222</v>
      </c>
    </row>
    <row r="2888" spans="1:16"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I2887*(1-IF($A2888&lt;=I2883,I$1,I$1+IF(AND(WEEKDAY($A2888)&lt;&gt;1,WEEKDAY($A2888)&lt;&gt;7),J$1,0)))^($A2888-$A2887)*(1-0.5*(E2888/E2887-1))</f>
        <v>32.899916505704965</v>
      </c>
      <c r="K2888">
        <f>ROW()</f>
        <v>2888</v>
      </c>
      <c r="L2888">
        <f>B2888/C2888</f>
        <v>0.99038118988243673</v>
      </c>
      <c r="M2888">
        <f t="shared" si="44"/>
        <v>22.084290852510929</v>
      </c>
      <c r="O2888">
        <v>22.091699999999999</v>
      </c>
      <c r="P2888">
        <f>P2887*(1-P$1+H2887)^($A2888-$A2887)*(2-E2888/E2887)</f>
        <v>22.562636178238105</v>
      </c>
    </row>
    <row r="2889" spans="1:16"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I2888*(1-IF($A2889&lt;=I2884,I$1,I$1+IF(AND(WEEKDAY($A2889)&lt;&gt;1,WEEKDAY($A2889)&lt;&gt;7),J$1,0)))^($A2889-$A2888)*(1-0.5*(E2889/E2888-1))</f>
        <v>34.49809005883116</v>
      </c>
      <c r="K2889">
        <f>ROW()</f>
        <v>2889</v>
      </c>
      <c r="L2889">
        <f>B2889/C2889</f>
        <v>0.9692487349163097</v>
      </c>
      <c r="M2889">
        <f t="shared" ref="M2889:M2952" si="45">M2888*(1-IF($A2889&lt;=N$3,M$1,M$1+IF(AND(WEEKDAY($A2889)&lt;&gt;1,WEEKDAY($A2889)&lt;&gt;7),N$1,0)))^($A2889-$A2888)*(2-$E2889/$E2888)</f>
        <v>24.230167827681083</v>
      </c>
      <c r="O2889">
        <v>24.2394</v>
      </c>
      <c r="P2889">
        <f>P2888*(1-P$1+H2888)^($A2889-$A2888)*(2-E2889/E2888)</f>
        <v>24.756203729268666</v>
      </c>
    </row>
    <row r="2890" spans="1:16"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I2889*(1-IF($A2890&lt;=I2885,I$1,I$1+IF(AND(WEEKDAY($A2890)&lt;&gt;1,WEEKDAY($A2890)&lt;&gt;7),J$1,0)))^($A2890-$A2889)*(1-0.5*(E2890/E2889-1))</f>
        <v>33.922462179198909</v>
      </c>
      <c r="K2890">
        <f>ROW()</f>
        <v>2890</v>
      </c>
      <c r="L2890">
        <f>B2890/C2890</f>
        <v>0.99695933105283174</v>
      </c>
      <c r="M2890">
        <f t="shared" si="45"/>
        <v>23.421718210328613</v>
      </c>
      <c r="O2890">
        <v>23.430250000000001</v>
      </c>
      <c r="P2890">
        <f>P2889*(1-P$1+H2889)^($A2890-$A2889)*(2-E2890/E2889)</f>
        <v>23.930482044686691</v>
      </c>
    </row>
    <row r="2891" spans="1:16"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I2890*(1-IF($A2891&lt;=I2886,I$1,I$1+IF(AND(WEEKDAY($A2891)&lt;&gt;1,WEEKDAY($A2891)&lt;&gt;7),J$1,0)))^($A2891-$A2890)*(1-0.5*(E2891/E2890-1))</f>
        <v>34.548511300348963</v>
      </c>
      <c r="K2891">
        <f>ROW()</f>
        <v>2891</v>
      </c>
      <c r="L2891">
        <f>B2891/C2891</f>
        <v>0.95009746588693966</v>
      </c>
      <c r="M2891">
        <f t="shared" si="45"/>
        <v>24.28633829994352</v>
      </c>
      <c r="O2891">
        <v>24.296949999999999</v>
      </c>
      <c r="P2891">
        <f>P2890*(1-P$1+H2890)^($A2891-$A2890)*(2-E2891/E2890)</f>
        <v>24.814172965634334</v>
      </c>
    </row>
    <row r="2892" spans="1:16"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I2891*(1-IF($A2892&lt;=I2887,I$1,I$1+IF(AND(WEEKDAY($A2892)&lt;&gt;1,WEEKDAY($A2892)&lt;&gt;7),J$1,0)))^($A2892-$A2891)*(1-0.5*(E2892/E2891-1))</f>
        <v>34.929247586471156</v>
      </c>
      <c r="K2892">
        <f>ROW()</f>
        <v>2892</v>
      </c>
      <c r="L2892">
        <f>B2892/C2892</f>
        <v>0.94003241491085898</v>
      </c>
      <c r="M2892">
        <f t="shared" si="45"/>
        <v>24.821747684104253</v>
      </c>
      <c r="O2892">
        <v>24.832550000000001</v>
      </c>
      <c r="P2892">
        <f>P2891*(1-P$1+H2891)^($A2892-$A2891)*(2-E2892/E2891)</f>
        <v>25.361514879264927</v>
      </c>
    </row>
    <row r="2893" spans="1:16"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I2892*(1-IF($A2893&lt;=I2888,I$1,I$1+IF(AND(WEEKDAY($A2893)&lt;&gt;1,WEEKDAY($A2893)&lt;&gt;7),J$1,0)))^($A2893-$A2892)*(1-0.5*(E2893/E2892-1))</f>
        <v>34.966453177130653</v>
      </c>
      <c r="K2893">
        <f>ROW()</f>
        <v>2893</v>
      </c>
      <c r="L2893">
        <f>B2893/C2893</f>
        <v>1.0232067510548524</v>
      </c>
      <c r="M2893">
        <f t="shared" si="45"/>
        <v>24.875031042523204</v>
      </c>
      <c r="O2893">
        <v>24.886800000000001</v>
      </c>
      <c r="P2893">
        <f>P2892*(1-P$1+H2892)^($A2893-$A2892)*(2-E2893/E2892)</f>
        <v>25.416846981551068</v>
      </c>
    </row>
    <row r="2894" spans="1:16"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I2893*(1-IF($A2894&lt;=I2889,I$1,I$1+IF(AND(WEEKDAY($A2894)&lt;&gt;1,WEEKDAY($A2894)&lt;&gt;7),J$1,0)))^($A2894-$A2893)*(1-0.5*(E2894/E2893-1))</f>
        <v>36.782168751732826</v>
      </c>
      <c r="K2894">
        <f>ROW()</f>
        <v>2894</v>
      </c>
      <c r="L2894">
        <f>B2894/C2894</f>
        <v>0.97491349480968847</v>
      </c>
      <c r="M2894">
        <f t="shared" si="45"/>
        <v>27.458503577588402</v>
      </c>
      <c r="O2894">
        <v>27.471550000000001</v>
      </c>
      <c r="P2894">
        <f>P2893*(1-P$1+H2893)^($A2894-$A2893)*(2-E2894/E2893)</f>
        <v>28.05690338868509</v>
      </c>
    </row>
    <row r="2895" spans="1:16"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I2894*(1-IF($A2895&lt;=I2890,I$1,I$1+IF(AND(WEEKDAY($A2895)&lt;&gt;1,WEEKDAY($A2895)&lt;&gt;7),J$1,0)))^($A2895-$A2894)*(1-0.5*(E2895/E2894-1))</f>
        <v>38.086787194495344</v>
      </c>
      <c r="K2895">
        <f>ROW()</f>
        <v>2895</v>
      </c>
      <c r="L2895">
        <f>B2895/C2895</f>
        <v>0.95611285266457691</v>
      </c>
      <c r="M2895">
        <f t="shared" si="45"/>
        <v>29.406452914217297</v>
      </c>
      <c r="O2895">
        <v>29.4177</v>
      </c>
      <c r="P2895">
        <f>P2894*(1-P$1+H2894)^($A2895-$A2894)*(2-E2895/E2894)</f>
        <v>30.047638196986703</v>
      </c>
    </row>
    <row r="2896" spans="1:16"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I2895*(1-IF($A2896&lt;=I2891,I$1,I$1+IF(AND(WEEKDAY($A2896)&lt;&gt;1,WEEKDAY($A2896)&lt;&gt;7),J$1,0)))^($A2896-$A2895)*(1-0.5*(E2896/E2895-1))</f>
        <v>36.656527208786464</v>
      </c>
      <c r="K2896">
        <f>ROW()</f>
        <v>2896</v>
      </c>
      <c r="L2896">
        <f>B2896/C2896</f>
        <v>1</v>
      </c>
      <c r="M2896">
        <f t="shared" si="45"/>
        <v>27.198078625392363</v>
      </c>
      <c r="O2896">
        <v>27.204750000000001</v>
      </c>
      <c r="P2896">
        <f>P2895*(1-P$1+H2895)^($A2896-$A2895)*(2-E2896/E2895)</f>
        <v>27.791420957536218</v>
      </c>
    </row>
    <row r="2897" spans="1:17"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I2896*(1-IF($A2897&lt;=I2892,I$1,I$1+IF(AND(WEEKDAY($A2897)&lt;&gt;1,WEEKDAY($A2897)&lt;&gt;7),J$1,0)))^($A2897-$A2896)*(1-0.5*(E2897/E2896-1))</f>
        <v>35.681540984230871</v>
      </c>
      <c r="K2897">
        <f>ROW()</f>
        <v>2897</v>
      </c>
      <c r="L2897">
        <f>B2897/C2897</f>
        <v>0.96034482758620698</v>
      </c>
      <c r="M2897">
        <f t="shared" si="45"/>
        <v>25.751434429923414</v>
      </c>
      <c r="O2897">
        <v>25.758199999999999</v>
      </c>
      <c r="P2897">
        <f>P2896*(1-P$1+H2896)^($A2897-$A2896)*(2-E2897/E2896)</f>
        <v>26.313509891146204</v>
      </c>
      <c r="Q2897">
        <v>26.34</v>
      </c>
    </row>
    <row r="2898" spans="1:17"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I2897*(1-IF($A2898&lt;=I2893,I$1,I$1+IF(AND(WEEKDAY($A2898)&lt;&gt;1,WEEKDAY($A2898)&lt;&gt;7),J$1,0)))^($A2898-$A2897)*(1-0.5*(E2898/E2897-1))</f>
        <v>37.146872509231095</v>
      </c>
      <c r="K2898">
        <f>ROW()</f>
        <v>2898</v>
      </c>
      <c r="L2898">
        <f>B2898/C2898</f>
        <v>0.93283927744326078</v>
      </c>
      <c r="M2898">
        <f t="shared" si="45"/>
        <v>27.866792143557518</v>
      </c>
      <c r="O2898">
        <v>27.885300000000001</v>
      </c>
      <c r="P2898">
        <f>P2897*(1-P$1+H2897)^($A2898-$A2897)*(2-E2898/E2897)</f>
        <v>28.475989149011792</v>
      </c>
    </row>
    <row r="2899" spans="1:17"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I2898*(1-IF($A2899&lt;=I2894,I$1,I$1+IF(AND(WEEKDAY($A2899)&lt;&gt;1,WEEKDAY($A2899)&lt;&gt;7),J$1,0)))^($A2899-$A2898)*(1-0.5*(E2899/E2898-1))</f>
        <v>35.286630245110132</v>
      </c>
      <c r="K2899">
        <f>ROW()</f>
        <v>2899</v>
      </c>
      <c r="L2899">
        <f>B2899/C2899</f>
        <v>0.96391752577319589</v>
      </c>
      <c r="M2899">
        <f t="shared" si="45"/>
        <v>25.075973951630441</v>
      </c>
      <c r="O2899">
        <v>25.094049999999999</v>
      </c>
      <c r="P2899">
        <f>P2898*(1-P$1+H2898)^($A2899-$A2898)*(2-E2899/E2898)</f>
        <v>25.624410056180743</v>
      </c>
    </row>
    <row r="2900" spans="1:17"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I2899*(1-IF($A2900&lt;=I2895,I$1,I$1+IF(AND(WEEKDAY($A2900)&lt;&gt;1,WEEKDAY($A2900)&lt;&gt;7),J$1,0)))^($A2900-$A2899)*(1-0.5*(E2900/E2899-1))</f>
        <v>35.782922942462449</v>
      </c>
      <c r="K2900">
        <f>ROW()</f>
        <v>2900</v>
      </c>
      <c r="L2900">
        <f>B2900/C2900</f>
        <v>0.96722027972027969</v>
      </c>
      <c r="M2900">
        <f t="shared" si="45"/>
        <v>25.781464427910493</v>
      </c>
      <c r="O2900">
        <v>25.801100000000002</v>
      </c>
      <c r="P2900">
        <f>P2899*(1-P$1+H2899)^($A2900-$A2899)*(2-E2900/E2899)</f>
        <v>26.345586597799457</v>
      </c>
    </row>
    <row r="2901" spans="1:17"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I2900*(1-IF($A2901&lt;=I2896,I$1,I$1+IF(AND(WEEKDAY($A2901)&lt;&gt;1,WEEKDAY($A2901)&lt;&gt;7),J$1,0)))^($A2901-$A2900)*(1-0.5*(E2901/E2900-1))</f>
        <v>35.194620737542699</v>
      </c>
      <c r="K2901">
        <f>ROW()</f>
        <v>2901</v>
      </c>
      <c r="L2901">
        <f>B2901/C2901</f>
        <v>1.0004262574595055</v>
      </c>
      <c r="M2901">
        <f t="shared" si="45"/>
        <v>24.933883936755073</v>
      </c>
      <c r="O2901">
        <v>24.953900000000001</v>
      </c>
      <c r="P2901">
        <f>P2900*(1-P$1+H2900)^($A2901-$A2900)*(2-E2901/E2900)</f>
        <v>25.479708139703167</v>
      </c>
    </row>
    <row r="2902" spans="1:17"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I2901*(1-IF($A2902&lt;=I2897,I$1,I$1+IF(AND(WEEKDAY($A2902)&lt;&gt;1,WEEKDAY($A2902)&lt;&gt;7),J$1,0)))^($A2902-$A2901)*(1-0.5*(E2902/E2901-1))</f>
        <v>34.817076434530023</v>
      </c>
      <c r="K2902">
        <f>ROW()</f>
        <v>2902</v>
      </c>
      <c r="L2902">
        <f>B2902/C2902</f>
        <v>0.96803278688524597</v>
      </c>
      <c r="M2902">
        <f t="shared" si="45"/>
        <v>24.399083535274084</v>
      </c>
      <c r="O2902">
        <v>24.418700000000001</v>
      </c>
      <c r="P2902">
        <f>P2901*(1-P$1+H2901)^($A2902-$A2901)*(2-E2902/E2901)</f>
        <v>24.933443056690798</v>
      </c>
    </row>
    <row r="2903" spans="1:17"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I2902*(1-IF($A2903&lt;=I2898,I$1,I$1+IF(AND(WEEKDAY($A2903)&lt;&gt;1,WEEKDAY($A2903)&lt;&gt;7),J$1,0)))^($A2903-$A2902)*(1-0.5*(E2903/E2902-1))</f>
        <v>33.613321013643599</v>
      </c>
      <c r="K2903">
        <f>ROW()</f>
        <v>2903</v>
      </c>
      <c r="L2903">
        <f>B2903/C2903</f>
        <v>1.0473843821076574</v>
      </c>
      <c r="M2903">
        <f t="shared" si="45"/>
        <v>22.712454882022211</v>
      </c>
      <c r="O2903">
        <v>22.732399999999998</v>
      </c>
      <c r="P2903">
        <f>P2902*(1-P$1+H2902)^($A2903-$A2902)*(2-E2903/E2902)</f>
        <v>23.210553272796254</v>
      </c>
    </row>
    <row r="2904" spans="1:17"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I2903*(1-IF($A2904&lt;=I2899,I$1,I$1+IF(AND(WEEKDAY($A2904)&lt;&gt;1,WEEKDAY($A2904)&lt;&gt;7),J$1,0)))^($A2904-$A2903)*(1-0.5*(E2904/E2903-1))</f>
        <v>33.716466276995519</v>
      </c>
      <c r="K2904">
        <f>ROW()</f>
        <v>2904</v>
      </c>
      <c r="L2904">
        <f>B2904/C2904</f>
        <v>1.0319230769230769</v>
      </c>
      <c r="M2904">
        <f t="shared" si="45"/>
        <v>22.85196654834278</v>
      </c>
      <c r="O2904">
        <v>22.872699999999998</v>
      </c>
      <c r="P2904">
        <f>P2903*(1-P$1+H2903)^($A2904-$A2903)*(2-E2904/E2903)</f>
        <v>23.353358193986917</v>
      </c>
    </row>
    <row r="2905" spans="1:17"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I2904*(1-IF($A2905&lt;=I2900,I$1,I$1+IF(AND(WEEKDAY($A2905)&lt;&gt;1,WEEKDAY($A2905)&lt;&gt;7),J$1,0)))^($A2905-$A2904)*(1-0.5*(E2905/E2904-1))</f>
        <v>34.241607778544541</v>
      </c>
      <c r="K2905">
        <f>ROW()</f>
        <v>2905</v>
      </c>
      <c r="L2905">
        <f>B2905/C2905</f>
        <v>0.98989898989898994</v>
      </c>
      <c r="M2905">
        <f t="shared" si="45"/>
        <v>23.563926090503678</v>
      </c>
      <c r="O2905">
        <v>23.585650000000001</v>
      </c>
      <c r="P2905">
        <f>P2904*(1-P$1+H2904)^($A2905-$A2904)*(2-E2905/E2904)</f>
        <v>24.081179695150439</v>
      </c>
    </row>
    <row r="2906" spans="1:17"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I2905*(1-IF($A2906&lt;=I2901,I$1,I$1+IF(AND(WEEKDAY($A2906)&lt;&gt;1,WEEKDAY($A2906)&lt;&gt;7),J$1,0)))^($A2906-$A2905)*(1-0.5*(E2906/E2905-1))</f>
        <v>34.812682140055436</v>
      </c>
      <c r="K2906">
        <f>ROW()</f>
        <v>2906</v>
      </c>
      <c r="L2906">
        <f>B2906/C2906</f>
        <v>0.94628619387326907</v>
      </c>
      <c r="M2906">
        <f t="shared" si="45"/>
        <v>24.350027478045643</v>
      </c>
      <c r="O2906">
        <v>24.37285</v>
      </c>
      <c r="P2906">
        <f>P2905*(1-P$1+H2905)^($A2906-$A2905)*(2-E2906/E2905)</f>
        <v>24.884785856513005</v>
      </c>
    </row>
    <row r="2907" spans="1:17"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I2906*(1-IF($A2907&lt;=I2902,I$1,I$1+IF(AND(WEEKDAY($A2907)&lt;&gt;1,WEEKDAY($A2907)&lt;&gt;7),J$1,0)))^($A2907-$A2906)*(1-0.5*(E2907/E2906-1))</f>
        <v>35.651746512503003</v>
      </c>
      <c r="K2907">
        <f>ROW()</f>
        <v>2907</v>
      </c>
      <c r="L2907">
        <f>B2907/C2907</f>
        <v>0.92654867256637163</v>
      </c>
      <c r="M2907">
        <f t="shared" si="45"/>
        <v>25.523918222582786</v>
      </c>
      <c r="O2907">
        <v>25.548549999999999</v>
      </c>
      <c r="P2907">
        <f>P2906*(1-P$1+H2906)^($A2907-$A2906)*(2-E2907/E2906)</f>
        <v>26.084717780415829</v>
      </c>
    </row>
    <row r="2908" spans="1:17" x14ac:dyDescent="0.25">
      <c r="A2908" s="1">
        <v>42282</v>
      </c>
      <c r="B2908" s="10">
        <v>19.54</v>
      </c>
      <c r="C2908" s="10">
        <v>21.33</v>
      </c>
      <c r="D2908">
        <v>596.5127</v>
      </c>
      <c r="E2908">
        <v>531.68100000000004</v>
      </c>
      <c r="F2908">
        <v>28747.702819999999</v>
      </c>
      <c r="G2908">
        <v>25625.754322000001</v>
      </c>
      <c r="H2908">
        <f>(1/(1-91/360*VLOOKUP($A2908,Tbills!$B$4:$C$974,2,1)/100))^((1)/91)-1</f>
        <v>0</v>
      </c>
      <c r="I2908">
        <f>I2907*(1-IF($A2908&lt;=I2903,I$1,I$1+IF(AND(WEEKDAY($A2908)&lt;&gt;1,WEEKDAY($A2908)&lt;&gt;7),J$1,0)))^($A2908-$A2907)*(1-0.5*(E2908/E2907-1))</f>
        <v>36.589851100271758</v>
      </c>
      <c r="K2908">
        <f>ROW()</f>
        <v>2908</v>
      </c>
      <c r="L2908">
        <f>B2908/C2908</f>
        <v>0.91608063759962499</v>
      </c>
      <c r="M2908">
        <f t="shared" si="45"/>
        <v>26.867476789359344</v>
      </c>
      <c r="O2908">
        <v>26.896249999999998</v>
      </c>
      <c r="P2908">
        <f>P2907*(1-P$1+H2907)^($A2908-$A2907)*(2-E2908/E2907)</f>
        <v>27.458620640125673</v>
      </c>
    </row>
    <row r="2909" spans="1:17"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I2908*(1-IF($A2909&lt;=I2904,I$1,I$1+IF(AND(WEEKDAY($A2909)&lt;&gt;1,WEEKDAY($A2909)&lt;&gt;7),J$1,0)))^($A2909-$A2908)*(1-0.5*(E2909/E2908-1))</f>
        <v>36.169962577114887</v>
      </c>
      <c r="K2909">
        <f>ROW()</f>
        <v>2909</v>
      </c>
      <c r="L2909">
        <f>B2909/C2909</f>
        <v>0.89856415006947654</v>
      </c>
      <c r="M2909">
        <f t="shared" si="45"/>
        <v>26.250998713576564</v>
      </c>
      <c r="O2909">
        <v>26.279450000000001</v>
      </c>
      <c r="P2909">
        <f>P2908*(1-P$1+H2908)^($A2909-$A2908)*(2-E2909/E2908)</f>
        <v>26.828835956945998</v>
      </c>
    </row>
    <row r="2910" spans="1:17"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I2909*(1-IF($A2910&lt;=I2905,I$1,I$1+IF(AND(WEEKDAY($A2910)&lt;&gt;1,WEEKDAY($A2910)&lt;&gt;7),J$1,0)))^($A2910-$A2909)*(1-0.5*(E2910/E2909-1))</f>
        <v>36.880335901734114</v>
      </c>
      <c r="K2910">
        <f>ROW()</f>
        <v>2910</v>
      </c>
      <c r="L2910">
        <f>B2910/C2910</f>
        <v>0.88845968131337505</v>
      </c>
      <c r="M2910">
        <f t="shared" si="45"/>
        <v>27.282253686999177</v>
      </c>
      <c r="O2910">
        <v>27.3125</v>
      </c>
      <c r="P2910">
        <f>P2909*(1-P$1+H2909)^($A2910-$A2909)*(2-E2910/E2909)</f>
        <v>27.883058306726653</v>
      </c>
    </row>
    <row r="2911" spans="1:17"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I2910*(1-IF($A2911&lt;=I2906,I$1,I$1+IF(AND(WEEKDAY($A2911)&lt;&gt;1,WEEKDAY($A2911)&lt;&gt;7),J$1,0)))^($A2911-$A2910)*(1-0.5*(E2911/E2910-1))</f>
        <v>37.638651605478536</v>
      </c>
      <c r="K2911">
        <f>ROW()</f>
        <v>2911</v>
      </c>
      <c r="L2911">
        <f>B2911/C2911</f>
        <v>0.86709805873568946</v>
      </c>
      <c r="M2911">
        <f t="shared" si="45"/>
        <v>28.4043092158219</v>
      </c>
      <c r="O2911">
        <v>28.437850000000001</v>
      </c>
      <c r="P2911">
        <f>P2910*(1-P$1+H2910)^($A2911-$A2910)*(2-E2911/E2910)</f>
        <v>29.030101910871792</v>
      </c>
    </row>
    <row r="2912" spans="1:17"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I2911*(1-IF($A2912&lt;=I2907,I$1,I$1+IF(AND(WEEKDAY($A2912)&lt;&gt;1,WEEKDAY($A2912)&lt;&gt;7),J$1,0)))^($A2912-$A2911)*(1-0.5*(E2912/E2911-1))</f>
        <v>37.822876899811263</v>
      </c>
      <c r="K2912">
        <f>ROW()</f>
        <v>2912</v>
      </c>
      <c r="L2912">
        <f>B2912/C2912</f>
        <v>0.86045340050377817</v>
      </c>
      <c r="M2912">
        <f t="shared" si="45"/>
        <v>28.682513293034511</v>
      </c>
      <c r="O2912">
        <v>28.716049999999999</v>
      </c>
      <c r="P2912">
        <f>P2911*(1-P$1+H2911)^($A2912-$A2911)*(2-E2912/E2911)</f>
        <v>29.314716382545583</v>
      </c>
    </row>
    <row r="2913" spans="1:17"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I2912*(1-IF($A2913&lt;=I2908,I$1,I$1+IF(AND(WEEKDAY($A2913)&lt;&gt;1,WEEKDAY($A2913)&lt;&gt;7),J$1,0)))^($A2913-$A2912)*(1-0.5*(E2913/E2912-1))</f>
        <v>39.130894745554066</v>
      </c>
      <c r="K2913">
        <f>ROW()</f>
        <v>2913</v>
      </c>
      <c r="L2913">
        <f>B2913/C2913</f>
        <v>0.83956386292834895</v>
      </c>
      <c r="M2913">
        <f t="shared" si="45"/>
        <v>30.666700765061201</v>
      </c>
      <c r="O2913">
        <v>30.701000000000001</v>
      </c>
      <c r="P2913">
        <f>P2912*(1-P$1+H2912)^($A2913-$A2912)*(2-E2913/E2912)</f>
        <v>31.343539836087199</v>
      </c>
    </row>
    <row r="2914" spans="1:17"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I2913*(1-IF($A2914&lt;=I2909,I$1,I$1+IF(AND(WEEKDAY($A2914)&lt;&gt;1,WEEKDAY($A2914)&lt;&gt;7),J$1,0)))^($A2914-$A2913)*(1-0.5*(E2914/E2913-1))</f>
        <v>37.396578394826903</v>
      </c>
      <c r="K2914">
        <f>ROW()</f>
        <v>2914</v>
      </c>
      <c r="L2914">
        <f>B2914/C2914</f>
        <v>0.86195121951219522</v>
      </c>
      <c r="M2914">
        <f t="shared" si="45"/>
        <v>27.948573262624326</v>
      </c>
      <c r="O2914">
        <v>27.97785</v>
      </c>
      <c r="P2914">
        <f>P2913*(1-P$1+H2913)^($A2914-$A2913)*(2-E2914/E2913)</f>
        <v>28.565694972880813</v>
      </c>
    </row>
    <row r="2915" spans="1:17" x14ac:dyDescent="0.25">
      <c r="A2915" s="1">
        <v>42291</v>
      </c>
      <c r="B2915" s="10">
        <v>18.03</v>
      </c>
      <c r="C2915" s="10">
        <v>20.81</v>
      </c>
      <c r="D2915">
        <v>565.32439999999997</v>
      </c>
      <c r="E2915">
        <v>503.88240000000002</v>
      </c>
      <c r="F2915">
        <v>28498.28023</v>
      </c>
      <c r="G2915">
        <v>25403.418571999999</v>
      </c>
      <c r="H2915">
        <f>(1/(1-91/360*VLOOKUP($A2915,Tbills!$B$4:$C$974,2,1)/100))^((1)/91)-1</f>
        <v>0</v>
      </c>
      <c r="I2915">
        <f>I2914*(1-IF($A2915&lt;=I2910,I$1,I$1+IF(AND(WEEKDAY($A2915)&lt;&gt;1,WEEKDAY($A2915)&lt;&gt;7),J$1,0)))^($A2915-$A2914)*(1-0.5*(E2915/E2914-1))</f>
        <v>37.345326896225046</v>
      </c>
      <c r="K2915">
        <f>ROW()</f>
        <v>2915</v>
      </c>
      <c r="L2915">
        <f>B2915/C2915</f>
        <v>0.8664103796251803</v>
      </c>
      <c r="M2915">
        <f t="shared" si="45"/>
        <v>27.872121675850952</v>
      </c>
      <c r="O2915">
        <v>27.901450000000001</v>
      </c>
      <c r="P2915">
        <f>P2914*(1-P$1+H2914)^($A2915-$A2914)*(2-E2915/E2914)</f>
        <v>28.487828469049319</v>
      </c>
    </row>
    <row r="2916" spans="1:17" x14ac:dyDescent="0.25">
      <c r="A2916" s="1">
        <v>42292</v>
      </c>
      <c r="B2916" s="10">
        <v>16.05</v>
      </c>
      <c r="C2916" s="10">
        <v>19.43</v>
      </c>
      <c r="D2916">
        <v>517.39859999999999</v>
      </c>
      <c r="E2916">
        <v>461.16539999999998</v>
      </c>
      <c r="F2916">
        <v>26957.121936</v>
      </c>
      <c r="G2916">
        <v>24029.627279</v>
      </c>
      <c r="H2916">
        <f>(1/(1-91/360*VLOOKUP($A2916,Tbills!$B$4:$C$974,2,1)/100))^((1)/91)-1</f>
        <v>0</v>
      </c>
      <c r="I2916">
        <f>I2915*(1-IF($A2916&lt;=I2911,I$1,I$1+IF(AND(WEEKDAY($A2916)&lt;&gt;1,WEEKDAY($A2916)&lt;&gt;7),J$1,0)))^($A2916-$A2915)*(1-0.5*(E2916/E2915-1))</f>
        <v>38.927302431562012</v>
      </c>
      <c r="K2916">
        <f>ROW()</f>
        <v>2916</v>
      </c>
      <c r="L2916">
        <f>B2916/C2916</f>
        <v>0.82604220277920748</v>
      </c>
      <c r="M2916">
        <f t="shared" si="45"/>
        <v>30.233593026391738</v>
      </c>
      <c r="O2916">
        <v>30.262</v>
      </c>
      <c r="P2916">
        <f>P2915*(1-P$1+H2915)^($A2916-$A2915)*(2-E2916/E2915)</f>
        <v>30.90176203591243</v>
      </c>
    </row>
    <row r="2917" spans="1:17"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I2916*(1-IF($A2917&lt;=I2912,I$1,I$1+IF(AND(WEEKDAY($A2917)&lt;&gt;1,WEEKDAY($A2917)&lt;&gt;7),J$1,0)))^($A2917-$A2916)*(1-0.5*(E2917/E2916-1))</f>
        <v>39.0912994724968</v>
      </c>
      <c r="K2917">
        <f>ROW()</f>
        <v>2917</v>
      </c>
      <c r="L2917">
        <f>B2917/C2917</f>
        <v>0.80610605249062661</v>
      </c>
      <c r="M2917">
        <f t="shared" si="45"/>
        <v>30.488495955028828</v>
      </c>
      <c r="O2917">
        <v>30.515999999999998</v>
      </c>
      <c r="P2917">
        <f>P2916*(1-P$1+H2916)^($A2917-$A2916)*(2-E2917/E2916)</f>
        <v>31.162597205426326</v>
      </c>
    </row>
    <row r="2918" spans="1:17"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I2917*(1-IF($A2918&lt;=I2913,I$1,I$1+IF(AND(WEEKDAY($A2918)&lt;&gt;1,WEEKDAY($A2918)&lt;&gt;7),J$1,0)))^($A2918-$A2917)*(1-0.5*(E2918/E2917-1))</f>
        <v>40.354242123742672</v>
      </c>
      <c r="K2918">
        <f>ROW()</f>
        <v>2918</v>
      </c>
      <c r="L2918">
        <f>B2918/C2918</f>
        <v>0.83874580067189253</v>
      </c>
      <c r="M2918">
        <f t="shared" si="45"/>
        <v>32.458890412822022</v>
      </c>
      <c r="O2918">
        <v>32.488250000000001</v>
      </c>
      <c r="P2918">
        <f>P2917*(1-P$1+H2917)^($A2918-$A2917)*(2-E2918/E2917)</f>
        <v>33.177511571485034</v>
      </c>
    </row>
    <row r="2919" spans="1:17"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I2918*(1-IF($A2919&lt;=I2914,I$1,I$1+IF(AND(WEEKDAY($A2919)&lt;&gt;1,WEEKDAY($A2919)&lt;&gt;7),J$1,0)))^($A2919-$A2918)*(1-0.5*(E2919/E2918-1))</f>
        <v>39.004961358440788</v>
      </c>
      <c r="K2919">
        <f>ROW()</f>
        <v>2919</v>
      </c>
      <c r="L2919">
        <f>B2919/C2919</f>
        <v>0.84677419354838701</v>
      </c>
      <c r="M2919">
        <f t="shared" si="45"/>
        <v>30.288527828487602</v>
      </c>
      <c r="O2919">
        <v>30.31625</v>
      </c>
      <c r="P2919">
        <f>P2918*(1-P$1+H2918)^($A2919-$A2918)*(2-E2919/E2918)</f>
        <v>30.959408191742678</v>
      </c>
    </row>
    <row r="2920" spans="1:17"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I2919*(1-IF($A2920&lt;=I2915,I$1,I$1+IF(AND(WEEKDAY($A2920)&lt;&gt;1,WEEKDAY($A2920)&lt;&gt;7),J$1,0)))^($A2920-$A2919)*(1-0.5*(E2920/E2919-1))</f>
        <v>37.629357053094665</v>
      </c>
      <c r="K2920">
        <f>ROW()</f>
        <v>2920</v>
      </c>
      <c r="L2920">
        <f>B2920/C2920</f>
        <v>0.85817060637204512</v>
      </c>
      <c r="M2920">
        <f t="shared" si="45"/>
        <v>28.152341272153024</v>
      </c>
      <c r="O2920">
        <v>28.178650000000001</v>
      </c>
      <c r="P2920">
        <f>P2919*(1-P$1+H2919)^($A2920-$A2919)*(2-E2920/E2919)</f>
        <v>28.776193783712635</v>
      </c>
    </row>
    <row r="2921" spans="1:17"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I2920*(1-IF($A2921&lt;=I2916,I$1,I$1+IF(AND(WEEKDAY($A2921)&lt;&gt;1,WEEKDAY($A2921)&lt;&gt;7),J$1,0)))^($A2921-$A2920)*(1-0.5*(E2921/E2920-1))</f>
        <v>39.876387515524264</v>
      </c>
      <c r="K2921">
        <f>ROW()</f>
        <v>2921</v>
      </c>
      <c r="L2921">
        <f>B2921/C2921</f>
        <v>0.84207459207459201</v>
      </c>
      <c r="M2921">
        <f t="shared" si="45"/>
        <v>31.514650664405206</v>
      </c>
      <c r="O2921">
        <v>31.545100000000001</v>
      </c>
      <c r="P2921">
        <f>P2920*(1-P$1+H2920)^($A2921-$A2920)*(2-E2921/E2920)</f>
        <v>32.213333879915481</v>
      </c>
    </row>
    <row r="2922" spans="1:17" x14ac:dyDescent="0.25">
      <c r="A2922" s="1">
        <v>42300</v>
      </c>
      <c r="B2922" s="10">
        <v>14.46</v>
      </c>
      <c r="C2922" s="10">
        <v>17.48</v>
      </c>
      <c r="D2922">
        <v>499.1515</v>
      </c>
      <c r="E2922">
        <v>444.9006</v>
      </c>
      <c r="F2922">
        <v>26382.956482000001</v>
      </c>
      <c r="G2922">
        <v>23517.77608</v>
      </c>
      <c r="H2922">
        <f>(1/(1-91/360*VLOOKUP($A2922,Tbills!$B$4:$C$974,2,1)/100))^((1)/91)-1</f>
        <v>4.1671128436782112E-7</v>
      </c>
      <c r="I2922">
        <f>I2921*(1-IF($A2922&lt;=I2917,I$1,I$1+IF(AND(WEEKDAY($A2922)&lt;&gt;1,WEEKDAY($A2922)&lt;&gt;7),J$1,0)))^($A2922-$A2921)*(1-0.5*(E2922/E2921-1))</f>
        <v>39.185177777177742</v>
      </c>
      <c r="K2922">
        <f>ROW()</f>
        <v>2922</v>
      </c>
      <c r="L2922">
        <f>B2922/C2922</f>
        <v>0.82723112128146459</v>
      </c>
      <c r="M2922">
        <f t="shared" si="45"/>
        <v>30.422307808440216</v>
      </c>
      <c r="O2922">
        <v>30.450949999999999</v>
      </c>
      <c r="P2922">
        <f>P2921*(1-P$1+H2921)^($A2922-$A2921)*(2-E2922/E2921)</f>
        <v>31.097084825738101</v>
      </c>
    </row>
    <row r="2923" spans="1:17"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I2922*(1-IF($A2923&lt;=I2918,I$1,I$1+IF(AND(WEEKDAY($A2923)&lt;&gt;1,WEEKDAY($A2923)&lt;&gt;7),J$1,0)))^($A2923-$A2922)*(1-0.5*(E2923/E2922-1))</f>
        <v>38.805115211239766</v>
      </c>
      <c r="K2923">
        <f>ROW()</f>
        <v>2923</v>
      </c>
      <c r="L2923">
        <f>B2923/C2923</f>
        <v>0.84991662034463589</v>
      </c>
      <c r="M2923">
        <f t="shared" si="45"/>
        <v>29.832703552973307</v>
      </c>
      <c r="O2923">
        <v>29.866150000000001</v>
      </c>
      <c r="P2923">
        <f>P2922*(1-P$1+H2922)^($A2923-$A2922)*(2-E2923/E2922)</f>
        <v>30.49531835974831</v>
      </c>
      <c r="Q2923">
        <v>30.52</v>
      </c>
    </row>
    <row r="2924" spans="1:17"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I2923*(1-IF($A2924&lt;=I2919,I$1,I$1+IF(AND(WEEKDAY($A2924)&lt;&gt;1,WEEKDAY($A2924)&lt;&gt;7),J$1,0)))^($A2924-$A2923)*(1-0.5*(E2924/E2923-1))</f>
        <v>39.293565571334696</v>
      </c>
      <c r="K2924">
        <f>ROW()</f>
        <v>2924</v>
      </c>
      <c r="L2924">
        <f>B2924/C2924</f>
        <v>0.85060639470782795</v>
      </c>
      <c r="M2924">
        <f t="shared" si="45"/>
        <v>30.583875986899908</v>
      </c>
      <c r="O2924">
        <v>30.617249999999999</v>
      </c>
      <c r="P2924">
        <f>P2923*(1-P$1+H2923)^($A2924-$A2923)*(2-E2924/E2923)</f>
        <v>31.263492269466145</v>
      </c>
      <c r="Q2924">
        <v>31.29</v>
      </c>
    </row>
    <row r="2925" spans="1:17"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I2924*(1-IF($A2925&lt;=I2920,I$1,I$1+IF(AND(WEEKDAY($A2925)&lt;&gt;1,WEEKDAY($A2925)&lt;&gt;7),J$1,0)))^($A2925-$A2924)*(1-0.5*(E2925/E2924-1))</f>
        <v>39.838272500605335</v>
      </c>
      <c r="K2925">
        <f>ROW()</f>
        <v>2925</v>
      </c>
      <c r="L2925">
        <f>B2925/C2925</f>
        <v>0.81932532875929109</v>
      </c>
      <c r="M2925">
        <f t="shared" si="45"/>
        <v>31.43196388278098</v>
      </c>
      <c r="O2925">
        <v>31.466449999999998</v>
      </c>
      <c r="P2925">
        <f>P2924*(1-P$1+H2924)^($A2925-$A2924)*(2-E2925/E2924)</f>
        <v>32.130751825944827</v>
      </c>
      <c r="Q2925">
        <v>32.159999999999997</v>
      </c>
    </row>
    <row r="2926" spans="1:17"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I2925*(1-IF($A2926&lt;=I2921,I$1,I$1+IF(AND(WEEKDAY($A2926)&lt;&gt;1,WEEKDAY($A2926)&lt;&gt;7),J$1,0)))^($A2926-$A2925)*(1-0.5*(E2926/E2925-1))</f>
        <v>39.610190381030861</v>
      </c>
      <c r="K2926">
        <f>ROW()</f>
        <v>2926</v>
      </c>
      <c r="L2926">
        <f>B2926/C2926</f>
        <v>0.82032565974171812</v>
      </c>
      <c r="M2926">
        <f t="shared" si="45"/>
        <v>31.072234849386057</v>
      </c>
      <c r="O2926">
        <v>31.1066</v>
      </c>
      <c r="P2926">
        <f>P2925*(1-P$1+H2925)^($A2926-$A2925)*(2-E2926/E2925)</f>
        <v>31.763347622353184</v>
      </c>
      <c r="Q2926">
        <v>31.79</v>
      </c>
    </row>
    <row r="2927" spans="1:17"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I2926*(1-IF($A2927&lt;=I2922,I$1,I$1+IF(AND(WEEKDAY($A2927)&lt;&gt;1,WEEKDAY($A2927)&lt;&gt;7),J$1,0)))^($A2927-$A2926)*(1-0.5*(E2927/E2926-1))</f>
        <v>39.109682752963728</v>
      </c>
      <c r="K2927">
        <f>ROW()</f>
        <v>2927</v>
      </c>
      <c r="L2927">
        <f>B2927/C2927</f>
        <v>0.81902173913043486</v>
      </c>
      <c r="M2927">
        <f t="shared" si="45"/>
        <v>30.287174262096674</v>
      </c>
      <c r="O2927">
        <v>30.321899999999999</v>
      </c>
      <c r="P2927">
        <f>P2926*(1-P$1+H2926)^($A2927-$A2926)*(2-E2927/E2926)</f>
        <v>30.961139714918179</v>
      </c>
      <c r="Q2927">
        <v>30.99</v>
      </c>
    </row>
    <row r="2928" spans="1:17"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I2927*(1-IF($A2928&lt;=I2923,I$1,I$1+IF(AND(WEEKDAY($A2928)&lt;&gt;1,WEEKDAY($A2928)&lt;&gt;7),J$1,0)))^($A2928-$A2927)*(1-0.5*(E2928/E2927-1))</f>
        <v>39.950989540748573</v>
      </c>
      <c r="K2928">
        <f>ROW()</f>
        <v>2928</v>
      </c>
      <c r="L2928">
        <f>B2928/C2928</f>
        <v>0.81228473019517788</v>
      </c>
      <c r="M2928">
        <f t="shared" si="45"/>
        <v>31.590634903720488</v>
      </c>
      <c r="O2928">
        <v>31.624649999999999</v>
      </c>
      <c r="P2928">
        <f>P2927*(1-P$1+H2927)^($A2928-$A2927)*(2-E2928/E2927)</f>
        <v>32.294588497765019</v>
      </c>
      <c r="Q2928">
        <v>32.32</v>
      </c>
    </row>
    <row r="2929" spans="1:17"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I2928*(1-IF($A2929&lt;=I2924,I$1,I$1+IF(AND(WEEKDAY($A2929)&lt;&gt;1,WEEKDAY($A2929)&lt;&gt;7),J$1,0)))^($A2929-$A2928)*(1-0.5*(E2929/E2928-1))</f>
        <v>39.614210070206305</v>
      </c>
      <c r="K2929">
        <f>ROW()</f>
        <v>2929</v>
      </c>
      <c r="L2929">
        <f>B2929/C2929</f>
        <v>0.83228391528334289</v>
      </c>
      <c r="M2929">
        <f t="shared" si="45"/>
        <v>31.058212466539274</v>
      </c>
      <c r="O2929">
        <v>31.091349999999998</v>
      </c>
      <c r="P2929">
        <f>P2928*(1-P$1+H2928)^($A2929-$A2928)*(2-E2929/E2928)</f>
        <v>31.750703266812359</v>
      </c>
      <c r="Q2929">
        <v>31.78</v>
      </c>
    </row>
    <row r="2930" spans="1:17"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I2929*(1-IF($A2930&lt;=I2925,I$1,I$1+IF(AND(WEEKDAY($A2930)&lt;&gt;1,WEEKDAY($A2930)&lt;&gt;7),J$1,0)))^($A2930-$A2929)*(1-0.5*(E2930/E2929-1))</f>
        <v>38.953957472692601</v>
      </c>
      <c r="K2930">
        <f>ROW()</f>
        <v>2930</v>
      </c>
      <c r="L2930">
        <f>B2930/C2930</f>
        <v>0.8470780993992354</v>
      </c>
      <c r="M2930">
        <f t="shared" si="45"/>
        <v>30.023105423294567</v>
      </c>
      <c r="O2930">
        <v>30.055499999999999</v>
      </c>
      <c r="P2930">
        <f>P2929*(1-P$1+H2929)^($A2930-$A2929)*(2-E2930/E2929)</f>
        <v>30.692905041108855</v>
      </c>
      <c r="Q2930">
        <v>30.72</v>
      </c>
    </row>
    <row r="2931" spans="1:17"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I2930*(1-IF($A2931&lt;=I2926,I$1,I$1+IF(AND(WEEKDAY($A2931)&lt;&gt;1,WEEKDAY($A2931)&lt;&gt;7),J$1,0)))^($A2931-$A2930)*(1-0.5*(E2931/E2930-1))</f>
        <v>39.687154513230915</v>
      </c>
      <c r="K2931">
        <f>ROW()</f>
        <v>2931</v>
      </c>
      <c r="L2931">
        <f>B2931/C2931</f>
        <v>0.84503088152723205</v>
      </c>
      <c r="M2931">
        <f t="shared" si="45"/>
        <v>31.153445171929594</v>
      </c>
      <c r="O2931">
        <v>31.1877</v>
      </c>
      <c r="P2931">
        <f>P2930*(1-P$1+H2930)^($A2931-$A2930)*(2-E2931/E2930)</f>
        <v>31.84886481721697</v>
      </c>
      <c r="Q2931">
        <v>31.88</v>
      </c>
    </row>
    <row r="2932" spans="1:17"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I2931*(1-IF($A2932&lt;=I2927,I$1,I$1+IF(AND(WEEKDAY($A2932)&lt;&gt;1,WEEKDAY($A2932)&lt;&gt;7),J$1,0)))^($A2932-$A2931)*(1-0.5*(E2932/E2931-1))</f>
        <v>40.106909581909342</v>
      </c>
      <c r="K2932">
        <f>ROW()</f>
        <v>2932</v>
      </c>
      <c r="L2932">
        <f>B2932/C2932</f>
        <v>0.82120343839541554</v>
      </c>
      <c r="M2932">
        <f t="shared" si="45"/>
        <v>31.812597216585409</v>
      </c>
      <c r="O2932">
        <v>31.847049999999999</v>
      </c>
      <c r="P2932">
        <f>P2931*(1-P$1+H2931)^($A2932-$A2931)*(2-E2932/E2931)</f>
        <v>32.523141988593991</v>
      </c>
      <c r="Q2932">
        <v>32.549999999999997</v>
      </c>
    </row>
    <row r="2933" spans="1:17"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I2932*(1-IF($A2933&lt;=I2928,I$1,I$1+IF(AND(WEEKDAY($A2933)&lt;&gt;1,WEEKDAY($A2933)&lt;&gt;7),J$1,0)))^($A2933-$A2932)*(1-0.5*(E2933/E2932-1))</f>
        <v>38.71394993241946</v>
      </c>
      <c r="K2933">
        <f>ROW()</f>
        <v>2933</v>
      </c>
      <c r="L2933">
        <f>B2933/C2933</f>
        <v>0.87639257294429695</v>
      </c>
      <c r="M2933">
        <f t="shared" si="45"/>
        <v>29.603479099869865</v>
      </c>
      <c r="O2933">
        <v>29.63965</v>
      </c>
      <c r="P2933">
        <f>P2932*(1-P$1+H2932)^($A2933-$A2932)*(2-E2933/E2932)</f>
        <v>30.265830661174103</v>
      </c>
      <c r="Q2933">
        <v>30.29</v>
      </c>
    </row>
    <row r="2934" spans="1:17"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I2933*(1-IF($A2934&lt;=I2929,I$1,I$1+IF(AND(WEEKDAY($A2934)&lt;&gt;1,WEEKDAY($A2934)&lt;&gt;7),J$1,0)))^($A2934-$A2933)*(1-0.5*(E2934/E2933-1))</f>
        <v>39.410621838796501</v>
      </c>
      <c r="K2934">
        <f>ROW()</f>
        <v>2934</v>
      </c>
      <c r="L2934">
        <f>B2934/C2934</f>
        <v>0.84850166481687017</v>
      </c>
      <c r="M2934">
        <f t="shared" si="45"/>
        <v>30.669070586358199</v>
      </c>
      <c r="O2934">
        <v>30.701499999999999</v>
      </c>
      <c r="P2934">
        <f>P2933*(1-P$1+H2933)^($A2934-$A2933)*(2-E2934/E2933)</f>
        <v>31.355682100005456</v>
      </c>
      <c r="Q2934">
        <v>31.38</v>
      </c>
    </row>
    <row r="2935" spans="1:17"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I2934*(1-IF($A2935&lt;=I2930,I$1,I$1+IF(AND(WEEKDAY($A2935)&lt;&gt;1,WEEKDAY($A2935)&lt;&gt;7),J$1,0)))^($A2935-$A2934)*(1-0.5*(E2935/E2934-1))</f>
        <v>38.850804580684319</v>
      </c>
      <c r="K2935">
        <f>ROW()</f>
        <v>2935</v>
      </c>
      <c r="L2935">
        <f>B2935/C2935</f>
        <v>0.87046070460704605</v>
      </c>
      <c r="M2935">
        <f t="shared" si="45"/>
        <v>29.797964748387344</v>
      </c>
      <c r="O2935">
        <v>29.8306</v>
      </c>
      <c r="P2935">
        <f>P2934*(1-P$1+H2934)^($A2935-$A2934)*(2-E2935/E2934)</f>
        <v>30.46548057501413</v>
      </c>
      <c r="Q2935">
        <v>30.49</v>
      </c>
    </row>
    <row r="2936" spans="1:17"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I2935*(1-IF($A2936&lt;=I2931,I$1,I$1+IF(AND(WEEKDAY($A2936)&lt;&gt;1,WEEKDAY($A2936)&lt;&gt;7),J$1,0)))^($A2936-$A2935)*(1-0.5*(E2936/E2935-1))</f>
        <v>37.228708831263745</v>
      </c>
      <c r="K2936">
        <f>ROW()</f>
        <v>2936</v>
      </c>
      <c r="L2936">
        <f>B2936/C2936</f>
        <v>0.91075855230540403</v>
      </c>
      <c r="M2936">
        <f t="shared" si="45"/>
        <v>27.309934542858496</v>
      </c>
      <c r="O2936">
        <v>27.337050000000001</v>
      </c>
      <c r="P2936">
        <f>P2935*(1-P$1+H2935)^($A2936-$A2935)*(2-E2936/E2935)</f>
        <v>27.92208751908116</v>
      </c>
      <c r="Q2936">
        <v>27.95</v>
      </c>
    </row>
    <row r="2937" spans="1:17"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I2936*(1-IF($A2937&lt;=I2932,I$1,I$1+IF(AND(WEEKDAY($A2937)&lt;&gt;1,WEEKDAY($A2937)&lt;&gt;7),J$1,0)))^($A2937-$A2936)*(1-0.5*(E2937/E2936-1))</f>
        <v>35.993616385359864</v>
      </c>
      <c r="K2937">
        <f>ROW()</f>
        <v>2937</v>
      </c>
      <c r="L2937">
        <f>B2937/C2937</f>
        <v>0.93049119555143656</v>
      </c>
      <c r="M2937">
        <f t="shared" si="45"/>
        <v>25.49806317629271</v>
      </c>
      <c r="O2937">
        <v>25.521899999999999</v>
      </c>
      <c r="P2937">
        <f>P2936*(1-P$1+H2936)^($A2937-$A2936)*(2-E2937/E2936)</f>
        <v>26.069950779764167</v>
      </c>
      <c r="Q2937">
        <v>26.09</v>
      </c>
    </row>
    <row r="2938" spans="1:17"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I2937*(1-IF($A2938&lt;=I2933,I$1,I$1+IF(AND(WEEKDAY($A2938)&lt;&gt;1,WEEKDAY($A2938)&lt;&gt;7),J$1,0)))^($A2938-$A2937)*(1-0.5*(E2938/E2937-1))</f>
        <v>37.82015745076928</v>
      </c>
      <c r="K2938">
        <f>ROW()</f>
        <v>2938</v>
      </c>
      <c r="L2938">
        <f>B2938/C2938</f>
        <v>0.90890890890890885</v>
      </c>
      <c r="M2938">
        <f t="shared" si="45"/>
        <v>28.086184803719267</v>
      </c>
      <c r="O2938">
        <v>28.1158</v>
      </c>
      <c r="P2938">
        <f>P2937*(1-P$1+H2937)^($A2938-$A2937)*(2-E2938/E2937)</f>
        <v>28.717269790048828</v>
      </c>
      <c r="Q2938">
        <v>28.74</v>
      </c>
    </row>
    <row r="2939" spans="1:17"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I2938*(1-IF($A2939&lt;=I2934,I$1,I$1+IF(AND(WEEKDAY($A2939)&lt;&gt;1,WEEKDAY($A2939)&lt;&gt;7),J$1,0)))^($A2939-$A2938)*(1-0.5*(E2939/E2938-1))</f>
        <v>37.11872207184193</v>
      </c>
      <c r="K2939">
        <f>ROW()</f>
        <v>2939</v>
      </c>
      <c r="L2939">
        <f>B2939/C2939</f>
        <v>0.92217327459618215</v>
      </c>
      <c r="M2939">
        <f t="shared" si="45"/>
        <v>27.044553538522788</v>
      </c>
      <c r="O2939">
        <v>27.07255</v>
      </c>
      <c r="P2939">
        <f>P2938*(1-P$1+H2938)^($A2939-$A2938)*(2-E2939/E2938)</f>
        <v>27.652610074331097</v>
      </c>
      <c r="Q2939">
        <v>27.68</v>
      </c>
    </row>
    <row r="2940" spans="1:17"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I2939*(1-IF($A2940&lt;=I2935,I$1,I$1+IF(AND(WEEKDAY($A2940)&lt;&gt;1,WEEKDAY($A2940)&lt;&gt;7),J$1,0)))^($A2940-$A2939)*(1-0.5*(E2940/E2939-1))</f>
        <v>37.869128092739551</v>
      </c>
      <c r="K2940">
        <f>ROW()</f>
        <v>2940</v>
      </c>
      <c r="L2940">
        <f>B2940/C2940</f>
        <v>0.87669094693028105</v>
      </c>
      <c r="M2940">
        <f t="shared" si="45"/>
        <v>28.138164924819844</v>
      </c>
      <c r="O2940">
        <v>28.1646</v>
      </c>
      <c r="P2940">
        <f>P2939*(1-P$1+H2939)^($A2940-$A2939)*(2-E2940/E2939)</f>
        <v>28.771201492354777</v>
      </c>
      <c r="Q2940">
        <v>28.8</v>
      </c>
    </row>
    <row r="2941" spans="1:17"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I2940*(1-IF($A2941&lt;=I2936,I$1,I$1+IF(AND(WEEKDAY($A2941)&lt;&gt;1,WEEKDAY($A2941)&lt;&gt;7),J$1,0)))^($A2941-$A2940)*(1-0.5*(E2941/E2940-1))</f>
        <v>37.437154738729411</v>
      </c>
      <c r="K2941">
        <f>ROW()</f>
        <v>2941</v>
      </c>
      <c r="L2941">
        <f>B2941/C2941</f>
        <v>0.8650712830957229</v>
      </c>
      <c r="M2941">
        <f t="shared" si="45"/>
        <v>27.496387860972593</v>
      </c>
      <c r="O2941">
        <v>27.520849999999999</v>
      </c>
      <c r="P2941">
        <f>P2940*(1-P$1+H2940)^($A2941-$A2940)*(2-E2941/E2940)</f>
        <v>28.115368966198176</v>
      </c>
      <c r="Q2941">
        <v>28.14</v>
      </c>
    </row>
    <row r="2942" spans="1:17"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I2941*(1-IF($A2942&lt;=I2937,I$1,I$1+IF(AND(WEEKDAY($A2942)&lt;&gt;1,WEEKDAY($A2942)&lt;&gt;7),J$1,0)))^($A2942-$A2941)*(1-0.5*(E2942/E2941-1))</f>
        <v>38.184094669718647</v>
      </c>
      <c r="K2942">
        <f>ROW()</f>
        <v>2942</v>
      </c>
      <c r="L2942">
        <f>B2942/C2942</f>
        <v>0.8167898627243928</v>
      </c>
      <c r="M2942">
        <f t="shared" si="45"/>
        <v>28.593722733423942</v>
      </c>
      <c r="O2942">
        <v>28.619</v>
      </c>
      <c r="P2942">
        <f>P2941*(1-P$1+H2941)^($A2942-$A2941)*(2-E2942/E2941)</f>
        <v>29.237804501326782</v>
      </c>
      <c r="Q2942">
        <v>29.26</v>
      </c>
    </row>
    <row r="2943" spans="1:17"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I2942*(1-IF($A2943&lt;=I2938,I$1,I$1+IF(AND(WEEKDAY($A2943)&lt;&gt;1,WEEKDAY($A2943)&lt;&gt;7),J$1,0)))^($A2943-$A2942)*(1-0.5*(E2943/E2942-1))</f>
        <v>38.624580029346738</v>
      </c>
      <c r="K2943">
        <f>ROW()</f>
        <v>2943</v>
      </c>
      <c r="L2943">
        <f>B2943/C2943</f>
        <v>0.83843263553408476</v>
      </c>
      <c r="M2943">
        <f t="shared" si="45"/>
        <v>29.253856745815686</v>
      </c>
      <c r="O2943">
        <v>29.280999999999999</v>
      </c>
      <c r="P2943">
        <f>P2942*(1-P$1+H2942)^($A2943-$A2942)*(2-E2943/E2942)</f>
        <v>29.914030315424487</v>
      </c>
      <c r="Q2943">
        <v>29.94</v>
      </c>
    </row>
    <row r="2944" spans="1:17"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I2943*(1-IF($A2944&lt;=I2939,I$1,I$1+IF(AND(WEEKDAY($A2944)&lt;&gt;1,WEEKDAY($A2944)&lt;&gt;7),J$1,0)))^($A2944-$A2943)*(1-0.5*(E2944/E2943-1))</f>
        <v>38.150646061389899</v>
      </c>
      <c r="K2944">
        <f>ROW()</f>
        <v>2944</v>
      </c>
      <c r="L2944">
        <f>B2944/C2944</f>
        <v>0.85141635489043288</v>
      </c>
      <c r="M2944">
        <f t="shared" si="45"/>
        <v>28.53612640718038</v>
      </c>
      <c r="O2944">
        <v>28.562899999999999</v>
      </c>
      <c r="P2944">
        <f>P2943*(1-P$1+H2943)^($A2944-$A2943)*(2-E2944/E2943)</f>
        <v>29.18049499095029</v>
      </c>
      <c r="Q2944">
        <v>29.21</v>
      </c>
    </row>
    <row r="2945" spans="1:17"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I2944*(1-IF($A2945&lt;=I2940,I$1,I$1+IF(AND(WEEKDAY($A2945)&lt;&gt;1,WEEKDAY($A2945)&lt;&gt;7),J$1,0)))^($A2945-$A2944)*(1-0.5*(E2945/E2944-1))</f>
        <v>38.823231968836446</v>
      </c>
      <c r="K2945">
        <f>ROW()</f>
        <v>2945</v>
      </c>
      <c r="L2945">
        <f>B2945/C2945</f>
        <v>0.83507421660252878</v>
      </c>
      <c r="M2945">
        <f t="shared" si="45"/>
        <v>29.542430947167485</v>
      </c>
      <c r="O2945">
        <v>29.572099999999999</v>
      </c>
      <c r="P2945">
        <f>P2944*(1-P$1+H2944)^($A2945-$A2944)*(2-E2945/E2944)</f>
        <v>30.209928603513696</v>
      </c>
      <c r="Q2945">
        <v>30.24</v>
      </c>
    </row>
    <row r="2946" spans="1:17"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I2945*(1-IF($A2946&lt;=I2941,I$1,I$1+IF(AND(WEEKDAY($A2946)&lt;&gt;1,WEEKDAY($A2946)&lt;&gt;7),J$1,0)))^($A2946-$A2945)*(1-0.5*(E2946/E2945-1))</f>
        <v>38.420715812114025</v>
      </c>
      <c r="K2946">
        <f>ROW()</f>
        <v>2946</v>
      </c>
      <c r="L2946">
        <f>B2946/C2946</f>
        <v>0.87146974063400562</v>
      </c>
      <c r="M2946">
        <f t="shared" si="45"/>
        <v>28.930192661225632</v>
      </c>
      <c r="O2946">
        <v>28.9603</v>
      </c>
      <c r="P2946">
        <f>P2945*(1-P$1+H2945)^($A2946-$A2945)*(2-E2946/E2945)</f>
        <v>29.584652087159018</v>
      </c>
      <c r="Q2946">
        <v>29.61</v>
      </c>
    </row>
    <row r="2947" spans="1:17"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I2946*(1-IF($A2947&lt;=I2942,I$1,I$1+IF(AND(WEEKDAY($A2947)&lt;&gt;1,WEEKDAY($A2947)&lt;&gt;7),J$1,0)))^($A2947-$A2946)*(1-0.5*(E2947/E2946-1))</f>
        <v>38.657626797633107</v>
      </c>
      <c r="K2947">
        <f>ROW()</f>
        <v>2947</v>
      </c>
      <c r="L2947">
        <f>B2947/C2947</f>
        <v>0.87236343969713359</v>
      </c>
      <c r="M2947">
        <f t="shared" si="45"/>
        <v>29.287426491250248</v>
      </c>
      <c r="O2947">
        <v>29.318349999999999</v>
      </c>
      <c r="P2947">
        <f>P2946*(1-P$1+H2946)^($A2947-$A2946)*(2-E2947/E2946)</f>
        <v>29.951174552940131</v>
      </c>
      <c r="Q2947">
        <v>29.98</v>
      </c>
    </row>
    <row r="2948" spans="1:17"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I2947*(1-IF($A2948&lt;=I2943,I$1,I$1+IF(AND(WEEKDAY($A2948)&lt;&gt;1,WEEKDAY($A2948)&lt;&gt;7),J$1,0)))^($A2948-$A2947)*(1-0.5*(E2948/E2947-1))</f>
        <v>39.511607599710516</v>
      </c>
      <c r="K2948">
        <f>ROW()</f>
        <v>2948</v>
      </c>
      <c r="L2948">
        <f>B2948/C2948</f>
        <v>0.83447098976109224</v>
      </c>
      <c r="M2948">
        <f t="shared" si="45"/>
        <v>30.581530106292348</v>
      </c>
      <c r="O2948">
        <v>30.614049999999999</v>
      </c>
      <c r="P2948">
        <f>P2947*(1-P$1+H2947)^($A2948-$A2947)*(2-E2948/E2947)</f>
        <v>31.275093498228909</v>
      </c>
      <c r="Q2948">
        <v>31.3</v>
      </c>
    </row>
    <row r="2949" spans="1:17"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I2948*(1-IF($A2949&lt;=I2944,I$1,I$1+IF(AND(WEEKDAY($A2949)&lt;&gt;1,WEEKDAY($A2949)&lt;&gt;7),J$1,0)))^($A2949-$A2948)*(1-0.5*(E2949/E2948-1))</f>
        <v>38.849721490158167</v>
      </c>
      <c r="K2949">
        <f>ROW()</f>
        <v>2949</v>
      </c>
      <c r="L2949">
        <f>B2949/C2949</f>
        <v>0.86797599563557015</v>
      </c>
      <c r="M2949">
        <f t="shared" si="45"/>
        <v>29.557134216100692</v>
      </c>
      <c r="O2949">
        <v>29.587</v>
      </c>
      <c r="P2949">
        <f>P2948*(1-P$1+H2948)^($A2949-$A2948)*(2-E2949/E2948)</f>
        <v>30.227935618820251</v>
      </c>
      <c r="Q2949">
        <v>30.25</v>
      </c>
    </row>
    <row r="2950" spans="1:17"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I2949*(1-IF($A2950&lt;=I2945,I$1,I$1+IF(AND(WEEKDAY($A2950)&lt;&gt;1,WEEKDAY($A2950)&lt;&gt;7),J$1,0)))^($A2950-$A2949)*(1-0.5*(E2950/E2949-1))</f>
        <v>37.454568129346612</v>
      </c>
      <c r="K2950">
        <f>ROW()</f>
        <v>2950</v>
      </c>
      <c r="L2950">
        <f>B2950/C2950</f>
        <v>0.90054699154649431</v>
      </c>
      <c r="M2950">
        <f t="shared" si="45"/>
        <v>27.434455297042128</v>
      </c>
      <c r="O2950">
        <v>27.464200000000002</v>
      </c>
      <c r="P2950">
        <f>P2949*(1-P$1+H2949)^($A2950-$A2949)*(2-E2950/E2949)</f>
        <v>28.057519010053337</v>
      </c>
      <c r="Q2950">
        <v>28.08</v>
      </c>
    </row>
    <row r="2951" spans="1:17"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I2950*(1-IF($A2951&lt;=I2946,I$1,I$1+IF(AND(WEEKDAY($A2951)&lt;&gt;1,WEEKDAY($A2951)&lt;&gt;7),J$1,0)))^($A2951-$A2950)*(1-0.5*(E2951/E2950-1))</f>
        <v>39.057028592883803</v>
      </c>
      <c r="K2951">
        <f>ROW()</f>
        <v>2951</v>
      </c>
      <c r="L2951">
        <f>B2951/C2951</f>
        <v>0.8150798018712162</v>
      </c>
      <c r="M2951">
        <f t="shared" si="45"/>
        <v>29.782075009500769</v>
      </c>
      <c r="O2951">
        <v>29.81465</v>
      </c>
      <c r="P2951">
        <f>P2950*(1-P$1+H2950)^($A2951-$A2950)*(2-E2951/E2950)</f>
        <v>30.458929539953377</v>
      </c>
      <c r="Q2951">
        <v>30.49</v>
      </c>
    </row>
    <row r="2952" spans="1:17"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I2951*(1-IF($A2952&lt;=I2947,I$1,I$1+IF(AND(WEEKDAY($A2952)&lt;&gt;1,WEEKDAY($A2952)&lt;&gt;7),J$1,0)))^($A2952-$A2951)*(1-0.5*(E2952/E2951-1))</f>
        <v>38.780642900192731</v>
      </c>
      <c r="K2952">
        <f>ROW()</f>
        <v>2952</v>
      </c>
      <c r="L2952">
        <f>B2952/C2952</f>
        <v>0.84932975871313676</v>
      </c>
      <c r="M2952">
        <f t="shared" si="45"/>
        <v>29.361086729108901</v>
      </c>
      <c r="O2952">
        <v>29.393799999999999</v>
      </c>
      <c r="P2952">
        <f>P2951*(1-P$1+H2951)^($A2952-$A2951)*(2-E2952/E2951)</f>
        <v>30.029775567972298</v>
      </c>
      <c r="Q2952">
        <v>30.06</v>
      </c>
    </row>
    <row r="2953" spans="1:17"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I2952*(1-IF($A2953&lt;=I2948,I$1,I$1+IF(AND(WEEKDAY($A2953)&lt;&gt;1,WEEKDAY($A2953)&lt;&gt;7),J$1,0)))^($A2953-$A2952)*(1-0.5*(E2953/E2952-1))</f>
        <v>37.718152319221673</v>
      </c>
      <c r="K2953">
        <f>ROW()</f>
        <v>2953</v>
      </c>
      <c r="L2953">
        <f>B2953/C2953</f>
        <v>0.87736789631106693</v>
      </c>
      <c r="M2953">
        <f t="shared" ref="M2953:M3016" si="46">M2952*(1-IF($A2953&lt;=N$3,M$1,M$1+IF(AND(WEEKDAY($A2953)&lt;&gt;1,WEEKDAY($A2953)&lt;&gt;7),N$1,0)))^($A2953-$A2952)*(2-$E2953/$E2952)</f>
        <v>27.75244304615115</v>
      </c>
      <c r="O2953">
        <v>27.783200000000001</v>
      </c>
      <c r="P2953">
        <f>P2952*(1-P$1+H2952)^($A2953-$A2952)*(2-E2953/E2952)</f>
        <v>28.384988619237902</v>
      </c>
      <c r="Q2953">
        <v>28.41</v>
      </c>
    </row>
    <row r="2954" spans="1:17"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I2953*(1-IF($A2954&lt;=I2949,I$1,I$1+IF(AND(WEEKDAY($A2954)&lt;&gt;1,WEEKDAY($A2954)&lt;&gt;7),J$1,0)))^($A2954-$A2953)*(1-0.5*(E2954/E2953-1))</f>
        <v>36.854565825672388</v>
      </c>
      <c r="K2954">
        <f>ROW()</f>
        <v>2954</v>
      </c>
      <c r="L2954">
        <f>B2954/C2954</f>
        <v>0.93159144893111634</v>
      </c>
      <c r="M2954">
        <f t="shared" si="46"/>
        <v>26.4817935725846</v>
      </c>
      <c r="O2954">
        <v>26.508700000000001</v>
      </c>
      <c r="P2954">
        <f>P2953*(1-P$1+H2953)^($A2954-$A2953)*(2-E2954/E2953)</f>
        <v>27.08584844326526</v>
      </c>
      <c r="Q2954">
        <v>27.11</v>
      </c>
    </row>
    <row r="2955" spans="1:17"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I2954*(1-IF($A2955&lt;=I2950,I$1,I$1+IF(AND(WEEKDAY($A2955)&lt;&gt;1,WEEKDAY($A2955)&lt;&gt;7),J$1,0)))^($A2955-$A2954)*(1-0.5*(E2955/E2954-1))</f>
        <v>36.705691124406705</v>
      </c>
      <c r="K2955">
        <f>ROW()</f>
        <v>2955</v>
      </c>
      <c r="L2955">
        <f>B2955/C2955</f>
        <v>0.93159922928709049</v>
      </c>
      <c r="M2955">
        <f t="shared" si="46"/>
        <v>26.267995655016485</v>
      </c>
      <c r="O2955">
        <v>26.29495</v>
      </c>
      <c r="P2955">
        <f>P2954*(1-P$1+H2954)^($A2955-$A2954)*(2-E2955/E2954)</f>
        <v>26.867640448076898</v>
      </c>
      <c r="Q2955">
        <v>26.89</v>
      </c>
    </row>
    <row r="2956" spans="1:17"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I2955*(1-IF($A2956&lt;=I2951,I$1,I$1+IF(AND(WEEKDAY($A2956)&lt;&gt;1,WEEKDAY($A2956)&lt;&gt;7),J$1,0)))^($A2956-$A2955)*(1-0.5*(E2956/E2955-1))</f>
        <v>33.791603187166785</v>
      </c>
      <c r="K2956">
        <f>ROW()</f>
        <v>2956</v>
      </c>
      <c r="L2956">
        <f>B2956/C2956</f>
        <v>1.0004101722723544</v>
      </c>
      <c r="M2956">
        <f t="shared" si="46"/>
        <v>22.097359826484563</v>
      </c>
      <c r="O2956">
        <v>22.119700000000002</v>
      </c>
      <c r="P2956">
        <f>P2955*(1-P$1+H2955)^($A2956-$A2955)*(2-E2956/E2955)</f>
        <v>22.60219010857541</v>
      </c>
      <c r="Q2956">
        <v>22.62</v>
      </c>
    </row>
    <row r="2957" spans="1:17"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I2956*(1-IF($A2957&lt;=I2952,I$1,I$1+IF(AND(WEEKDAY($A2957)&lt;&gt;1,WEEKDAY($A2957)&lt;&gt;7),J$1,0)))^($A2957-$A2956)*(1-0.5*(E2957/E2956-1))</f>
        <v>34.913183890874258</v>
      </c>
      <c r="K2957">
        <f>ROW()</f>
        <v>2957</v>
      </c>
      <c r="L2957">
        <f>B2957/C2957</f>
        <v>0.9755364806866953</v>
      </c>
      <c r="M2957">
        <f t="shared" si="46"/>
        <v>23.564504139273854</v>
      </c>
      <c r="O2957">
        <v>23.584</v>
      </c>
      <c r="P2957">
        <f>P2956*(1-P$1+H2956)^($A2957-$A2956)*(2-E2957/E2956)</f>
        <v>24.104108454944619</v>
      </c>
      <c r="Q2957">
        <v>24.13</v>
      </c>
    </row>
    <row r="2958" spans="1:17"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I2957*(1-IF($A2958&lt;=I2953,I$1,I$1+IF(AND(WEEKDAY($A2958)&lt;&gt;1,WEEKDAY($A2958)&lt;&gt;7),J$1,0)))^($A2958-$A2957)*(1-0.5*(E2958/E2957-1))</f>
        <v>36.24137316726204</v>
      </c>
      <c r="K2958">
        <f>ROW()</f>
        <v>2958</v>
      </c>
      <c r="L2958">
        <f>B2958/C2958</f>
        <v>0.95837145471180241</v>
      </c>
      <c r="M2958">
        <f t="shared" si="46"/>
        <v>25.357507735582306</v>
      </c>
      <c r="O2958">
        <v>25.381399999999999</v>
      </c>
      <c r="P2958">
        <f>P2957*(1-P$1+H2957)^($A2958-$A2957)*(2-E2958/E2957)</f>
        <v>25.938620653893352</v>
      </c>
      <c r="Q2958">
        <v>25.96</v>
      </c>
    </row>
    <row r="2959" spans="1:17"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I2958*(1-IF($A2959&lt;=I2954,I$1,I$1+IF(AND(WEEKDAY($A2959)&lt;&gt;1,WEEKDAY($A2959)&lt;&gt;7),J$1,0)))^($A2959-$A2958)*(1-0.5*(E2959/E2958-1))</f>
        <v>36.960439861146313</v>
      </c>
      <c r="K2959">
        <f>ROW()</f>
        <v>2959</v>
      </c>
      <c r="L2959">
        <f>B2959/C2959</f>
        <v>0.9126213592233009</v>
      </c>
      <c r="M2959">
        <f t="shared" si="46"/>
        <v>26.363864850395338</v>
      </c>
      <c r="O2959">
        <v>26.389900000000001</v>
      </c>
      <c r="P2959">
        <f>P2958*(1-P$1+H2958)^($A2959-$A2958)*(2-E2959/E2958)</f>
        <v>26.968508699468838</v>
      </c>
      <c r="Q2959">
        <v>26.99</v>
      </c>
    </row>
    <row r="2960" spans="1:17"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I2959*(1-IF($A2960&lt;=I2955,I$1,I$1+IF(AND(WEEKDAY($A2960)&lt;&gt;1,WEEKDAY($A2960)&lt;&gt;7),J$1,0)))^($A2960-$A2959)*(1-0.5*(E2960/E2959-1))</f>
        <v>35.800153485734647</v>
      </c>
      <c r="K2960">
        <f>ROW()</f>
        <v>2960</v>
      </c>
      <c r="L2960">
        <f>B2960/C2960</f>
        <v>0.92979872361315663</v>
      </c>
      <c r="M2960">
        <f t="shared" si="46"/>
        <v>24.708779812947579</v>
      </c>
      <c r="O2960">
        <v>24.7333</v>
      </c>
      <c r="P2960">
        <f>P2959*(1-P$1+H2959)^($A2960-$A2959)*(2-E2960/E2959)</f>
        <v>25.275904047671425</v>
      </c>
      <c r="Q2960">
        <v>25.3</v>
      </c>
    </row>
    <row r="2961" spans="1:17"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I2960*(1-IF($A2961&lt;=I2956,I$1,I$1+IF(AND(WEEKDAY($A2961)&lt;&gt;1,WEEKDAY($A2961)&lt;&gt;7),J$1,0)))^($A2961-$A2960)*(1-0.5*(E2961/E2960-1))</f>
        <v>34.745433963851376</v>
      </c>
      <c r="K2961">
        <f>ROW()</f>
        <v>2961</v>
      </c>
      <c r="L2961">
        <f>B2961/C2961</f>
        <v>0.97365945437441193</v>
      </c>
      <c r="M2961">
        <f t="shared" si="46"/>
        <v>23.253038909381779</v>
      </c>
      <c r="O2961">
        <v>23.279900000000001</v>
      </c>
      <c r="P2961">
        <f>P2960*(1-P$1+H2960)^($A2961-$A2960)*(2-E2961/E2960)</f>
        <v>23.787163674915568</v>
      </c>
      <c r="Q2961">
        <v>23.81</v>
      </c>
    </row>
    <row r="2962" spans="1:17"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I2961*(1-IF($A2962&lt;=I2957,I$1,I$1+IF(AND(WEEKDAY($A2962)&lt;&gt;1,WEEKDAY($A2962)&lt;&gt;7),J$1,0)))^($A2962-$A2961)*(1-0.5*(E2962/E2961-1))</f>
        <v>36.067394417861927</v>
      </c>
      <c r="K2962">
        <f>ROW()</f>
        <v>2962</v>
      </c>
      <c r="L2962">
        <f>B2962/C2962</f>
        <v>0.88583609663666507</v>
      </c>
      <c r="M2962">
        <f t="shared" si="46"/>
        <v>25.022729894640911</v>
      </c>
      <c r="O2962">
        <v>25.045200000000001</v>
      </c>
      <c r="P2962">
        <f>P2961*(1-P$1+H2961)^($A2962-$A2961)*(2-E2962/E2961)</f>
        <v>25.598838592111303</v>
      </c>
      <c r="Q2962">
        <v>25.62</v>
      </c>
    </row>
    <row r="2963" spans="1:17"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I2962*(1-IF($A2963&lt;=I2958,I$1,I$1+IF(AND(WEEKDAY($A2963)&lt;&gt;1,WEEKDAY($A2963)&lt;&gt;7),J$1,0)))^($A2963-$A2962)*(1-0.5*(E2963/E2962-1))</f>
        <v>36.985565743832964</v>
      </c>
      <c r="K2963">
        <f>ROW()</f>
        <v>2963</v>
      </c>
      <c r="L2963">
        <f>B2963/C2963</f>
        <v>0.83669354838709686</v>
      </c>
      <c r="M2963">
        <f t="shared" si="46"/>
        <v>26.296853156717955</v>
      </c>
      <c r="O2963">
        <v>26.3201</v>
      </c>
      <c r="P2963">
        <f>P2962*(1-P$1+H2962)^($A2963-$A2962)*(2-E2963/E2962)</f>
        <v>26.902741390788488</v>
      </c>
      <c r="Q2963">
        <v>26.93</v>
      </c>
    </row>
    <row r="2964" spans="1:17"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I2963*(1-IF($A2964&lt;=I2959,I$1,I$1+IF(AND(WEEKDAY($A2964)&lt;&gt;1,WEEKDAY($A2964)&lt;&gt;7),J$1,0)))^($A2964-$A2963)*(1-0.5*(E2964/E2963-1))</f>
        <v>36.921464346835307</v>
      </c>
      <c r="K2964">
        <f>ROW()</f>
        <v>2964</v>
      </c>
      <c r="L2964">
        <f>B2964/C2964</f>
        <v>0.80548370408691161</v>
      </c>
      <c r="M2964">
        <f t="shared" si="46"/>
        <v>26.205846505664276</v>
      </c>
      <c r="O2964">
        <v>26.227699999999999</v>
      </c>
      <c r="P2964">
        <f>P2963*(1-P$1+H2963)^($A2964-$A2963)*(2-E2964/E2963)</f>
        <v>26.810081251854708</v>
      </c>
      <c r="Q2964">
        <v>26.83</v>
      </c>
    </row>
    <row r="2965" spans="1:17"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I2964*(1-IF($A2965&lt;=I2960,I$1,I$1+IF(AND(WEEKDAY($A2965)&lt;&gt;1,WEEKDAY($A2965)&lt;&gt;7),J$1,0)))^($A2965-$A2964)*(1-0.5*(E2965/E2964-1))</f>
        <v>36.590733434951524</v>
      </c>
      <c r="K2965">
        <f>ROW()</f>
        <v>2965</v>
      </c>
      <c r="L2965">
        <f>B2965/C2965</f>
        <v>0.79939055358049771</v>
      </c>
      <c r="M2965">
        <f t="shared" si="46"/>
        <v>25.736512190657937</v>
      </c>
      <c r="O2965">
        <v>25.758199999999999</v>
      </c>
      <c r="P2965">
        <f>P2964*(1-P$1+H2964)^($A2965-$A2964)*(2-E2965/E2964)</f>
        <v>26.330360781226595</v>
      </c>
      <c r="Q2965">
        <v>26.35</v>
      </c>
    </row>
    <row r="2966" spans="1:17"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I2965*(1-IF($A2966&lt;=I2961,I$1,I$1+IF(AND(WEEKDAY($A2966)&lt;&gt;1,WEEKDAY($A2966)&lt;&gt;7),J$1,0)))^($A2966-$A2965)*(1-0.5*(E2966/E2965-1))</f>
        <v>37.015872634937374</v>
      </c>
      <c r="K2966">
        <f>ROW()</f>
        <v>2966</v>
      </c>
      <c r="L2966">
        <f>B2966/C2966</f>
        <v>0.8592479674796748</v>
      </c>
      <c r="M2966">
        <f t="shared" si="46"/>
        <v>26.335079877521277</v>
      </c>
      <c r="O2966">
        <v>26.361049999999999</v>
      </c>
      <c r="P2966">
        <f>P2965*(1-P$1+H2965)^($A2966-$A2965)*(2-E2966/E2965)</f>
        <v>26.944522109819811</v>
      </c>
      <c r="Q2966">
        <v>26.97</v>
      </c>
    </row>
    <row r="2967" spans="1:17"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I2966*(1-IF($A2967&lt;=I2962,I$1,I$1+IF(AND(WEEKDAY($A2967)&lt;&gt;1,WEEKDAY($A2967)&lt;&gt;7),J$1,0)))^($A2967-$A2966)*(1-0.5*(E2967/E2966-1))</f>
        <v>37.337265118471741</v>
      </c>
      <c r="K2967">
        <f>ROW()</f>
        <v>2967</v>
      </c>
      <c r="L2967">
        <f>B2967/C2967</f>
        <v>0.84188481675392657</v>
      </c>
      <c r="M2967">
        <f t="shared" si="46"/>
        <v>26.792526503000474</v>
      </c>
      <c r="O2967">
        <v>26.8187</v>
      </c>
      <c r="P2967">
        <f>P2966*(1-P$1+H2966)^($A2967-$A2966)*(2-E2967/E2966)</f>
        <v>27.413015818668747</v>
      </c>
      <c r="Q2967">
        <v>27.44</v>
      </c>
    </row>
    <row r="2968" spans="1:17"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I2967*(1-IF($A2968&lt;=I2963,I$1,I$1+IF(AND(WEEKDAY($A2968)&lt;&gt;1,WEEKDAY($A2968)&lt;&gt;7),J$1,0)))^($A2968-$A2967)*(1-0.5*(E2968/E2967-1))</f>
        <v>36.48991645716962</v>
      </c>
      <c r="K2968">
        <f>ROW()</f>
        <v>2968</v>
      </c>
      <c r="L2968">
        <f>B2968/C2968</f>
        <v>0.88259315977539554</v>
      </c>
      <c r="M2968">
        <f t="shared" si="46"/>
        <v>25.576615015501893</v>
      </c>
      <c r="O2968">
        <v>25.602350000000001</v>
      </c>
      <c r="P2968">
        <f>P2967*(1-P$1+H2967)^($A2968-$A2967)*(2-E2968/E2967)</f>
        <v>26.169384998523277</v>
      </c>
      <c r="Q2968">
        <v>26.19</v>
      </c>
    </row>
    <row r="2969" spans="1:17"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I2968*(1-IF($A2969&lt;=I2964,I$1,I$1+IF(AND(WEEKDAY($A2969)&lt;&gt;1,WEEKDAY($A2969)&lt;&gt;7),J$1,0)))^($A2969-$A2968)*(1-0.5*(E2969/E2968-1))</f>
        <v>36.350328969410292</v>
      </c>
      <c r="K2969">
        <f>ROW()</f>
        <v>2969</v>
      </c>
      <c r="L2969">
        <f>B2969/C2969</f>
        <v>0.91969696969696968</v>
      </c>
      <c r="M2969">
        <f t="shared" si="46"/>
        <v>25.381079044783167</v>
      </c>
      <c r="O2969">
        <v>25.407299999999999</v>
      </c>
      <c r="P2969">
        <f>P2968*(1-P$1+H2968)^($A2969-$A2968)*(2-E2969/E2968)</f>
        <v>25.969753896645603</v>
      </c>
      <c r="Q2969">
        <v>25.99</v>
      </c>
    </row>
    <row r="2970" spans="1:17"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I2969*(1-IF($A2970&lt;=I2965,I$1,I$1+IF(AND(WEEKDAY($A2970)&lt;&gt;1,WEEKDAY($A2970)&lt;&gt;7),J$1,0)))^($A2970-$A2969)*(1-0.5*(E2970/E2969-1))</f>
        <v>35.399007911434644</v>
      </c>
      <c r="K2970">
        <f>ROW()</f>
        <v>2970</v>
      </c>
      <c r="L2970">
        <f>B2970/C2970</f>
        <v>0.94048159927305763</v>
      </c>
      <c r="M2970">
        <f t="shared" si="46"/>
        <v>24.053252533355078</v>
      </c>
      <c r="O2970">
        <v>24.082899999999999</v>
      </c>
      <c r="P2970">
        <f>P2969*(1-P$1+H2969)^($A2970-$A2969)*(2-E2970/E2969)</f>
        <v>24.612785833594621</v>
      </c>
      <c r="Q2970">
        <v>24.63</v>
      </c>
    </row>
    <row r="2971" spans="1:17"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I2970*(1-IF($A2971&lt;=I2966,I$1,I$1+IF(AND(WEEKDAY($A2971)&lt;&gt;1,WEEKDAY($A2971)&lt;&gt;7),J$1,0)))^($A2971-$A2970)*(1-0.5*(E2971/E2970-1))</f>
        <v>35.684512255360048</v>
      </c>
      <c r="K2971">
        <f>ROW()</f>
        <v>2971</v>
      </c>
      <c r="L2971">
        <f>B2971/C2971</f>
        <v>0.94249512670565305</v>
      </c>
      <c r="M2971">
        <f t="shared" si="46"/>
        <v>24.441370714717173</v>
      </c>
      <c r="O2971">
        <v>24.472000000000001</v>
      </c>
      <c r="P2971">
        <f>P2970*(1-P$1+H2970)^($A2971-$A2970)*(2-E2971/E2970)</f>
        <v>25.01032177032906</v>
      </c>
      <c r="Q2971">
        <v>25.03</v>
      </c>
    </row>
    <row r="2972" spans="1:17"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I2971*(1-IF($A2972&lt;=I2967,I$1,I$1+IF(AND(WEEKDAY($A2972)&lt;&gt;1,WEEKDAY($A2972)&lt;&gt;7),J$1,0)))^($A2972-$A2971)*(1-0.5*(E2972/E2971-1))</f>
        <v>35.043980531298558</v>
      </c>
      <c r="K2972">
        <f>ROW()</f>
        <v>2972</v>
      </c>
      <c r="L2972">
        <f>B2972/C2972</f>
        <v>0.96803008932769163</v>
      </c>
      <c r="M2972">
        <f t="shared" si="46"/>
        <v>23.564084655670094</v>
      </c>
      <c r="O2972">
        <v>23.593699999999998</v>
      </c>
      <c r="P2972">
        <f>P2971*(1-P$1+H2971)^($A2972-$A2971)*(2-E2972/E2971)</f>
        <v>24.112989352304126</v>
      </c>
      <c r="Q2972">
        <v>24.13</v>
      </c>
    </row>
    <row r="2973" spans="1:17"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I2972*(1-IF($A2973&lt;=I2968,I$1,I$1+IF(AND(WEEKDAY($A2973)&lt;&gt;1,WEEKDAY($A2973)&lt;&gt;7),J$1,0)))^($A2973-$A2972)*(1-0.5*(E2973/E2972-1))</f>
        <v>32.93722020241276</v>
      </c>
      <c r="K2973">
        <f>ROW()</f>
        <v>2973</v>
      </c>
      <c r="L2973">
        <f>B2973/C2973</f>
        <v>1.0150284321689682</v>
      </c>
      <c r="M2973">
        <f t="shared" si="46"/>
        <v>20.731039099042992</v>
      </c>
      <c r="O2973">
        <v>20.756599999999999</v>
      </c>
      <c r="P2973">
        <f>P2972*(1-P$1+H2972)^($A2973-$A2972)*(2-E2973/E2972)</f>
        <v>21.214280648327307</v>
      </c>
      <c r="Q2973">
        <v>21.23</v>
      </c>
    </row>
    <row r="2974" spans="1:17"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I2973*(1-IF($A2974&lt;=I2969,I$1,I$1+IF(AND(WEEKDAY($A2974)&lt;&gt;1,WEEKDAY($A2974)&lt;&gt;7),J$1,0)))^($A2974-$A2973)*(1-0.5*(E2974/E2973-1))</f>
        <v>31.872116577757151</v>
      </c>
      <c r="K2974">
        <f>ROW()</f>
        <v>2974</v>
      </c>
      <c r="L2974">
        <f>B2974/C2974</f>
        <v>1.0297369424323295</v>
      </c>
      <c r="M2974">
        <f t="shared" si="46"/>
        <v>19.390404968751692</v>
      </c>
      <c r="O2974">
        <v>19.415649999999999</v>
      </c>
      <c r="P2974">
        <f>P2973*(1-P$1+H2973)^($A2974-$A2973)*(2-E2974/E2973)</f>
        <v>19.842705089206738</v>
      </c>
      <c r="Q2974">
        <v>19.86</v>
      </c>
    </row>
    <row r="2975" spans="1:17"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I2974*(1-IF($A2975&lt;=I2970,I$1,I$1+IF(AND(WEEKDAY($A2975)&lt;&gt;1,WEEKDAY($A2975)&lt;&gt;7),J$1,0)))^($A2975-$A2974)*(1-0.5*(E2975/E2974-1))</f>
        <v>32.738493083280012</v>
      </c>
      <c r="K2975">
        <f>ROW()</f>
        <v>2975</v>
      </c>
      <c r="L2975">
        <f>B2975/C2975</f>
        <v>0.98261221188839465</v>
      </c>
      <c r="M2975">
        <f t="shared" si="46"/>
        <v>20.444833407051224</v>
      </c>
      <c r="O2975">
        <v>20.472449999999998</v>
      </c>
      <c r="P2975">
        <f>P2974*(1-P$1+H2974)^($A2975-$A2974)*(2-E2975/E2974)</f>
        <v>20.922705967716258</v>
      </c>
      <c r="Q2975">
        <v>20.94</v>
      </c>
    </row>
    <row r="2976" spans="1:17"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I2975*(1-IF($A2976&lt;=I2971,I$1,I$1+IF(AND(WEEKDAY($A2976)&lt;&gt;1,WEEKDAY($A2976)&lt;&gt;7),J$1,0)))^($A2976-$A2975)*(1-0.5*(E2976/E2975-1))</f>
        <v>33.481148182019211</v>
      </c>
      <c r="K2976">
        <f>ROW()</f>
        <v>2976</v>
      </c>
      <c r="L2976">
        <f>B2976/C2976</f>
        <v>0.99733688415446065</v>
      </c>
      <c r="M2976">
        <f t="shared" si="46"/>
        <v>21.372486440325563</v>
      </c>
      <c r="O2976">
        <v>21.401900000000001</v>
      </c>
      <c r="P2976">
        <f>P2975*(1-P$1+H2975)^($A2976-$A2975)*(2-E2976/E2975)</f>
        <v>21.872382145059145</v>
      </c>
      <c r="Q2976">
        <v>21.89</v>
      </c>
    </row>
    <row r="2977" spans="1:17"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I2976*(1-IF($A2977&lt;=I2972,I$1,I$1+IF(AND(WEEKDAY($A2977)&lt;&gt;1,WEEKDAY($A2977)&lt;&gt;7),J$1,0)))^($A2977-$A2976)*(1-0.5*(E2977/E2976-1))</f>
        <v>31.779954121554873</v>
      </c>
      <c r="K2977">
        <f>ROW()</f>
        <v>2977</v>
      </c>
      <c r="L2977">
        <f>B2977/C2977</f>
        <v>1.0132583366813981</v>
      </c>
      <c r="M2977">
        <f t="shared" si="46"/>
        <v>19.200754480764338</v>
      </c>
      <c r="O2977">
        <v>19.227150000000002</v>
      </c>
      <c r="P2977">
        <f>P2976*(1-P$1+H2976)^($A2977-$A2976)*(2-E2977/E2976)</f>
        <v>19.650159883738301</v>
      </c>
      <c r="Q2977">
        <v>19.670000000000002</v>
      </c>
    </row>
    <row r="2978" spans="1:17"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I2977*(1-IF($A2978&lt;=I2973,I$1,I$1+IF(AND(WEEKDAY($A2978)&lt;&gt;1,WEEKDAY($A2978)&lt;&gt;7),J$1,0)))^($A2978-$A2977)*(1-0.5*(E2978/E2977-1))</f>
        <v>32.385562828759518</v>
      </c>
      <c r="K2978">
        <f>ROW()</f>
        <v>2978</v>
      </c>
      <c r="L2978">
        <f>B2978/C2978</f>
        <v>1.0178495537611558</v>
      </c>
      <c r="M2978">
        <f t="shared" si="46"/>
        <v>19.932635751912724</v>
      </c>
      <c r="O2978">
        <v>19.95495</v>
      </c>
      <c r="P2978">
        <f>P2977*(1-P$1+H2977)^($A2978-$A2977)*(2-E2978/E2977)</f>
        <v>20.399488768346622</v>
      </c>
      <c r="Q2978">
        <v>20.420000000000002</v>
      </c>
    </row>
    <row r="2979" spans="1:17"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I2978*(1-IF($A2979&lt;=I2974,I$1,I$1+IF(AND(WEEKDAY($A2979)&lt;&gt;1,WEEKDAY($A2979)&lt;&gt;7),J$1,0)))^($A2979-$A2978)*(1-0.5*(E2979/E2978-1))</f>
        <v>30.830069688039494</v>
      </c>
      <c r="K2979">
        <f>ROW()</f>
        <v>2979</v>
      </c>
      <c r="L2979">
        <f>B2979/C2979</f>
        <v>1.0052083333333333</v>
      </c>
      <c r="M2979">
        <f t="shared" si="46"/>
        <v>18.018037384968061</v>
      </c>
      <c r="O2979">
        <v>18.036349999999999</v>
      </c>
      <c r="P2979">
        <f>P2978*(1-P$1+H2978)^($A2979-$A2978)*(2-E2979/E2978)</f>
        <v>18.440334553661675</v>
      </c>
      <c r="Q2979">
        <v>18.46</v>
      </c>
    </row>
    <row r="2980" spans="1:17"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I2979*(1-IF($A2980&lt;=I2975,I$1,I$1+IF(AND(WEEKDAY($A2980)&lt;&gt;1,WEEKDAY($A2980)&lt;&gt;7),J$1,0)))^($A2980-$A2979)*(1-0.5*(E2980/E2979-1))</f>
        <v>31.040367610652392</v>
      </c>
      <c r="K2980">
        <f>ROW()</f>
        <v>2980</v>
      </c>
      <c r="L2980">
        <f>B2980/C2980</f>
        <v>0.98524962178517395</v>
      </c>
      <c r="M2980">
        <f t="shared" si="46"/>
        <v>18.264220976520182</v>
      </c>
      <c r="O2980">
        <v>18.282699999999998</v>
      </c>
      <c r="P2980">
        <f>P2979*(1-P$1+H2979)^($A2980-$A2979)*(2-E2980/E2979)</f>
        <v>18.693451769905423</v>
      </c>
      <c r="Q2980">
        <v>18.71</v>
      </c>
    </row>
    <row r="2981" spans="1:17"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I2980*(1-IF($A2981&lt;=I2976,I$1,I$1+IF(AND(WEEKDAY($A2981)&lt;&gt;1,WEEKDAY($A2981)&lt;&gt;7),J$1,0)))^($A2981-$A2980)*(1-0.5*(E2981/E2980-1))</f>
        <v>30.587369381227607</v>
      </c>
      <c r="K2981">
        <f>ROW()</f>
        <v>2981</v>
      </c>
      <c r="L2981">
        <f>B2981/C2981</f>
        <v>0.99208917655519602</v>
      </c>
      <c r="M2981">
        <f t="shared" si="46"/>
        <v>17.731241668268716</v>
      </c>
      <c r="O2981">
        <v>17.751249999999999</v>
      </c>
      <c r="P2981">
        <f>P2980*(1-P$1+H2980)^($A2981-$A2980)*(2-E2981/E2980)</f>
        <v>18.148249442272032</v>
      </c>
      <c r="Q2981">
        <v>18.16</v>
      </c>
    </row>
    <row r="2982" spans="1:17"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I2981*(1-IF($A2982&lt;=I2977,I$1,I$1+IF(AND(WEEKDAY($A2982)&lt;&gt;1,WEEKDAY($A2982)&lt;&gt;7),J$1,0)))^($A2982-$A2981)*(1-0.5*(E2982/E2981-1))</f>
        <v>30.376237497591177</v>
      </c>
      <c r="K2982">
        <f>ROW()</f>
        <v>2982</v>
      </c>
      <c r="L2982">
        <f>B2982/C2982</f>
        <v>0.99925121677274431</v>
      </c>
      <c r="M2982">
        <f t="shared" si="46"/>
        <v>17.486561069937689</v>
      </c>
      <c r="O2982">
        <v>17.506450000000001</v>
      </c>
      <c r="P2982">
        <f>P2981*(1-P$1+H2981)^($A2982-$A2981)*(2-E2982/E2981)</f>
        <v>17.8981128380975</v>
      </c>
      <c r="Q2982">
        <v>17.91</v>
      </c>
    </row>
    <row r="2983" spans="1:17"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I2982*(1-IF($A2983&lt;=I2978,I$1,I$1+IF(AND(WEEKDAY($A2983)&lt;&gt;1,WEEKDAY($A2983)&lt;&gt;7),J$1,0)))^($A2983-$A2982)*(1-0.5*(E2983/E2982-1))</f>
        <v>31.776011084396533</v>
      </c>
      <c r="K2983">
        <f>ROW()</f>
        <v>2983</v>
      </c>
      <c r="L2983">
        <f>B2983/C2983</f>
        <v>0.92009884678747933</v>
      </c>
      <c r="M2983">
        <f t="shared" si="46"/>
        <v>19.098227316249048</v>
      </c>
      <c r="O2983">
        <v>19.119949999999999</v>
      </c>
      <c r="P2983">
        <f>P2982*(1-P$1+H2982)^($A2983-$A2982)*(2-E2983/E2982)</f>
        <v>19.548036127692349</v>
      </c>
      <c r="Q2983">
        <v>19.559999999999999</v>
      </c>
    </row>
    <row r="2984" spans="1:17"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I2983*(1-IF($A2984&lt;=I2979,I$1,I$1+IF(AND(WEEKDAY($A2984)&lt;&gt;1,WEEKDAY($A2984)&lt;&gt;7),J$1,0)))^($A2984-$A2983)*(1-0.5*(E2984/E2983-1))</f>
        <v>30.894471744499644</v>
      </c>
      <c r="K2984">
        <f>ROW()</f>
        <v>2984</v>
      </c>
      <c r="L2984">
        <f>B2984/C2984</f>
        <v>0.9564356435643564</v>
      </c>
      <c r="M2984">
        <f t="shared" si="46"/>
        <v>18.038949292355436</v>
      </c>
      <c r="O2984">
        <v>18.050450000000001</v>
      </c>
      <c r="P2984">
        <f>P2983*(1-P$1+H2983)^($A2984-$A2983)*(2-E2984/E2983)</f>
        <v>18.46473327039676</v>
      </c>
      <c r="Q2984">
        <v>18.48</v>
      </c>
    </row>
    <row r="2985" spans="1:17"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I2984*(1-IF($A2985&lt;=I2980,I$1,I$1+IF(AND(WEEKDAY($A2985)&lt;&gt;1,WEEKDAY($A2985)&lt;&gt;7),J$1,0)))^($A2985-$A2984)*(1-0.5*(E2985/E2984-1))</f>
        <v>31.585761884781697</v>
      </c>
      <c r="K2985">
        <f>ROW()</f>
        <v>2985</v>
      </c>
      <c r="L2985">
        <f>B2985/C2985</f>
        <v>0.96607986260197509</v>
      </c>
      <c r="M2985">
        <f t="shared" si="46"/>
        <v>18.846305262646979</v>
      </c>
      <c r="O2985">
        <v>18.856850000000001</v>
      </c>
      <c r="P2985">
        <f>P2984*(1-P$1+H2984)^($A2985-$A2984)*(2-E2985/E2984)</f>
        <v>19.291494242614373</v>
      </c>
      <c r="Q2985">
        <v>19.309999999999999</v>
      </c>
    </row>
    <row r="2986" spans="1:17"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I2985*(1-IF($A2986&lt;=I2981,I$1,I$1+IF(AND(WEEKDAY($A2986)&lt;&gt;1,WEEKDAY($A2986)&lt;&gt;7),J$1,0)))^($A2986-$A2985)*(1-0.5*(E2986/E2985-1))</f>
        <v>31.022066056654207</v>
      </c>
      <c r="K2986">
        <f>ROW()</f>
        <v>2986</v>
      </c>
      <c r="L2986">
        <f>B2986/C2986</f>
        <v>0.94442174090723341</v>
      </c>
      <c r="M2986">
        <f t="shared" si="46"/>
        <v>18.17374052790213</v>
      </c>
      <c r="O2986">
        <v>18.184149999999999</v>
      </c>
      <c r="P2986">
        <f>P2985*(1-P$1+H2985)^($A2986-$A2985)*(2-E2986/E2985)</f>
        <v>18.603378199235017</v>
      </c>
      <c r="Q2986">
        <v>18.62</v>
      </c>
    </row>
    <row r="2987" spans="1:17"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I2986*(1-IF($A2987&lt;=I2982,I$1,I$1+IF(AND(WEEKDAY($A2987)&lt;&gt;1,WEEKDAY($A2987)&lt;&gt;7),J$1,0)))^($A2987-$A2986)*(1-0.5*(E2987/E2986-1))</f>
        <v>31.340760730080071</v>
      </c>
      <c r="K2987">
        <f>ROW()</f>
        <v>2987</v>
      </c>
      <c r="L2987">
        <f>B2987/C2987</f>
        <v>0.93338884263114086</v>
      </c>
      <c r="M2987">
        <f t="shared" si="46"/>
        <v>18.547235935848647</v>
      </c>
      <c r="O2987">
        <v>18.5578</v>
      </c>
      <c r="P2987">
        <f>P2986*(1-P$1+H2986)^($A2987-$A2986)*(2-E2987/E2986)</f>
        <v>18.986046237305743</v>
      </c>
      <c r="Q2987">
        <v>19</v>
      </c>
    </row>
    <row r="2988" spans="1:17"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I2987*(1-IF($A2988&lt;=I2983,I$1,I$1+IF(AND(WEEKDAY($A2988)&lt;&gt;1,WEEKDAY($A2988)&lt;&gt;7),J$1,0)))^($A2988-$A2987)*(1-0.5*(E2988/E2987-1))</f>
        <v>32.339450672764499</v>
      </c>
      <c r="K2988">
        <f>ROW()</f>
        <v>2988</v>
      </c>
      <c r="L2988">
        <f>B2988/C2988</f>
        <v>0.89143865842894965</v>
      </c>
      <c r="M2988">
        <f t="shared" si="46"/>
        <v>19.729348251780493</v>
      </c>
      <c r="O2988">
        <v>19.740649999999999</v>
      </c>
      <c r="P2988">
        <f>P2987*(1-P$1+H2987)^($A2988-$A2987)*(2-E2988/E2987)</f>
        <v>20.19649107873466</v>
      </c>
      <c r="Q2988">
        <v>20.21</v>
      </c>
    </row>
    <row r="2989" spans="1:17"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I2988*(1-IF($A2989&lt;=I2984,I$1,I$1+IF(AND(WEEKDAY($A2989)&lt;&gt;1,WEEKDAY($A2989)&lt;&gt;7),J$1,0)))^($A2989-$A2988)*(1-0.5*(E2989/E2988-1))</f>
        <v>32.412132344437723</v>
      </c>
      <c r="K2989">
        <f>ROW()</f>
        <v>2989</v>
      </c>
      <c r="L2989">
        <f>B2989/C2989</f>
        <v>0.90776919582008175</v>
      </c>
      <c r="M2989">
        <f t="shared" si="46"/>
        <v>19.81834886427669</v>
      </c>
      <c r="O2989">
        <v>19.830850000000002</v>
      </c>
      <c r="P2989">
        <f>P2988*(1-P$1+H2988)^($A2989-$A2988)*(2-E2989/E2988)</f>
        <v>20.288698538223773</v>
      </c>
      <c r="Q2989">
        <v>20.309999999999999</v>
      </c>
    </row>
    <row r="2990" spans="1:17"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I2989*(1-IF($A2990&lt;=I2985,I$1,I$1+IF(AND(WEEKDAY($A2990)&lt;&gt;1,WEEKDAY($A2990)&lt;&gt;7),J$1,0)))^($A2990-$A2989)*(1-0.5*(E2990/E2989-1))</f>
        <v>31.322335809873177</v>
      </c>
      <c r="K2990">
        <f>ROW()</f>
        <v>2990</v>
      </c>
      <c r="L2990">
        <f>B2990/C2990</f>
        <v>0.93891499359248187</v>
      </c>
      <c r="M2990">
        <f t="shared" si="46"/>
        <v>18.485775965637689</v>
      </c>
      <c r="O2990">
        <v>18.484999999999999</v>
      </c>
      <c r="P2990">
        <f>P2989*(1-P$1+H2989)^($A2990-$A2989)*(2-E2990/E2989)</f>
        <v>18.924865188057591</v>
      </c>
      <c r="Q2990">
        <v>18.940000000000001</v>
      </c>
    </row>
    <row r="2991" spans="1:17"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I2990*(1-IF($A2991&lt;=I2986,I$1,I$1+IF(AND(WEEKDAY($A2991)&lt;&gt;1,WEEKDAY($A2991)&lt;&gt;7),J$1,0)))^($A2991-$A2990)*(1-0.5*(E2991/E2990-1))</f>
        <v>31.542234731282718</v>
      </c>
      <c r="K2991">
        <f>ROW()</f>
        <v>2991</v>
      </c>
      <c r="L2991">
        <f>B2991/C2991</f>
        <v>0.93318965517241381</v>
      </c>
      <c r="M2991">
        <f t="shared" si="46"/>
        <v>18.745431230907315</v>
      </c>
      <c r="O2991">
        <v>18.744700000000002</v>
      </c>
      <c r="P2991">
        <f>P2990*(1-P$1+H2990)^($A2991-$A2990)*(2-E2991/E2990)</f>
        <v>19.191058693604027</v>
      </c>
      <c r="Q2991">
        <v>19.21</v>
      </c>
    </row>
    <row r="2992" spans="1:17"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I2991*(1-IF($A2992&lt;=I2987,I$1,I$1+IF(AND(WEEKDAY($A2992)&lt;&gt;1,WEEKDAY($A2992)&lt;&gt;7),J$1,0)))^($A2992-$A2991)*(1-0.5*(E2992/E2991-1))</f>
        <v>31.330458050318597</v>
      </c>
      <c r="K2992">
        <f>ROW()</f>
        <v>2992</v>
      </c>
      <c r="L2992">
        <f>B2992/C2992</f>
        <v>0.92307692307692302</v>
      </c>
      <c r="M2992">
        <f t="shared" si="46"/>
        <v>18.493822931139562</v>
      </c>
      <c r="O2992">
        <v>18.493449999999999</v>
      </c>
      <c r="P2992">
        <f>P2991*(1-P$1+H2991)^($A2992-$A2991)*(2-E2992/E2991)</f>
        <v>18.933834740876879</v>
      </c>
      <c r="Q2992">
        <v>18.95</v>
      </c>
    </row>
    <row r="2993" spans="1:17"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I2992*(1-IF($A2993&lt;=I2988,I$1,I$1+IF(AND(WEEKDAY($A2993)&lt;&gt;1,WEEKDAY($A2993)&lt;&gt;7),J$1,0)))^($A2993-$A2992)*(1-0.5*(E2993/E2992-1))</f>
        <v>30.811991592498892</v>
      </c>
      <c r="K2993">
        <f>ROW()</f>
        <v>2993</v>
      </c>
      <c r="L2993">
        <f>B2993/C2993</f>
        <v>0.95506535947712412</v>
      </c>
      <c r="M2993">
        <f t="shared" si="46"/>
        <v>17.881853410512363</v>
      </c>
      <c r="O2993">
        <v>17.880800000000001</v>
      </c>
      <c r="P2993">
        <f>P2992*(1-P$1+H2992)^($A2993-$A2992)*(2-E2993/E2992)</f>
        <v>18.307658650099697</v>
      </c>
      <c r="Q2993">
        <v>18.32</v>
      </c>
    </row>
    <row r="2994" spans="1:17"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I2993*(1-IF($A2994&lt;=I2989,I$1,I$1+IF(AND(WEEKDAY($A2994)&lt;&gt;1,WEEKDAY($A2994)&lt;&gt;7),J$1,0)))^($A2994-$A2993)*(1-0.5*(E2994/E2993-1))</f>
        <v>30.122367518719834</v>
      </c>
      <c r="K2994">
        <f>ROW()</f>
        <v>2994</v>
      </c>
      <c r="L2994">
        <f>B2994/C2994</f>
        <v>1.0007698229407236</v>
      </c>
      <c r="M2994">
        <f t="shared" si="46"/>
        <v>17.081744804048324</v>
      </c>
      <c r="O2994">
        <v>17.082799999999999</v>
      </c>
      <c r="P2994">
        <f>P2993*(1-P$1+H2993)^($A2994-$A2993)*(2-E2994/E2993)</f>
        <v>17.489511212277712</v>
      </c>
      <c r="Q2994">
        <v>17.5</v>
      </c>
    </row>
    <row r="2995" spans="1:17"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I2994*(1-IF($A2995&lt;=I2990,I$1,I$1+IF(AND(WEEKDAY($A2995)&lt;&gt;1,WEEKDAY($A2995)&lt;&gt;7),J$1,0)))^($A2995-$A2994)*(1-0.5*(E2995/E2994-1))</f>
        <v>29.779867082734441</v>
      </c>
      <c r="K2995">
        <f>ROW()</f>
        <v>2995</v>
      </c>
      <c r="L2995">
        <f>B2995/C2995</f>
        <v>0.99029850746268655</v>
      </c>
      <c r="M2995">
        <f t="shared" si="46"/>
        <v>16.693397149129968</v>
      </c>
      <c r="O2995">
        <v>16.694050000000001</v>
      </c>
      <c r="P2995">
        <f>P2994*(1-P$1+H2994)^($A2995-$A2994)*(2-E2995/E2994)</f>
        <v>17.092206650598545</v>
      </c>
      <c r="Q2995">
        <v>17.11</v>
      </c>
    </row>
    <row r="2996" spans="1:17"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I2995*(1-IF($A2996&lt;=I2991,I$1,I$1+IF(AND(WEEKDAY($A2996)&lt;&gt;1,WEEKDAY($A2996)&lt;&gt;7),J$1,0)))^($A2996-$A2995)*(1-0.5*(E2996/E2995-1))</f>
        <v>29.689114746876239</v>
      </c>
      <c r="K2996">
        <f>ROW()</f>
        <v>2996</v>
      </c>
      <c r="L2996">
        <f>B2996/C2996</f>
        <v>0.98390718562874258</v>
      </c>
      <c r="M2996">
        <f t="shared" si="46"/>
        <v>16.591746465199659</v>
      </c>
      <c r="O2996">
        <v>16.5929</v>
      </c>
      <c r="P2996">
        <f>P2995*(1-P$1+H2995)^($A2996-$A2995)*(2-E2996/E2995)</f>
        <v>16.988439126333155</v>
      </c>
      <c r="Q2996">
        <v>17</v>
      </c>
    </row>
    <row r="2997" spans="1:17"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I2996*(1-IF($A2997&lt;=I2992,I$1,I$1+IF(AND(WEEKDAY($A2997)&lt;&gt;1,WEEKDAY($A2997)&lt;&gt;7),J$1,0)))^($A2997-$A2996)*(1-0.5*(E2997/E2996-1))</f>
        <v>28.936440211134077</v>
      </c>
      <c r="K2997">
        <f>ROW()</f>
        <v>2997</v>
      </c>
      <c r="L2997">
        <f>B2997/C2997</f>
        <v>1.0151515151515151</v>
      </c>
      <c r="M2997">
        <f t="shared" si="46"/>
        <v>15.75059109554949</v>
      </c>
      <c r="O2997">
        <v>15.7514</v>
      </c>
      <c r="P2997">
        <f>P2996*(1-P$1+H2996)^($A2997-$A2996)*(2-E2997/E2996)</f>
        <v>16.127468370276908</v>
      </c>
      <c r="Q2997">
        <v>16.14</v>
      </c>
    </row>
    <row r="2998" spans="1:17"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I2997*(1-IF($A2998&lt;=I2993,I$1,I$1+IF(AND(WEEKDAY($A2998)&lt;&gt;1,WEEKDAY($A2998)&lt;&gt;7),J$1,0)))^($A2998-$A2997)*(1-0.5*(E2998/E2997-1))</f>
        <v>29.332187083870291</v>
      </c>
      <c r="K2998">
        <f>ROW()</f>
        <v>2998</v>
      </c>
      <c r="L2998">
        <f>B2998/C2998</f>
        <v>0.96835684330918792</v>
      </c>
      <c r="M2998">
        <f t="shared" si="46"/>
        <v>16.181491888521105</v>
      </c>
      <c r="O2998">
        <v>16.1831</v>
      </c>
      <c r="P2998">
        <f>P2997*(1-P$1+H2997)^($A2998-$A2997)*(2-E2998/E2997)</f>
        <v>16.568983605170153</v>
      </c>
      <c r="Q2998">
        <v>16.579999999999998</v>
      </c>
    </row>
    <row r="2999" spans="1:17"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I2998*(1-IF($A2999&lt;=I2994,I$1,I$1+IF(AND(WEEKDAY($A2999)&lt;&gt;1,WEEKDAY($A2999)&lt;&gt;7),J$1,0)))^($A2999-$A2998)*(1-0.5*(E2999/E2998-1))</f>
        <v>30.111141240813293</v>
      </c>
      <c r="K2999">
        <f>ROW()</f>
        <v>2999</v>
      </c>
      <c r="L2999">
        <f>B2999/C2999</f>
        <v>0.96401439424230295</v>
      </c>
      <c r="M2999">
        <f t="shared" si="46"/>
        <v>17.041216597068487</v>
      </c>
      <c r="O2999">
        <v>17.045249999999999</v>
      </c>
      <c r="P2999">
        <f>P2998*(1-P$1+H2998)^($A2999-$A2998)*(2-E2999/E2998)</f>
        <v>17.450576151801176</v>
      </c>
      <c r="Q2999">
        <v>17.47</v>
      </c>
    </row>
    <row r="3000" spans="1:17"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I2999*(1-IF($A3000&lt;=I2995,I$1,I$1+IF(AND(WEEKDAY($A3000)&lt;&gt;1,WEEKDAY($A3000)&lt;&gt;7),J$1,0)))^($A3000-$A2999)*(1-0.5*(E3000/E2999-1))</f>
        <v>30.679073551589887</v>
      </c>
      <c r="K3000">
        <f>ROW()</f>
        <v>3000</v>
      </c>
      <c r="L3000">
        <f>B3000/C3000</f>
        <v>0.94734607218683642</v>
      </c>
      <c r="M3000">
        <f t="shared" si="46"/>
        <v>17.684132395710712</v>
      </c>
      <c r="O3000">
        <v>17.68835</v>
      </c>
      <c r="P3000">
        <f>P2999*(1-P$1+H2999)^($A3000-$A2999)*(2-E3000/E2999)</f>
        <v>18.109260529549349</v>
      </c>
      <c r="Q3000">
        <v>18.12</v>
      </c>
    </row>
    <row r="3001" spans="1:17"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I3000*(1-IF($A3001&lt;=I2996,I$1,I$1+IF(AND(WEEKDAY($A3001)&lt;&gt;1,WEEKDAY($A3001)&lt;&gt;7),J$1,0)))^($A3001-$A3000)*(1-0.5*(E3001/E3000-1))</f>
        <v>30.770246956616365</v>
      </c>
      <c r="K3001">
        <f>ROW()</f>
        <v>3001</v>
      </c>
      <c r="L3001">
        <f>B3001/C3001</f>
        <v>0.9327586206896552</v>
      </c>
      <c r="M3001">
        <f t="shared" si="46"/>
        <v>17.789336063809337</v>
      </c>
      <c r="O3001">
        <v>17.794</v>
      </c>
      <c r="P3001">
        <f>P3000*(1-P$1+H3000)^($A3001-$A3000)*(2-E3001/E3000)</f>
        <v>18.217319867834046</v>
      </c>
      <c r="Q3001">
        <v>18.23</v>
      </c>
    </row>
    <row r="3002" spans="1:17"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I3001*(1-IF($A3002&lt;=I2997,I$1,I$1+IF(AND(WEEKDAY($A3002)&lt;&gt;1,WEEKDAY($A3002)&lt;&gt;7),J$1,0)))^($A3002-$A3001)*(1-0.5*(E3002/E3001-1))</f>
        <v>31.040862649316551</v>
      </c>
      <c r="K3002">
        <f>ROW()</f>
        <v>3002</v>
      </c>
      <c r="L3002">
        <f>B3002/C3002</f>
        <v>0.90043859649122804</v>
      </c>
      <c r="M3002">
        <f t="shared" si="46"/>
        <v>18.102331534477017</v>
      </c>
      <c r="O3002">
        <v>18.106400000000001</v>
      </c>
      <c r="P3002">
        <f>P3001*(1-P$1+H3001)^($A3002-$A3001)*(2-E3002/E3001)</f>
        <v>18.538177839789959</v>
      </c>
      <c r="Q3002">
        <v>18.55</v>
      </c>
    </row>
    <row r="3003" spans="1:17"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I3002*(1-IF($A3003&lt;=I2998,I$1,I$1+IF(AND(WEEKDAY($A3003)&lt;&gt;1,WEEKDAY($A3003)&lt;&gt;7),J$1,0)))^($A3003-$A3002)*(1-0.5*(E3003/E3002-1))</f>
        <v>31.949094653808828</v>
      </c>
      <c r="K3003">
        <f>ROW()</f>
        <v>3003</v>
      </c>
      <c r="L3003">
        <f>B3003/C3003</f>
        <v>0.8963922294172062</v>
      </c>
      <c r="M3003">
        <f t="shared" si="46"/>
        <v>19.161884548759474</v>
      </c>
      <c r="O3003">
        <v>19.169450000000001</v>
      </c>
      <c r="P3003">
        <f>P3002*(1-P$1+H3002)^($A3003-$A3002)*(2-E3003/E3002)</f>
        <v>19.624296844629839</v>
      </c>
      <c r="Q3003">
        <v>19.64</v>
      </c>
    </row>
    <row r="3004" spans="1:17"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I3003*(1-IF($A3004&lt;=I2999,I$1,I$1+IF(AND(WEEKDAY($A3004)&lt;&gt;1,WEEKDAY($A3004)&lt;&gt;7),J$1,0)))^($A3004-$A3003)*(1-0.5*(E3004/E3003-1))</f>
        <v>31.117261255052789</v>
      </c>
      <c r="K3004">
        <f>ROW()</f>
        <v>3004</v>
      </c>
      <c r="L3004">
        <f>B3004/C3004</f>
        <v>0.93493761140819964</v>
      </c>
      <c r="M3004">
        <f t="shared" si="46"/>
        <v>18.164204254849604</v>
      </c>
      <c r="O3004">
        <v>18.169650000000001</v>
      </c>
      <c r="P3004">
        <f>P3003*(1-P$1+H3003)^($A3004-$A3003)*(2-E3004/E3003)</f>
        <v>18.602884470059539</v>
      </c>
      <c r="Q3004">
        <v>18.62</v>
      </c>
    </row>
    <row r="3005" spans="1:17"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I3004*(1-IF($A3005&lt;=I3000,I$1,I$1+IF(AND(WEEKDAY($A3005)&lt;&gt;1,WEEKDAY($A3005)&lt;&gt;7),J$1,0)))^($A3005-$A3004)*(1-0.5*(E3005/E3004-1))</f>
        <v>31.395993224873131</v>
      </c>
      <c r="K3005">
        <f>ROW()</f>
        <v>3005</v>
      </c>
      <c r="L3005">
        <f>B3005/C3005</f>
        <v>0.92748433303491495</v>
      </c>
      <c r="M3005">
        <f t="shared" si="46"/>
        <v>18.489707749600967</v>
      </c>
      <c r="O3005">
        <v>18.494299999999999</v>
      </c>
      <c r="P3005">
        <f>P3004*(1-P$1+H3004)^($A3005-$A3004)*(2-E3005/E3004)</f>
        <v>18.936599125399894</v>
      </c>
      <c r="Q3005">
        <v>18.95</v>
      </c>
    </row>
    <row r="3006" spans="1:17"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I3005*(1-IF($A3006&lt;=I3001,I$1,I$1+IF(AND(WEEKDAY($A3006)&lt;&gt;1,WEEKDAY($A3006)&lt;&gt;7),J$1,0)))^($A3006-$A3005)*(1-0.5*(E3006/E3005-1))</f>
        <v>32.02293694285477</v>
      </c>
      <c r="K3006">
        <f>ROW()</f>
        <v>3006</v>
      </c>
      <c r="L3006">
        <f>B3006/C3006</f>
        <v>0.89971751412429379</v>
      </c>
      <c r="M3006">
        <f t="shared" si="46"/>
        <v>19.22823243635208</v>
      </c>
      <c r="O3006">
        <v>19.23405</v>
      </c>
      <c r="P3006">
        <f>P3005*(1-P$1+H3005)^($A3006-$A3005)*(2-E3006/E3005)</f>
        <v>19.693337733886501</v>
      </c>
      <c r="Q3006">
        <v>19.71</v>
      </c>
    </row>
    <row r="3007" spans="1:17"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I3006*(1-IF($A3007&lt;=I3002,I$1,I$1+IF(AND(WEEKDAY($A3007)&lt;&gt;1,WEEKDAY($A3007)&lt;&gt;7),J$1,0)))^($A3007-$A3006)*(1-0.5*(E3007/E3006-1))</f>
        <v>31.593949782015944</v>
      </c>
      <c r="K3007">
        <f>ROW()</f>
        <v>3007</v>
      </c>
      <c r="L3007">
        <f>B3007/C3007</f>
        <v>0.90622140896614822</v>
      </c>
      <c r="M3007">
        <f t="shared" si="46"/>
        <v>18.713176074334939</v>
      </c>
      <c r="O3007">
        <v>18.719149999999999</v>
      </c>
      <c r="P3007">
        <f>P3006*(1-P$1+H3006)^($A3007-$A3006)*(2-E3007/E3006)</f>
        <v>19.166177076576304</v>
      </c>
      <c r="Q3007">
        <v>19.18</v>
      </c>
    </row>
    <row r="3008" spans="1:17"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I3007*(1-IF($A3008&lt;=I3003,I$1,I$1+IF(AND(WEEKDAY($A3008)&lt;&gt;1,WEEKDAY($A3008)&lt;&gt;7),J$1,0)))^($A3008-$A3007)*(1-0.5*(E3008/E3007-1))</f>
        <v>31.357634853710707</v>
      </c>
      <c r="K3008">
        <f>ROW()</f>
        <v>3008</v>
      </c>
      <c r="L3008">
        <f>B3008/C3008</f>
        <v>0.91782045556051806</v>
      </c>
      <c r="M3008">
        <f t="shared" si="46"/>
        <v>18.433560955305662</v>
      </c>
      <c r="O3008">
        <v>18.441800000000001</v>
      </c>
      <c r="P3008">
        <f>P3007*(1-P$1+H3007)^($A3008-$A3007)*(2-E3008/E3007)</f>
        <v>18.88084000102652</v>
      </c>
      <c r="Q3008">
        <v>18.899999999999999</v>
      </c>
    </row>
    <row r="3009" spans="1:17"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I3008*(1-IF($A3009&lt;=I3004,I$1,I$1+IF(AND(WEEKDAY($A3009)&lt;&gt;1,WEEKDAY($A3009)&lt;&gt;7),J$1,0)))^($A3009-$A3008)*(1-0.5*(E3009/E3008-1))</f>
        <v>32.874314107762899</v>
      </c>
      <c r="K3009">
        <f>ROW()</f>
        <v>3009</v>
      </c>
      <c r="L3009">
        <f>B3009/C3009</f>
        <v>0.8727810650887573</v>
      </c>
      <c r="M3009">
        <f t="shared" si="46"/>
        <v>20.216782710513296</v>
      </c>
      <c r="O3009">
        <v>20.227</v>
      </c>
      <c r="P3009">
        <f>P3008*(1-P$1+H3008)^($A3009-$A3008)*(2-E3009/E3008)</f>
        <v>20.707716138699681</v>
      </c>
      <c r="Q3009">
        <v>20.73</v>
      </c>
    </row>
    <row r="3010" spans="1:17"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I3009*(1-IF($A3010&lt;=I3005,I$1,I$1+IF(AND(WEEKDAY($A3010)&lt;&gt;1,WEEKDAY($A3010)&lt;&gt;7),J$1,0)))^($A3010-$A3009)*(1-0.5*(E3010/E3009-1))</f>
        <v>32.956158126416874</v>
      </c>
      <c r="K3010">
        <f>ROW()</f>
        <v>3010</v>
      </c>
      <c r="L3010">
        <f>B3010/C3010</f>
        <v>0.85793172690763042</v>
      </c>
      <c r="M3010">
        <f t="shared" si="46"/>
        <v>20.317554957051104</v>
      </c>
      <c r="O3010">
        <v>20.328099999999999</v>
      </c>
      <c r="P3010">
        <f>P3009*(1-P$1+H3009)^($A3010-$A3009)*(2-E3010/E3009)</f>
        <v>20.811323014063426</v>
      </c>
      <c r="Q3010">
        <v>20.83</v>
      </c>
    </row>
    <row r="3011" spans="1:17"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I3010*(1-IF($A3011&lt;=I3006,I$1,I$1+IF(AND(WEEKDAY($A3011)&lt;&gt;1,WEEKDAY($A3011)&lt;&gt;7),J$1,0)))^($A3011-$A3010)*(1-0.5*(E3011/E3010-1))</f>
        <v>33.653471620086322</v>
      </c>
      <c r="K3011">
        <f>ROW()</f>
        <v>3011</v>
      </c>
      <c r="L3011">
        <f>B3011/C3011</f>
        <v>0.85684966649563887</v>
      </c>
      <c r="M3011">
        <f t="shared" si="46"/>
        <v>21.177439667024853</v>
      </c>
      <c r="O3011">
        <v>21.1905</v>
      </c>
      <c r="P3011">
        <f>P3010*(1-P$1+H3010)^($A3011-$A3010)*(2-E3011/E3010)</f>
        <v>21.692509039586451</v>
      </c>
      <c r="Q3011">
        <v>21.71</v>
      </c>
    </row>
    <row r="3012" spans="1:17"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I3011*(1-IF($A3012&lt;=I3007,I$1,I$1+IF(AND(WEEKDAY($A3012)&lt;&gt;1,WEEKDAY($A3012)&lt;&gt;7),J$1,0)))^($A3012-$A3011)*(1-0.5*(E3012/E3011-1))</f>
        <v>33.175504034017493</v>
      </c>
      <c r="K3012">
        <f>ROW()</f>
        <v>3012</v>
      </c>
      <c r="L3012">
        <f>B3012/C3012</f>
        <v>0.85888945491594504</v>
      </c>
      <c r="M3012">
        <f t="shared" si="46"/>
        <v>20.576017642545782</v>
      </c>
      <c r="O3012">
        <v>20.589600000000001</v>
      </c>
      <c r="P3012">
        <f>P3011*(1-P$1+H3011)^($A3012-$A3011)*(2-E3012/E3011)</f>
        <v>21.076851939250822</v>
      </c>
      <c r="Q3012">
        <v>21.09</v>
      </c>
    </row>
    <row r="3013" spans="1:17"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I3012*(1-IF($A3013&lt;=I3008,I$1,I$1+IF(AND(WEEKDAY($A3013)&lt;&gt;1,WEEKDAY($A3013)&lt;&gt;7),J$1,0)))^($A3013-$A3012)*(1-0.5*(E3013/E3012-1))</f>
        <v>33.386157468369746</v>
      </c>
      <c r="K3013">
        <f>ROW()</f>
        <v>3013</v>
      </c>
      <c r="L3013">
        <f>B3013/C3013</f>
        <v>0.87185929648241223</v>
      </c>
      <c r="M3013">
        <f t="shared" si="46"/>
        <v>20.837641382027748</v>
      </c>
      <c r="O3013">
        <v>20.853200000000001</v>
      </c>
      <c r="P3013">
        <f>P3012*(1-P$1+H3012)^($A3013-$A3012)*(2-E3013/E3012)</f>
        <v>21.346036217686979</v>
      </c>
      <c r="Q3013">
        <v>21.36</v>
      </c>
    </row>
    <row r="3014" spans="1:17"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I3013*(1-IF($A3014&lt;=I3009,I$1,I$1+IF(AND(WEEKDAY($A3014)&lt;&gt;1,WEEKDAY($A3014)&lt;&gt;7),J$1,0)))^($A3014-$A3013)*(1-0.5*(E3014/E3013-1))</f>
        <v>32.604294384425117</v>
      </c>
      <c r="K3014">
        <f>ROW()</f>
        <v>3014</v>
      </c>
      <c r="L3014">
        <f>B3014/C3014</f>
        <v>0.88735741444866933</v>
      </c>
      <c r="M3014">
        <f t="shared" si="46"/>
        <v>19.861791306178045</v>
      </c>
      <c r="O3014">
        <v>19.87565</v>
      </c>
      <c r="P3014">
        <f>P3013*(1-P$1+H3013)^($A3014-$A3013)*(2-E3014/E3013)</f>
        <v>20.346750664612596</v>
      </c>
      <c r="Q3014">
        <v>20.36</v>
      </c>
    </row>
    <row r="3015" spans="1:17"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I3014*(1-IF($A3015&lt;=I3010,I$1,I$1+IF(AND(WEEKDAY($A3015)&lt;&gt;1,WEEKDAY($A3015)&lt;&gt;7),J$1,0)))^($A3015-$A3014)*(1-0.5*(E3015/E3014-1))</f>
        <v>33.042683230239646</v>
      </c>
      <c r="K3015">
        <f>ROW()</f>
        <v>3015</v>
      </c>
      <c r="L3015">
        <f>B3015/C3015</f>
        <v>0.88385542168674702</v>
      </c>
      <c r="M3015">
        <f t="shared" si="46"/>
        <v>20.396002081541646</v>
      </c>
      <c r="O3015">
        <v>20.410399999999999</v>
      </c>
      <c r="P3015">
        <f>P3014*(1-P$1+H3014)^($A3015-$A3014)*(2-E3015/E3014)</f>
        <v>20.894388370597255</v>
      </c>
      <c r="Q3015">
        <v>20.91</v>
      </c>
    </row>
    <row r="3016" spans="1:17"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I3015*(1-IF($A3016&lt;=I3011,I$1,I$1+IF(AND(WEEKDAY($A3016)&lt;&gt;1,WEEKDAY($A3016)&lt;&gt;7),J$1,0)))^($A3016-$A3015)*(1-0.5*(E3016/E3015-1))</f>
        <v>33.195292934530329</v>
      </c>
      <c r="K3016">
        <f>ROW()</f>
        <v>3016</v>
      </c>
      <c r="L3016">
        <f>B3016/C3016</f>
        <v>0.87155963302752293</v>
      </c>
      <c r="M3016">
        <f t="shared" si="46"/>
        <v>20.584510376203287</v>
      </c>
      <c r="O3016">
        <v>20.598500000000001</v>
      </c>
      <c r="P3016">
        <f>P3015*(1-P$1+H3015)^($A3016-$A3015)*(2-E3016/E3015)</f>
        <v>21.087889774568236</v>
      </c>
      <c r="Q3016">
        <v>21.11</v>
      </c>
    </row>
    <row r="3017" spans="1:17"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I3016*(1-IF($A3017&lt;=I3012,I$1,I$1+IF(AND(WEEKDAY($A3017)&lt;&gt;1,WEEKDAY($A3017)&lt;&gt;7),J$1,0)))^($A3017-$A3016)*(1-0.5*(E3017/E3016-1))</f>
        <v>33.949657564909174</v>
      </c>
      <c r="K3017">
        <f>ROW()</f>
        <v>3017</v>
      </c>
      <c r="L3017">
        <f>B3017/C3017</f>
        <v>0.84745762711864414</v>
      </c>
      <c r="M3017">
        <f t="shared" ref="M3017:M3080" si="47">M3016*(1-IF($A3017&lt;=N$3,M$1,M$1+IF(AND(WEEKDAY($A3017)&lt;&gt;1,WEEKDAY($A3017)&lt;&gt;7),N$1,0)))^($A3017-$A3016)*(2-$E3017/$E3016)</f>
        <v>21.520171900519159</v>
      </c>
      <c r="O3017">
        <v>21.534300000000002</v>
      </c>
      <c r="P3017">
        <f>P3016*(1-P$1+H3016)^($A3017-$A3016)*(2-E3017/E3016)</f>
        <v>22.046824377406836</v>
      </c>
      <c r="Q3017">
        <v>22.07</v>
      </c>
    </row>
    <row r="3018" spans="1:17"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I3017*(1-IF($A3018&lt;=I3013,I$1,I$1+IF(AND(WEEKDAY($A3018)&lt;&gt;1,WEEKDAY($A3018)&lt;&gt;7),J$1,0)))^($A3018-$A3017)*(1-0.5*(E3018/E3017-1))</f>
        <v>34.186573146447067</v>
      </c>
      <c r="K3018">
        <f>ROW()</f>
        <v>3018</v>
      </c>
      <c r="L3018">
        <f>B3018/C3018</f>
        <v>0.87126673532440779</v>
      </c>
      <c r="M3018">
        <f t="shared" si="47"/>
        <v>21.820861359197497</v>
      </c>
      <c r="P3018">
        <f>P3017*(1-P$1+H3017)^($A3018-$A3017)*(2-E3018/E3017)</f>
        <v>22.356065386529885</v>
      </c>
      <c r="Q3018">
        <v>22.38</v>
      </c>
    </row>
    <row r="3019" spans="1:17"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I3018*(1-IF($A3019&lt;=I3014,I$1,I$1+IF(AND(WEEKDAY($A3019)&lt;&gt;1,WEEKDAY($A3019)&lt;&gt;7),J$1,0)))^($A3019-$A3018)*(1-0.5*(E3019/E3018-1))</f>
        <v>33.993155430099478</v>
      </c>
      <c r="K3019">
        <f>ROW()</f>
        <v>3019</v>
      </c>
      <c r="L3019">
        <f>B3019/C3019</f>
        <v>0.87118468701500262</v>
      </c>
      <c r="M3019">
        <f t="shared" si="47"/>
        <v>21.574073765371892</v>
      </c>
      <c r="P3019">
        <f>P3018*(1-P$1+H3018)^($A3019-$A3018)*(2-E3019/E3018)</f>
        <v>22.103617949854918</v>
      </c>
      <c r="Q3019">
        <v>22.12</v>
      </c>
    </row>
    <row r="3020" spans="1:17"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I3019*(1-IF($A3020&lt;=I3015,I$1,I$1+IF(AND(WEEKDAY($A3020)&lt;&gt;1,WEEKDAY($A3020)&lt;&gt;7),J$1,0)))^($A3020-$A3019)*(1-0.5*(E3020/E3019-1))</f>
        <v>34.70508418046424</v>
      </c>
      <c r="K3020">
        <f>ROW()</f>
        <v>3020</v>
      </c>
      <c r="L3020">
        <f>B3020/C3020</f>
        <v>0.81114718614718617</v>
      </c>
      <c r="M3020">
        <f t="shared" si="47"/>
        <v>22.477837856488591</v>
      </c>
      <c r="P3020">
        <f>P3019*(1-P$1+H3019)^($A3020-$A3019)*(2-E3020/E3019)</f>
        <v>23.029974924693615</v>
      </c>
      <c r="Q3020">
        <v>23.05</v>
      </c>
    </row>
    <row r="3021" spans="1:17"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I3020*(1-IF($A3021&lt;=I3016,I$1,I$1+IF(AND(WEEKDAY($A3021)&lt;&gt;1,WEEKDAY($A3021)&lt;&gt;7),J$1,0)))^($A3021-$A3020)*(1-0.5*(E3021/E3020-1))</f>
        <v>35.172037044993743</v>
      </c>
      <c r="K3021">
        <f>ROW()</f>
        <v>3021</v>
      </c>
      <c r="L3021">
        <f>B3021/C3021</f>
        <v>0.79603087100330761</v>
      </c>
      <c r="M3021">
        <f t="shared" si="47"/>
        <v>23.082821948864058</v>
      </c>
      <c r="P3021">
        <f>P3020*(1-P$1+H3020)^($A3021-$A3020)*(2-E3021/E3020)</f>
        <v>23.650240285343717</v>
      </c>
      <c r="Q3021">
        <v>23.67</v>
      </c>
    </row>
    <row r="3022" spans="1:17"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I3021*(1-IF($A3022&lt;=I3017,I$1,I$1+IF(AND(WEEKDAY($A3022)&lt;&gt;1,WEEKDAY($A3022)&lt;&gt;7),J$1,0)))^($A3022-$A3021)*(1-0.5*(E3022/E3021-1))</f>
        <v>35.212141576420137</v>
      </c>
      <c r="K3022">
        <f>ROW()</f>
        <v>3022</v>
      </c>
      <c r="L3022">
        <f>B3022/C3022</f>
        <v>0.78192972671500283</v>
      </c>
      <c r="M3022">
        <f t="shared" si="47"/>
        <v>23.135587195393104</v>
      </c>
      <c r="P3022">
        <f>P3021*(1-P$1+H3021)^($A3022-$A3021)*(2-E3022/E3021)</f>
        <v>23.704737416909907</v>
      </c>
      <c r="Q3022">
        <v>23.73</v>
      </c>
    </row>
    <row r="3023" spans="1:17"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I3022*(1-IF($A3023&lt;=I3018,I$1,I$1+IF(AND(WEEKDAY($A3023)&lt;&gt;1,WEEKDAY($A3023)&lt;&gt;7),J$1,0)))^($A3023-$A3022)*(1-0.5*(E3023/E3022-1))</f>
        <v>35.917519945652685</v>
      </c>
      <c r="K3023">
        <f>ROW()</f>
        <v>3023</v>
      </c>
      <c r="L3023">
        <f>B3023/C3023</f>
        <v>0.78396816372939171</v>
      </c>
      <c r="M3023">
        <f t="shared" si="47"/>
        <v>24.062825863689909</v>
      </c>
      <c r="P3023">
        <f>P3022*(1-P$1+H3022)^($A3023-$A3022)*(2-E3023/E3022)</f>
        <v>24.656143532820373</v>
      </c>
      <c r="Q3023">
        <v>24.68</v>
      </c>
    </row>
    <row r="3024" spans="1:17"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I3023*(1-IF($A3024&lt;=I3019,I$1,I$1+IF(AND(WEEKDAY($A3024)&lt;&gt;1,WEEKDAY($A3024)&lt;&gt;7),J$1,0)))^($A3024-$A3023)*(1-0.5*(E3024/E3023-1))</f>
        <v>36.047034076436134</v>
      </c>
      <c r="K3024">
        <f>ROW()</f>
        <v>3024</v>
      </c>
      <c r="L3024">
        <f>B3024/C3024</f>
        <v>0.79830985915492958</v>
      </c>
      <c r="M3024">
        <f t="shared" si="47"/>
        <v>24.236489265942435</v>
      </c>
      <c r="P3024">
        <f>P3023*(1-P$1+H3023)^($A3024-$A3023)*(2-E3024/E3023)</f>
        <v>24.834544499813308</v>
      </c>
      <c r="Q3024">
        <v>24.86</v>
      </c>
    </row>
    <row r="3025" spans="1:17"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I3024*(1-IF($A3025&lt;=I3020,I$1,I$1+IF(AND(WEEKDAY($A3025)&lt;&gt;1,WEEKDAY($A3025)&lt;&gt;7),J$1,0)))^($A3025-$A3024)*(1-0.5*(E3025/E3024-1))</f>
        <v>35.111112941962176</v>
      </c>
      <c r="K3025">
        <f>ROW()</f>
        <v>3025</v>
      </c>
      <c r="L3025">
        <f>B3025/C3025</f>
        <v>0.81639344262295077</v>
      </c>
      <c r="M3025">
        <f t="shared" si="47"/>
        <v>22.978100946561923</v>
      </c>
      <c r="P3025">
        <f>P3024*(1-P$1+H3024)^($A3025-$A3024)*(2-E3025/E3024)</f>
        <v>23.545536315152912</v>
      </c>
      <c r="Q3025">
        <v>23.57</v>
      </c>
    </row>
    <row r="3026" spans="1:17"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I3025*(1-IF($A3026&lt;=I3021,I$1,I$1+IF(AND(WEEKDAY($A3026)&lt;&gt;1,WEEKDAY($A3026)&lt;&gt;7),J$1,0)))^($A3026-$A3025)*(1-0.5*(E3026/E3025-1))</f>
        <v>35.401167486250841</v>
      </c>
      <c r="K3026">
        <f>ROW()</f>
        <v>3026</v>
      </c>
      <c r="L3026">
        <f>B3026/C3026</f>
        <v>0.80678708264915167</v>
      </c>
      <c r="M3026">
        <f t="shared" si="47"/>
        <v>23.357865358991788</v>
      </c>
      <c r="P3026">
        <f>P3025*(1-P$1+H3025)^($A3026-$A3025)*(2-E3026/E3025)</f>
        <v>23.935117907589344</v>
      </c>
      <c r="Q3026">
        <v>23.96</v>
      </c>
    </row>
    <row r="3027" spans="1:17"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I3026*(1-IF($A3027&lt;=I3022,I$1,I$1+IF(AND(WEEKDAY($A3027)&lt;&gt;1,WEEKDAY($A3027)&lt;&gt;7),J$1,0)))^($A3027-$A3026)*(1-0.5*(E3027/E3026-1))</f>
        <v>35.659515721351312</v>
      </c>
      <c r="K3027">
        <f>ROW()</f>
        <v>3027</v>
      </c>
      <c r="L3027">
        <f>B3027/C3027</f>
        <v>0.83278688524590161</v>
      </c>
      <c r="M3027">
        <f t="shared" si="47"/>
        <v>23.699267892011147</v>
      </c>
      <c r="P3027">
        <f>P3026*(1-P$1+H3026)^($A3027-$A3026)*(2-E3027/E3026)</f>
        <v>24.286672070513507</v>
      </c>
      <c r="Q3027">
        <v>24.31</v>
      </c>
    </row>
    <row r="3028" spans="1:17"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I3027*(1-IF($A3028&lt;=I3023,I$1,I$1+IF(AND(WEEKDAY($A3028)&lt;&gt;1,WEEKDAY($A3028)&lt;&gt;7),J$1,0)))^($A3028-$A3027)*(1-0.5*(E3028/E3027-1))</f>
        <v>36.684130350007294</v>
      </c>
      <c r="K3028">
        <f>ROW()</f>
        <v>3028</v>
      </c>
      <c r="L3028">
        <f>B3028/C3028</f>
        <v>0.80162412993039456</v>
      </c>
      <c r="M3028">
        <f t="shared" si="47"/>
        <v>25.061284846592066</v>
      </c>
      <c r="P3028">
        <f>P3027*(1-P$1+H3027)^($A3028-$A3027)*(2-E3028/E3027)</f>
        <v>25.682900893903192</v>
      </c>
      <c r="Q3028">
        <v>25.71</v>
      </c>
    </row>
    <row r="3029" spans="1:17"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I3028*(1-IF($A3029&lt;=I3024,I$1,I$1+IF(AND(WEEKDAY($A3029)&lt;&gt;1,WEEKDAY($A3029)&lt;&gt;7),J$1,0)))^($A3029-$A3028)*(1-0.5*(E3029/E3028-1))</f>
        <v>36.981218383458966</v>
      </c>
      <c r="K3029">
        <f>ROW()</f>
        <v>3029</v>
      </c>
      <c r="L3029">
        <f>B3029/C3029</f>
        <v>0.80141843971631199</v>
      </c>
      <c r="M3029">
        <f t="shared" si="47"/>
        <v>25.46733362285309</v>
      </c>
      <c r="P3029">
        <f>P3028*(1-P$1+H3028)^($A3029-$A3028)*(2-E3029/E3028)</f>
        <v>26.099481844297063</v>
      </c>
      <c r="Q3029">
        <v>26.12</v>
      </c>
    </row>
    <row r="3030" spans="1:17"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I3029*(1-IF($A3030&lt;=I3025,I$1,I$1+IF(AND(WEEKDAY($A3030)&lt;&gt;1,WEEKDAY($A3030)&lt;&gt;7),J$1,0)))^($A3030-$A3029)*(1-0.5*(E3030/E3029-1))</f>
        <v>36.861387261405788</v>
      </c>
      <c r="K3030">
        <f>ROW()</f>
        <v>3030</v>
      </c>
      <c r="L3030">
        <f>B3030/C3030</f>
        <v>0.81674473067915698</v>
      </c>
      <c r="M3030">
        <f t="shared" si="47"/>
        <v>25.302431719582536</v>
      </c>
      <c r="P3030">
        <f>P3029*(1-P$1+H3029)^($A3030-$A3029)*(2-E3030/E3029)</f>
        <v>25.930944390240125</v>
      </c>
      <c r="Q3030">
        <v>25.95</v>
      </c>
    </row>
    <row r="3031" spans="1:17" x14ac:dyDescent="0.25">
      <c r="A3031" s="1">
        <v>42461</v>
      </c>
      <c r="B3031" s="10">
        <v>13.1</v>
      </c>
      <c r="C3031" s="10">
        <v>16.5</v>
      </c>
      <c r="D3031">
        <v>453.0702</v>
      </c>
      <c r="E3031">
        <v>403.39159999999998</v>
      </c>
      <c r="F3031">
        <v>25628.015345</v>
      </c>
      <c r="G3031">
        <v>22820.248967</v>
      </c>
      <c r="H3031">
        <f>(1/(1-91/360*VLOOKUP($A3031,Tbills!$B$4:$C$974,2,1)/100))^((1)/91)-1</f>
        <v>7.9195510458429652E-6</v>
      </c>
      <c r="I3031">
        <f>I3030*(1-IF($A3031&lt;=I3026,I$1,I$1+IF(AND(WEEKDAY($A3031)&lt;&gt;1,WEEKDAY($A3031)&lt;&gt;7),J$1,0)))^($A3031-$A3030)*(1-0.5*(E3031/E3030-1))</f>
        <v>37.386808841805298</v>
      </c>
      <c r="K3031">
        <f>ROW()</f>
        <v>3031</v>
      </c>
      <c r="L3031">
        <f>B3031/C3031</f>
        <v>0.79393939393939394</v>
      </c>
      <c r="M3031">
        <f t="shared" si="47"/>
        <v>26.023876367527585</v>
      </c>
      <c r="P3031">
        <f>P3030*(1-P$1+H3030)^($A3031-$A3030)*(2-E3031/E3030)</f>
        <v>26.670776712170923</v>
      </c>
      <c r="Q3031">
        <v>26.69</v>
      </c>
    </row>
    <row r="3032" spans="1:17"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I3031*(1-IF($A3032&lt;=I3027,I$1,I$1+IF(AND(WEEKDAY($A3032)&lt;&gt;1,WEEKDAY($A3032)&lt;&gt;7),J$1,0)))^($A3032-$A3031)*(1-0.5*(E3032/E3031-1))</f>
        <v>36.839184679599654</v>
      </c>
      <c r="K3032">
        <f>ROW()</f>
        <v>3032</v>
      </c>
      <c r="L3032">
        <f>B3032/C3032</f>
        <v>0.81950087057457921</v>
      </c>
      <c r="M3032">
        <f t="shared" si="47"/>
        <v>25.261980283204185</v>
      </c>
      <c r="P3032">
        <f>P3031*(1-P$1+H3031)^($A3032-$A3031)*(2-E3032/E3031)</f>
        <v>25.89130142578593</v>
      </c>
      <c r="Q3032">
        <v>25.91</v>
      </c>
    </row>
    <row r="3033" spans="1:17"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I3032*(1-IF($A3033&lt;=I3028,I$1,I$1+IF(AND(WEEKDAY($A3033)&lt;&gt;1,WEEKDAY($A3033)&lt;&gt;7),J$1,0)))^($A3033-$A3032)*(1-0.5*(E3033/E3032-1))</f>
        <v>35.938453341526319</v>
      </c>
      <c r="K3033">
        <f>ROW()</f>
        <v>3033</v>
      </c>
      <c r="L3033">
        <f>B3033/C3033</f>
        <v>0.8389553862894451</v>
      </c>
      <c r="M3033">
        <f t="shared" si="47"/>
        <v>24.026815023182241</v>
      </c>
      <c r="P3033">
        <f>P3032*(1-P$1+H3032)^($A3033-$A3032)*(2-E3033/E3032)</f>
        <v>24.625797164017719</v>
      </c>
      <c r="Q3033">
        <v>24.65</v>
      </c>
    </row>
    <row r="3034" spans="1:17"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I3033*(1-IF($A3034&lt;=I3029,I$1,I$1+IF(AND(WEEKDAY($A3034)&lt;&gt;1,WEEKDAY($A3034)&lt;&gt;7),J$1,0)))^($A3034-$A3033)*(1-0.5*(E3034/E3033-1))</f>
        <v>37.013868684581212</v>
      </c>
      <c r="K3034">
        <f>ROW()</f>
        <v>3034</v>
      </c>
      <c r="L3034">
        <f>B3034/C3034</f>
        <v>0.81539351851851849</v>
      </c>
      <c r="M3034">
        <f t="shared" si="47"/>
        <v>25.464864656634518</v>
      </c>
      <c r="P3034">
        <f>P3033*(1-P$1+H3033)^($A3034-$A3033)*(2-E3034/E3033)</f>
        <v>26.100153984546399</v>
      </c>
      <c r="Q3034">
        <v>26.12</v>
      </c>
    </row>
    <row r="3035" spans="1:17"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I3034*(1-IF($A3035&lt;=I3030,I$1,I$1+IF(AND(WEEKDAY($A3035)&lt;&gt;1,WEEKDAY($A3035)&lt;&gt;7),J$1,0)))^($A3035-$A3034)*(1-0.5*(E3035/E3034-1))</f>
        <v>35.327987257915957</v>
      </c>
      <c r="K3035">
        <f>ROW()</f>
        <v>3035</v>
      </c>
      <c r="L3035">
        <f>B3035/C3035</f>
        <v>0.8568398727465536</v>
      </c>
      <c r="M3035">
        <f t="shared" si="47"/>
        <v>23.14534065722998</v>
      </c>
      <c r="P3035">
        <f>P3034*(1-P$1+H3034)^($A3035-$A3034)*(2-E3035/E3034)</f>
        <v>23.723178611159057</v>
      </c>
      <c r="Q3035">
        <v>23.74</v>
      </c>
    </row>
    <row r="3036" spans="1:17"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I3035*(1-IF($A3036&lt;=I3031,I$1,I$1+IF(AND(WEEKDAY($A3036)&lt;&gt;1,WEEKDAY($A3036)&lt;&gt;7),J$1,0)))^($A3036-$A3035)*(1-0.5*(E3036/E3035-1))</f>
        <v>35.744379438189334</v>
      </c>
      <c r="K3036">
        <f>ROW()</f>
        <v>3036</v>
      </c>
      <c r="L3036">
        <f>B3036/C3036</f>
        <v>0.83842794759825323</v>
      </c>
      <c r="M3036">
        <f t="shared" si="47"/>
        <v>23.691059864468759</v>
      </c>
      <c r="P3036">
        <f>P3035*(1-P$1+H3035)^($A3036-$A3035)*(2-E3036/E3035)</f>
        <v>24.282906714292448</v>
      </c>
      <c r="Q3036">
        <v>24.3</v>
      </c>
    </row>
    <row r="3037" spans="1:17"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I3036*(1-IF($A3037&lt;=I3032,I$1,I$1+IF(AND(WEEKDAY($A3037)&lt;&gt;1,WEEKDAY($A3037)&lt;&gt;7),J$1,0)))^($A3037-$A3036)*(1-0.5*(E3037/E3036-1))</f>
        <v>35.273755192854878</v>
      </c>
      <c r="K3037">
        <f>ROW()</f>
        <v>3037</v>
      </c>
      <c r="L3037">
        <f>B3037/C3037</f>
        <v>0.86077289571201698</v>
      </c>
      <c r="M3037">
        <f t="shared" si="47"/>
        <v>23.067636383818751</v>
      </c>
      <c r="P3037">
        <f>P3036*(1-P$1+H3036)^($A3037-$A3036)*(2-E3037/E3036)</f>
        <v>23.64503264083573</v>
      </c>
      <c r="Q3037">
        <v>23.67</v>
      </c>
    </row>
    <row r="3038" spans="1:17"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I3037*(1-IF($A3038&lt;=I3033,I$1,I$1+IF(AND(WEEKDAY($A3038)&lt;&gt;1,WEEKDAY($A3038)&lt;&gt;7),J$1,0)))^($A3038-$A3037)*(1-0.5*(E3038/E3037-1))</f>
        <v>36.081521452483514</v>
      </c>
      <c r="K3038">
        <f>ROW()</f>
        <v>3038</v>
      </c>
      <c r="L3038">
        <f>B3038/C3038</f>
        <v>0.82637729549248751</v>
      </c>
      <c r="M3038">
        <f t="shared" si="47"/>
        <v>24.124235217950261</v>
      </c>
      <c r="P3038">
        <f>P3037*(1-P$1+H3037)^($A3038-$A3037)*(2-E3038/E3037)</f>
        <v>24.728470485574285</v>
      </c>
      <c r="Q3038">
        <v>24.75</v>
      </c>
    </row>
    <row r="3039" spans="1:17"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I3038*(1-IF($A3039&lt;=I3034,I$1,I$1+IF(AND(WEEKDAY($A3039)&lt;&gt;1,WEEKDAY($A3039)&lt;&gt;7),J$1,0)))^($A3039-$A3038)*(1-0.5*(E3039/E3038-1))</f>
        <v>36.955443638487182</v>
      </c>
      <c r="K3039">
        <f>ROW()</f>
        <v>3039</v>
      </c>
      <c r="L3039">
        <f>B3039/C3039</f>
        <v>0.80185399768250276</v>
      </c>
      <c r="M3039">
        <f t="shared" si="47"/>
        <v>25.292958409777405</v>
      </c>
      <c r="P3039">
        <f>P3038*(1-P$1+H3038)^($A3039-$A3038)*(2-E3039/E3038)</f>
        <v>25.926877187612799</v>
      </c>
      <c r="Q3039">
        <v>25.95</v>
      </c>
    </row>
    <row r="3040" spans="1:17"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I3039*(1-IF($A3040&lt;=I3035,I$1,I$1+IF(AND(WEEKDAY($A3040)&lt;&gt;1,WEEKDAY($A3040)&lt;&gt;7),J$1,0)))^($A3040-$A3039)*(1-0.5*(E3040/E3039-1))</f>
        <v>37.162393918356351</v>
      </c>
      <c r="K3040">
        <f>ROW()</f>
        <v>3040</v>
      </c>
      <c r="L3040">
        <f>B3040/C3040</f>
        <v>0.79582366589327158</v>
      </c>
      <c r="M3040">
        <f t="shared" si="47"/>
        <v>25.576372007538797</v>
      </c>
      <c r="P3040">
        <f>P3039*(1-P$1+H3039)^($A3040-$A3039)*(2-E3040/E3039)</f>
        <v>26.217809320479752</v>
      </c>
      <c r="Q3040">
        <v>26.24</v>
      </c>
    </row>
    <row r="3041" spans="1:17"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I3040*(1-IF($A3041&lt;=I3036,I$1,I$1+IF(AND(WEEKDAY($A3041)&lt;&gt;1,WEEKDAY($A3041)&lt;&gt;7),J$1,0)))^($A3041-$A3040)*(1-0.5*(E3041/E3040-1))</f>
        <v>37.346409460725987</v>
      </c>
      <c r="K3041">
        <f>ROW()</f>
        <v>3041</v>
      </c>
      <c r="L3041">
        <f>B3041/C3041</f>
        <v>0.79370629370629364</v>
      </c>
      <c r="M3041">
        <f t="shared" si="47"/>
        <v>25.829797920361457</v>
      </c>
      <c r="P3041">
        <f>P3040*(1-P$1+H3040)^($A3041-$A3040)*(2-E3041/E3040)</f>
        <v>26.478006742955817</v>
      </c>
      <c r="Q3041">
        <v>26.5</v>
      </c>
    </row>
    <row r="3042" spans="1:17"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I3041*(1-IF($A3042&lt;=I3037,I$1,I$1+IF(AND(WEEKDAY($A3042)&lt;&gt;1,WEEKDAY($A3042)&lt;&gt;7),J$1,0)))^($A3042-$A3041)*(1-0.5*(E3042/E3041-1))</f>
        <v>38.28837468870833</v>
      </c>
      <c r="K3042">
        <f>ROW()</f>
        <v>3042</v>
      </c>
      <c r="L3042">
        <f>B3042/C3042</f>
        <v>0.80860084797092657</v>
      </c>
      <c r="M3042">
        <f t="shared" si="47"/>
        <v>27.133119827615062</v>
      </c>
      <c r="P3042">
        <f>P3041*(1-P$1+H3041)^($A3042-$A3041)*(2-E3042/E3041)</f>
        <v>27.815346299057985</v>
      </c>
      <c r="Q3042">
        <v>27.84</v>
      </c>
    </row>
    <row r="3043" spans="1:17"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I3042*(1-IF($A3043&lt;=I3038,I$1,I$1+IF(AND(WEEKDAY($A3043)&lt;&gt;1,WEEKDAY($A3043)&lt;&gt;7),J$1,0)))^($A3043-$A3042)*(1-0.5*(E3043/E3042-1))</f>
        <v>38.315823038358914</v>
      </c>
      <c r="K3043">
        <f>ROW()</f>
        <v>3043</v>
      </c>
      <c r="L3043">
        <f>B3043/C3043</f>
        <v>0.80388585306618099</v>
      </c>
      <c r="M3043">
        <f t="shared" si="47"/>
        <v>27.172170310268381</v>
      </c>
      <c r="P3043">
        <f>P3042*(1-P$1+H3042)^($A3043-$A3042)*(2-E3043/E3042)</f>
        <v>27.855816056462729</v>
      </c>
      <c r="Q3043">
        <v>27.88</v>
      </c>
    </row>
    <row r="3044" spans="1:17"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I3043*(1-IF($A3044&lt;=I3039,I$1,I$1+IF(AND(WEEKDAY($A3044)&lt;&gt;1,WEEKDAY($A3044)&lt;&gt;7),J$1,0)))^($A3044-$A3043)*(1-0.5*(E3044/E3043-1))</f>
        <v>38.078679815900628</v>
      </c>
      <c r="K3044">
        <f>ROW()</f>
        <v>3044</v>
      </c>
      <c r="L3044">
        <f>B3044/C3044</f>
        <v>0.79999999999999993</v>
      </c>
      <c r="M3044">
        <f t="shared" si="47"/>
        <v>26.835979605135265</v>
      </c>
      <c r="P3044">
        <f>P3043*(1-P$1+H3043)^($A3044-$A3043)*(2-E3044/E3043)</f>
        <v>27.511598865058509</v>
      </c>
      <c r="Q3044">
        <v>27.54</v>
      </c>
    </row>
    <row r="3045" spans="1:17"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I3044*(1-IF($A3045&lt;=I3040,I$1,I$1+IF(AND(WEEKDAY($A3045)&lt;&gt;1,WEEKDAY($A3045)&lt;&gt;7),J$1,0)))^($A3045-$A3044)*(1-0.5*(E3045/E3044-1))</f>
        <v>37.662295214828752</v>
      </c>
      <c r="K3045">
        <f>ROW()</f>
        <v>3045</v>
      </c>
      <c r="L3045">
        <f>B3045/C3045</f>
        <v>0.81388564760793458</v>
      </c>
      <c r="M3045">
        <f t="shared" si="47"/>
        <v>26.249243931280478</v>
      </c>
      <c r="P3045">
        <f>P3044*(1-P$1+H3044)^($A3045-$A3044)*(2-E3045/E3044)</f>
        <v>26.910514165859272</v>
      </c>
      <c r="Q3045">
        <v>26.93</v>
      </c>
    </row>
    <row r="3046" spans="1:17"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I3045*(1-IF($A3046&lt;=I3041,I$1,I$1+IF(AND(WEEKDAY($A3046)&lt;&gt;1,WEEKDAY($A3046)&lt;&gt;7),J$1,0)))^($A3046-$A3045)*(1-0.5*(E3046/E3045-1))</f>
        <v>38.311416413870084</v>
      </c>
      <c r="K3046">
        <f>ROW()</f>
        <v>3046</v>
      </c>
      <c r="L3046">
        <f>B3046/C3046</f>
        <v>0.79447115384615385</v>
      </c>
      <c r="M3046">
        <f t="shared" si="47"/>
        <v>27.154196667487533</v>
      </c>
      <c r="P3046">
        <f>P3045*(1-P$1+H3045)^($A3046-$A3045)*(2-E3046/E3045)</f>
        <v>27.838693842352118</v>
      </c>
      <c r="Q3046">
        <v>27.86</v>
      </c>
    </row>
    <row r="3047" spans="1:17"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I3046*(1-IF($A3047&lt;=I3042,I$1,I$1+IF(AND(WEEKDAY($A3047)&lt;&gt;1,WEEKDAY($A3047)&lt;&gt;7),J$1,0)))^($A3047-$A3046)*(1-0.5*(E3047/E3046-1))</f>
        <v>38.232751006752935</v>
      </c>
      <c r="K3047">
        <f>ROW()</f>
        <v>3047</v>
      </c>
      <c r="L3047">
        <f>B3047/C3047</f>
        <v>0.81765389082462259</v>
      </c>
      <c r="M3047">
        <f t="shared" si="47"/>
        <v>27.043137476616504</v>
      </c>
      <c r="P3047">
        <f>P3046*(1-P$1+H3046)^($A3047-$A3046)*(2-E3047/E3046)</f>
        <v>27.72611805332285</v>
      </c>
      <c r="Q3047">
        <v>27.75</v>
      </c>
    </row>
    <row r="3048" spans="1:17"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I3047*(1-IF($A3048&lt;=I3043,I$1,I$1+IF(AND(WEEKDAY($A3048)&lt;&gt;1,WEEKDAY($A3048)&lt;&gt;7),J$1,0)))^($A3048-$A3047)*(1-0.5*(E3048/E3047-1))</f>
        <v>38.542397597550213</v>
      </c>
      <c r="K3048">
        <f>ROW()</f>
        <v>3048</v>
      </c>
      <c r="L3048">
        <f>B3048/C3048</f>
        <v>0.82505910165484631</v>
      </c>
      <c r="M3048">
        <f t="shared" si="47"/>
        <v>27.48132071878511</v>
      </c>
      <c r="P3048">
        <f>P3047*(1-P$1+H3047)^($A3048-$A3047)*(2-E3048/E3047)</f>
        <v>28.17580230818524</v>
      </c>
      <c r="Q3048">
        <v>28.2</v>
      </c>
    </row>
    <row r="3049" spans="1:17"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I3048*(1-IF($A3049&lt;=I3044,I$1,I$1+IF(AND(WEEKDAY($A3049)&lt;&gt;1,WEEKDAY($A3049)&lt;&gt;7),J$1,0)))^($A3049-$A3048)*(1-0.5*(E3049/E3048-1))</f>
        <v>39.053912596412651</v>
      </c>
      <c r="K3049">
        <f>ROW()</f>
        <v>3049</v>
      </c>
      <c r="L3049">
        <f>B3049/C3049</f>
        <v>0.82110912343470488</v>
      </c>
      <c r="M3049">
        <f t="shared" si="47"/>
        <v>28.210892364594805</v>
      </c>
      <c r="P3049">
        <f>P3048*(1-P$1+H3048)^($A3049-$A3048)*(2-E3049/E3048)</f>
        <v>28.924257129060692</v>
      </c>
      <c r="Q3049">
        <v>28.95</v>
      </c>
    </row>
    <row r="3050" spans="1:17"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I3049*(1-IF($A3050&lt;=I3045,I$1,I$1+IF(AND(WEEKDAY($A3050)&lt;&gt;1,WEEKDAY($A3050)&lt;&gt;7),J$1,0)))^($A3050-$A3049)*(1-0.5*(E3050/E3049-1))</f>
        <v>37.89608492423028</v>
      </c>
      <c r="K3050">
        <f>ROW()</f>
        <v>3050</v>
      </c>
      <c r="L3050">
        <f>B3050/C3050</f>
        <v>0.8560179977502812</v>
      </c>
      <c r="M3050">
        <f t="shared" si="47"/>
        <v>26.538349943569607</v>
      </c>
      <c r="P3050">
        <f>P3049*(1-P$1+H3049)^($A3050-$A3049)*(2-E3050/E3049)</f>
        <v>27.209841065215812</v>
      </c>
      <c r="Q3050">
        <v>27.23</v>
      </c>
    </row>
    <row r="3051" spans="1:17"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I3050*(1-IF($A3051&lt;=I3046,I$1,I$1+IF(AND(WEEKDAY($A3051)&lt;&gt;1,WEEKDAY($A3051)&lt;&gt;7),J$1,0)))^($A3051-$A3050)*(1-0.5*(E3051/E3050-1))</f>
        <v>37.415201857396156</v>
      </c>
      <c r="K3051">
        <f>ROW()</f>
        <v>3051</v>
      </c>
      <c r="L3051">
        <f>B3051/C3051</f>
        <v>0.85094850948509482</v>
      </c>
      <c r="M3051">
        <f t="shared" si="47"/>
        <v>25.864991410876033</v>
      </c>
      <c r="P3051">
        <f>P3050*(1-P$1+H3050)^($A3051-$A3050)*(2-E3051/E3050)</f>
        <v>26.519868558889865</v>
      </c>
      <c r="Q3051">
        <v>26.54</v>
      </c>
    </row>
    <row r="3052" spans="1:17"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I3051*(1-IF($A3052&lt;=I3047,I$1,I$1+IF(AND(WEEKDAY($A3052)&lt;&gt;1,WEEKDAY($A3052)&lt;&gt;7),J$1,0)))^($A3052-$A3051)*(1-0.5*(E3052/E3051-1))</f>
        <v>38.447109491166955</v>
      </c>
      <c r="K3052">
        <f>ROW()</f>
        <v>3052</v>
      </c>
      <c r="L3052">
        <f>B3052/C3052</f>
        <v>0.82564679415073106</v>
      </c>
      <c r="M3052">
        <f t="shared" si="47"/>
        <v>27.292036357428344</v>
      </c>
      <c r="P3052">
        <f>P3051*(1-P$1+H3051)^($A3052-$A3051)*(2-E3052/E3051)</f>
        <v>27.984386510374424</v>
      </c>
      <c r="Q3052">
        <v>28.01</v>
      </c>
    </row>
    <row r="3053" spans="1:17"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I3052*(1-IF($A3053&lt;=I3048,I$1,I$1+IF(AND(WEEKDAY($A3053)&lt;&gt;1,WEEKDAY($A3053)&lt;&gt;7),J$1,0)))^($A3053-$A3052)*(1-0.5*(E3053/E3052-1))</f>
        <v>37.52800848032323</v>
      </c>
      <c r="K3053">
        <f>ROW()</f>
        <v>3053</v>
      </c>
      <c r="L3053">
        <f>B3053/C3053</f>
        <v>0.84006462035541196</v>
      </c>
      <c r="M3053">
        <f t="shared" si="47"/>
        <v>25.987347975803118</v>
      </c>
      <c r="P3053">
        <f>P3052*(1-P$1+H3052)^($A3053-$A3052)*(2-E3053/E3052)</f>
        <v>26.64702634523173</v>
      </c>
      <c r="Q3053">
        <v>26.67</v>
      </c>
    </row>
    <row r="3054" spans="1:17"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I3053*(1-IF($A3054&lt;=I3049,I$1,I$1+IF(AND(WEEKDAY($A3054)&lt;&gt;1,WEEKDAY($A3054)&lt;&gt;7),J$1,0)))^($A3054-$A3053)*(1-0.5*(E3054/E3053-1))</f>
        <v>37.315911224057402</v>
      </c>
      <c r="K3054">
        <f>ROW()</f>
        <v>3054</v>
      </c>
      <c r="L3054">
        <f>B3054/C3054</f>
        <v>0.84875727128503442</v>
      </c>
      <c r="M3054">
        <f t="shared" si="47"/>
        <v>25.693750699488071</v>
      </c>
      <c r="P3054">
        <f>P3053*(1-P$1+H3053)^($A3054-$A3053)*(2-E3054/E3053)</f>
        <v>26.34639724347921</v>
      </c>
      <c r="Q3054">
        <v>26.37</v>
      </c>
    </row>
    <row r="3055" spans="1:17"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I3054*(1-IF($A3055&lt;=I3050,I$1,I$1+IF(AND(WEEKDAY($A3055)&lt;&gt;1,WEEKDAY($A3055)&lt;&gt;7),J$1,0)))^($A3055-$A3054)*(1-0.5*(E3055/E3054-1))</f>
        <v>37.384574982015934</v>
      </c>
      <c r="K3055">
        <f>ROW()</f>
        <v>3055</v>
      </c>
      <c r="L3055">
        <f>B3055/C3055</f>
        <v>0.84090909090909083</v>
      </c>
      <c r="M3055">
        <f t="shared" si="47"/>
        <v>25.788445936254224</v>
      </c>
      <c r="P3055">
        <f>P3054*(1-P$1+H3054)^($A3055-$A3054)*(2-E3055/E3054)</f>
        <v>26.443920414124751</v>
      </c>
      <c r="Q3055">
        <v>26.47</v>
      </c>
    </row>
    <row r="3056" spans="1:17"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I3055*(1-IF($A3056&lt;=I3051,I$1,I$1+IF(AND(WEEKDAY($A3056)&lt;&gt;1,WEEKDAY($A3056)&lt;&gt;7),J$1,0)))^($A3056-$A3055)*(1-0.5*(E3056/E3055-1))</f>
        <v>38.259699444363044</v>
      </c>
      <c r="K3056">
        <f>ROW()</f>
        <v>3056</v>
      </c>
      <c r="L3056">
        <f>B3056/C3056</f>
        <v>0.80569239189928854</v>
      </c>
      <c r="M3056">
        <f t="shared" si="47"/>
        <v>26.995910618280767</v>
      </c>
      <c r="P3056">
        <f>P3055*(1-P$1+H3055)^($A3056-$A3055)*(2-E3056/E3055)</f>
        <v>27.682502659575718</v>
      </c>
      <c r="Q3056">
        <v>27.71</v>
      </c>
    </row>
    <row r="3057" spans="1:17"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I3056*(1-IF($A3057&lt;=I3052,I$1,I$1+IF(AND(WEEKDAY($A3057)&lt;&gt;1,WEEKDAY($A3057)&lt;&gt;7),J$1,0)))^($A3057-$A3056)*(1-0.5*(E3057/E3056-1))</f>
        <v>38.56700547842815</v>
      </c>
      <c r="K3057">
        <f>ROW()</f>
        <v>3057</v>
      </c>
      <c r="L3057">
        <f>B3057/C3057</f>
        <v>0.80720221606648201</v>
      </c>
      <c r="M3057">
        <f t="shared" si="47"/>
        <v>27.429995593401237</v>
      </c>
      <c r="P3057">
        <f>P3056*(1-P$1+H3056)^($A3057-$A3056)*(2-E3057/E3056)</f>
        <v>28.128929396265786</v>
      </c>
      <c r="Q3057">
        <v>28.15</v>
      </c>
    </row>
    <row r="3058" spans="1:17"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I3057*(1-IF($A3058&lt;=I3053,I$1,I$1+IF(AND(WEEKDAY($A3058)&lt;&gt;1,WEEKDAY($A3058)&lt;&gt;7),J$1,0)))^($A3058-$A3057)*(1-0.5*(E3058/E3057-1))</f>
        <v>39.588245702862515</v>
      </c>
      <c r="K3058">
        <f>ROW()</f>
        <v>3058</v>
      </c>
      <c r="L3058">
        <f>B3058/C3058</f>
        <v>0.79336437718277075</v>
      </c>
      <c r="M3058">
        <f t="shared" si="47"/>
        <v>28.882788552692702</v>
      </c>
      <c r="P3058">
        <f>P3057*(1-P$1+H3057)^($A3058-$A3057)*(2-E3058/E3057)</f>
        <v>29.619197306787893</v>
      </c>
      <c r="Q3058">
        <v>29.65</v>
      </c>
    </row>
    <row r="3059" spans="1:17"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I3058*(1-IF($A3059&lt;=I3054,I$1,I$1+IF(AND(WEEKDAY($A3059)&lt;&gt;1,WEEKDAY($A3059)&lt;&gt;7),J$1,0)))^($A3059-$A3058)*(1-0.5*(E3059/E3058-1))</f>
        <v>38.49090955360051</v>
      </c>
      <c r="K3059">
        <f>ROW()</f>
        <v>3059</v>
      </c>
      <c r="L3059">
        <f>B3059/C3059</f>
        <v>0.81520532741398444</v>
      </c>
      <c r="M3059">
        <f t="shared" si="47"/>
        <v>27.281790877827891</v>
      </c>
      <c r="P3059">
        <f>P3058*(1-P$1+H3058)^($A3059-$A3058)*(2-E3059/E3058)</f>
        <v>27.977811406318693</v>
      </c>
      <c r="Q3059">
        <v>28</v>
      </c>
    </row>
    <row r="3060" spans="1:17" x14ac:dyDescent="0.25">
      <c r="A3060" s="1">
        <v>42502</v>
      </c>
      <c r="B3060" s="10">
        <v>14.41</v>
      </c>
      <c r="C3060" s="10">
        <v>17.75</v>
      </c>
      <c r="D3060">
        <v>401.40890000000002</v>
      </c>
      <c r="E3060">
        <v>357.3014</v>
      </c>
      <c r="F3060">
        <v>26493.782173</v>
      </c>
      <c r="G3060">
        <v>23585.01931</v>
      </c>
      <c r="H3060">
        <f>(1/(1-91/360*VLOOKUP($A3060,Tbills!$B$4:$C$974,2,1)/100))^((1)/91)-1</f>
        <v>5.9738635223016701E-6</v>
      </c>
      <c r="I3060">
        <f>I3059*(1-IF($A3060&lt;=I3055,I$1,I$1+IF(AND(WEEKDAY($A3060)&lt;&gt;1,WEEKDAY($A3060)&lt;&gt;7),J$1,0)))^($A3060-$A3059)*(1-0.5*(E3060/E3059-1))</f>
        <v>39.017618763663819</v>
      </c>
      <c r="K3060">
        <f>ROW()</f>
        <v>3060</v>
      </c>
      <c r="L3060">
        <f>B3060/C3060</f>
        <v>0.81183098591549296</v>
      </c>
      <c r="M3060">
        <f t="shared" si="47"/>
        <v>28.028572486446343</v>
      </c>
      <c r="P3060">
        <f>P3059*(1-P$1+H3059)^($A3060-$A3059)*(2-E3060/E3059)</f>
        <v>28.744088472989826</v>
      </c>
      <c r="Q3060">
        <v>28.77</v>
      </c>
    </row>
    <row r="3061" spans="1:17"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I3060*(1-IF($A3061&lt;=I3056,I$1,I$1+IF(AND(WEEKDAY($A3061)&lt;&gt;1,WEEKDAY($A3061)&lt;&gt;7),J$1,0)))^($A3061-$A3060)*(1-0.5*(E3061/E3060-1))</f>
        <v>38.32506313449845</v>
      </c>
      <c r="K3061">
        <f>ROW()</f>
        <v>3061</v>
      </c>
      <c r="L3061">
        <f>B3061/C3061</f>
        <v>0.82410958904109588</v>
      </c>
      <c r="M3061">
        <f t="shared" si="47"/>
        <v>27.033742366493311</v>
      </c>
      <c r="P3061">
        <f>P3060*(1-P$1+H3060)^($A3061-$A3060)*(2-E3061/E3060)</f>
        <v>27.724293721793924</v>
      </c>
      <c r="Q3061">
        <v>27.75</v>
      </c>
    </row>
    <row r="3062" spans="1:17"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I3061*(1-IF($A3062&lt;=I3057,I$1,I$1+IF(AND(WEEKDAY($A3062)&lt;&gt;1,WEEKDAY($A3062)&lt;&gt;7),J$1,0)))^($A3062-$A3061)*(1-0.5*(E3062/E3061-1))</f>
        <v>39.030346076416116</v>
      </c>
      <c r="K3062">
        <f>ROW()</f>
        <v>3062</v>
      </c>
      <c r="L3062">
        <f>B3062/C3062</f>
        <v>0.82937853107344639</v>
      </c>
      <c r="M3062">
        <f t="shared" si="47"/>
        <v>28.029110534175143</v>
      </c>
      <c r="P3062">
        <f>P3061*(1-P$1+H3061)^($A3062-$A3061)*(2-E3062/E3061)</f>
        <v>28.746429781551633</v>
      </c>
      <c r="Q3062">
        <v>28.77</v>
      </c>
    </row>
    <row r="3063" spans="1:17"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I3062*(1-IF($A3063&lt;=I3058,I$1,I$1+IF(AND(WEEKDAY($A3063)&lt;&gt;1,WEEKDAY($A3063)&lt;&gt;7),J$1,0)))^($A3063-$A3062)*(1-0.5*(E3063/E3062-1))</f>
        <v>38.396597607297444</v>
      </c>
      <c r="K3063">
        <f>ROW()</f>
        <v>3063</v>
      </c>
      <c r="L3063">
        <f>B3063/C3063</f>
        <v>0.84481823114487253</v>
      </c>
      <c r="M3063">
        <f t="shared" si="47"/>
        <v>27.119047158897008</v>
      </c>
      <c r="P3063">
        <f>P3062*(1-P$1+H3062)^($A3063-$A3062)*(2-E3063/E3062)</f>
        <v>27.81350899358624</v>
      </c>
      <c r="Q3063">
        <v>27.84</v>
      </c>
    </row>
    <row r="3064" spans="1:17"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I3063*(1-IF($A3064&lt;=I3059,I$1,I$1+IF(AND(WEEKDAY($A3064)&lt;&gt;1,WEEKDAY($A3064)&lt;&gt;7),J$1,0)))^($A3064-$A3063)*(1-0.5*(E3064/E3063-1))</f>
        <v>38.31560650079701</v>
      </c>
      <c r="K3064">
        <f>ROW()</f>
        <v>3064</v>
      </c>
      <c r="L3064">
        <f>B3064/C3064</f>
        <v>0.86030204962243795</v>
      </c>
      <c r="M3064">
        <f t="shared" si="47"/>
        <v>27.004792022872149</v>
      </c>
      <c r="P3064">
        <f>P3063*(1-P$1+H3063)^($A3064-$A3063)*(2-E3064/E3063)</f>
        <v>27.696759078906414</v>
      </c>
      <c r="Q3064">
        <v>27.72</v>
      </c>
    </row>
    <row r="3065" spans="1:17"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I3064*(1-IF($A3065&lt;=I3060,I$1,I$1+IF(AND(WEEKDAY($A3065)&lt;&gt;1,WEEKDAY($A3065)&lt;&gt;7),J$1,0)))^($A3065-$A3064)*(1-0.5*(E3065/E3064-1))</f>
        <v>38.420183393315483</v>
      </c>
      <c r="K3065">
        <f>ROW()</f>
        <v>3065</v>
      </c>
      <c r="L3065">
        <f>B3065/C3065</f>
        <v>0.87000532765050609</v>
      </c>
      <c r="M3065">
        <f t="shared" si="47"/>
        <v>27.15234826510984</v>
      </c>
      <c r="P3065">
        <f>P3064*(1-P$1+H3064)^($A3065-$A3064)*(2-E3065/E3064)</f>
        <v>27.848529699340993</v>
      </c>
      <c r="Q3065">
        <v>27.87</v>
      </c>
    </row>
    <row r="3066" spans="1:17"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I3065*(1-IF($A3066&lt;=I3061,I$1,I$1+IF(AND(WEEKDAY($A3066)&lt;&gt;1,WEEKDAY($A3066)&lt;&gt;7),J$1,0)))^($A3066-$A3065)*(1-0.5*(E3066/E3065-1))</f>
        <v>39.077685811462118</v>
      </c>
      <c r="K3066">
        <f>ROW()</f>
        <v>3066</v>
      </c>
      <c r="L3066">
        <f>B3066/C3066</f>
        <v>0.84210526315789469</v>
      </c>
      <c r="M3066">
        <f t="shared" si="47"/>
        <v>28.081819378386605</v>
      </c>
      <c r="P3066">
        <f>P3065*(1-P$1+H3065)^($A3066-$A3065)*(2-E3066/E3065)</f>
        <v>28.802316575375553</v>
      </c>
      <c r="Q3066">
        <v>28.83</v>
      </c>
    </row>
    <row r="3067" spans="1:17"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I3066*(1-IF($A3067&lt;=I3062,I$1,I$1+IF(AND(WEEKDAY($A3067)&lt;&gt;1,WEEKDAY($A3067)&lt;&gt;7),J$1,0)))^($A3067-$A3066)*(1-0.5*(E3067/E3066-1))</f>
        <v>38.818756638491728</v>
      </c>
      <c r="K3067">
        <f>ROW()</f>
        <v>3067</v>
      </c>
      <c r="L3067">
        <f>B3067/C3067</f>
        <v>0.87162534435261718</v>
      </c>
      <c r="M3067">
        <f t="shared" si="47"/>
        <v>27.710162852146194</v>
      </c>
      <c r="P3067">
        <f>P3066*(1-P$1+H3066)^($A3067-$A3066)*(2-E3067/E3066)</f>
        <v>28.422558112307136</v>
      </c>
      <c r="Q3067">
        <v>28.45</v>
      </c>
    </row>
    <row r="3068" spans="1:17"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I3067*(1-IF($A3068&lt;=I3063,I$1,I$1+IF(AND(WEEKDAY($A3068)&lt;&gt;1,WEEKDAY($A3068)&lt;&gt;7),J$1,0)))^($A3068-$A3067)*(1-0.5*(E3068/E3067-1))</f>
        <v>39.953987091042293</v>
      </c>
      <c r="K3068">
        <f>ROW()</f>
        <v>3068</v>
      </c>
      <c r="L3068">
        <f>B3068/C3068</f>
        <v>0.84426229508196726</v>
      </c>
      <c r="M3068">
        <f t="shared" si="47"/>
        <v>29.33101439474618</v>
      </c>
      <c r="P3068">
        <f>P3067*(1-P$1+H3067)^($A3068-$A3067)*(2-E3068/E3067)</f>
        <v>30.085585680208432</v>
      </c>
      <c r="Q3068">
        <v>30.11</v>
      </c>
    </row>
    <row r="3069" spans="1:17"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I3068*(1-IF($A3069&lt;=I3064,I$1,I$1+IF(AND(WEEKDAY($A3069)&lt;&gt;1,WEEKDAY($A3069)&lt;&gt;7),J$1,0)))^($A3069-$A3068)*(1-0.5*(E3069/E3068-1))</f>
        <v>40.275772109012408</v>
      </c>
      <c r="K3069">
        <f>ROW()</f>
        <v>3069</v>
      </c>
      <c r="L3069">
        <f>B3069/C3069</f>
        <v>0.82886106141920102</v>
      </c>
      <c r="M3069">
        <f t="shared" si="47"/>
        <v>29.803622901311059</v>
      </c>
      <c r="P3069">
        <f>P3068*(1-P$1+H3068)^($A3069-$A3068)*(2-E3069/E3068)</f>
        <v>30.570866562710599</v>
      </c>
      <c r="Q3069">
        <v>30.6</v>
      </c>
    </row>
    <row r="3070" spans="1:17"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I3069*(1-IF($A3070&lt;=I3065,I$1,I$1+IF(AND(WEEKDAY($A3070)&lt;&gt;1,WEEKDAY($A3070)&lt;&gt;7),J$1,0)))^($A3070-$A3069)*(1-0.5*(E3070/E3069-1))</f>
        <v>40.638353933953923</v>
      </c>
      <c r="K3070">
        <f>ROW()</f>
        <v>3070</v>
      </c>
      <c r="L3070">
        <f>B3070/C3070</f>
        <v>0.81099033816425126</v>
      </c>
      <c r="M3070">
        <f t="shared" si="47"/>
        <v>30.340388176793208</v>
      </c>
      <c r="P3070">
        <f>P3069*(1-P$1+H3069)^($A3070-$A3069)*(2-E3070/E3069)</f>
        <v>31.121973238684514</v>
      </c>
      <c r="Q3070">
        <v>31.15</v>
      </c>
    </row>
    <row r="3071" spans="1:17"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I3070*(1-IF($A3071&lt;=I3066,I$1,I$1+IF(AND(WEEKDAY($A3071)&lt;&gt;1,WEEKDAY($A3071)&lt;&gt;7),J$1,0)))^($A3071-$A3070)*(1-0.5*(E3071/E3070-1))</f>
        <v>41.076376860930793</v>
      </c>
      <c r="K3071">
        <f>ROW()</f>
        <v>3071</v>
      </c>
      <c r="L3071">
        <f>B3071/C3071</f>
        <v>0.80441446965052121</v>
      </c>
      <c r="M3071">
        <f t="shared" si="47"/>
        <v>30.994592328314582</v>
      </c>
      <c r="P3071">
        <f>P3070*(1-P$1+H3070)^($A3071-$A3070)*(2-E3071/E3070)</f>
        <v>31.793626499945624</v>
      </c>
      <c r="Q3071">
        <v>31.82</v>
      </c>
    </row>
    <row r="3072" spans="1:17"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I3071*(1-IF($A3072&lt;=I3067,I$1,I$1+IF(AND(WEEKDAY($A3072)&lt;&gt;1,WEEKDAY($A3072)&lt;&gt;7),J$1,0)))^($A3072-$A3071)*(1-0.5*(E3072/E3071-1))</f>
        <v>41.224400649620904</v>
      </c>
      <c r="K3072">
        <f>ROW()</f>
        <v>3072</v>
      </c>
      <c r="L3072">
        <f>B3072/C3072</f>
        <v>0.85327720986169575</v>
      </c>
      <c r="M3072">
        <f t="shared" si="47"/>
        <v>31.218638592605753</v>
      </c>
      <c r="P3072">
        <f>P3071*(1-P$1+H3071)^($A3072-$A3071)*(2-E3072/E3071)</f>
        <v>32.025851795255114</v>
      </c>
      <c r="Q3072">
        <v>32.049999999999997</v>
      </c>
    </row>
    <row r="3073" spans="1:17"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I3072*(1-IF($A3073&lt;=I3068,I$1,I$1+IF(AND(WEEKDAY($A3073)&lt;&gt;1,WEEKDAY($A3073)&lt;&gt;7),J$1,0)))^($A3073-$A3072)*(1-0.5*(E3073/E3072-1))</f>
        <v>41.193407556853423</v>
      </c>
      <c r="K3073">
        <f>ROW()</f>
        <v>3073</v>
      </c>
      <c r="L3073">
        <f>B3073/C3073</f>
        <v>0.85029940119760483</v>
      </c>
      <c r="M3073">
        <f t="shared" si="47"/>
        <v>31.171869348717873</v>
      </c>
      <c r="P3073">
        <f>P3072*(1-P$1+H3072)^($A3073-$A3072)*(2-E3073/E3072)</f>
        <v>31.978473168977278</v>
      </c>
      <c r="Q3073">
        <v>32.01</v>
      </c>
    </row>
    <row r="3074" spans="1:17"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I3073*(1-IF($A3074&lt;=I3069,I$1,I$1+IF(AND(WEEKDAY($A3074)&lt;&gt;1,WEEKDAY($A3074)&lt;&gt;7),J$1,0)))^($A3074-$A3073)*(1-0.5*(E3074/E3073-1))</f>
        <v>41.689583088011979</v>
      </c>
      <c r="K3074">
        <f>ROW()</f>
        <v>3074</v>
      </c>
      <c r="L3074">
        <f>B3074/C3074</f>
        <v>0.8326206475259621</v>
      </c>
      <c r="M3074">
        <f t="shared" si="47"/>
        <v>31.922956440542286</v>
      </c>
      <c r="P3074">
        <f>P3073*(1-P$1+H3073)^($A3074-$A3073)*(2-E3074/E3073)</f>
        <v>32.749609788993141</v>
      </c>
      <c r="Q3074">
        <v>32.78</v>
      </c>
    </row>
    <row r="3075" spans="1:17"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I3074*(1-IF($A3075&lt;=I3070,I$1,I$1+IF(AND(WEEKDAY($A3075)&lt;&gt;1,WEEKDAY($A3075)&lt;&gt;7),J$1,0)))^($A3075-$A3074)*(1-0.5*(E3075/E3074-1))</f>
        <v>41.78000476843868</v>
      </c>
      <c r="K3075">
        <f>ROW()</f>
        <v>3075</v>
      </c>
      <c r="L3075">
        <f>B3075/C3075</f>
        <v>0.81685870224378421</v>
      </c>
      <c r="M3075">
        <f t="shared" si="47"/>
        <v>32.061605633138051</v>
      </c>
      <c r="P3075">
        <f>P3074*(1-P$1+H3074)^($A3075-$A3074)*(2-E3075/E3074)</f>
        <v>32.892461832386488</v>
      </c>
      <c r="Q3075">
        <v>32.92</v>
      </c>
    </row>
    <row r="3076" spans="1:17"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I3075*(1-IF($A3076&lt;=I3071,I$1,I$1+IF(AND(WEEKDAY($A3076)&lt;&gt;1,WEEKDAY($A3076)&lt;&gt;7),J$1,0)))^($A3076-$A3075)*(1-0.5*(E3076/E3075-1))</f>
        <v>42.098287650576438</v>
      </c>
      <c r="K3076">
        <f>ROW()</f>
        <v>3076</v>
      </c>
      <c r="L3076">
        <f>B3076/C3076</f>
        <v>0.83029197080291961</v>
      </c>
      <c r="M3076">
        <f t="shared" si="47"/>
        <v>32.550597259796177</v>
      </c>
      <c r="P3076">
        <f>P3075*(1-P$1+H3075)^($A3076-$A3075)*(2-E3076/E3075)</f>
        <v>33.395990941849618</v>
      </c>
      <c r="Q3076">
        <v>33.43</v>
      </c>
    </row>
    <row r="3077" spans="1:17"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I3076*(1-IF($A3077&lt;=I3072,I$1,I$1+IF(AND(WEEKDAY($A3077)&lt;&gt;1,WEEKDAY($A3077)&lt;&gt;7),J$1,0)))^($A3077-$A3076)*(1-0.5*(E3077/E3076-1))</f>
        <v>41.994091025970647</v>
      </c>
      <c r="K3077">
        <f>ROW()</f>
        <v>3077</v>
      </c>
      <c r="L3077">
        <f>B3077/C3077</f>
        <v>0.84485868911605544</v>
      </c>
      <c r="M3077">
        <f t="shared" si="47"/>
        <v>32.389648238903668</v>
      </c>
      <c r="P3077">
        <f>P3076*(1-P$1+H3076)^($A3077-$A3076)*(2-E3077/E3076)</f>
        <v>33.231480610967033</v>
      </c>
      <c r="Q3077">
        <v>33.26</v>
      </c>
    </row>
    <row r="3078" spans="1:17"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I3077*(1-IF($A3078&lt;=I3073,I$1,I$1+IF(AND(WEEKDAY($A3078)&lt;&gt;1,WEEKDAY($A3078)&lt;&gt;7),J$1,0)))^($A3078-$A3077)*(1-0.5*(E3078/E3077-1))</f>
        <v>41.908297298466934</v>
      </c>
      <c r="K3078">
        <f>ROW()</f>
        <v>3078</v>
      </c>
      <c r="L3078">
        <f>B3078/C3078</f>
        <v>0.83859440142942232</v>
      </c>
      <c r="M3078">
        <f t="shared" si="47"/>
        <v>32.257484607771865</v>
      </c>
      <c r="P3078">
        <f>P3077*(1-P$1+H3077)^($A3078-$A3077)*(2-E3078/E3077)</f>
        <v>33.096498236250419</v>
      </c>
      <c r="Q3078">
        <v>33.130000000000003</v>
      </c>
    </row>
    <row r="3079" spans="1:17"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I3078*(1-IF($A3079&lt;=I3074,I$1,I$1+IF(AND(WEEKDAY($A3079)&lt;&gt;1,WEEKDAY($A3079)&lt;&gt;7),J$1,0)))^($A3079-$A3078)*(1-0.5*(E3079/E3078-1))</f>
        <v>41.472102815438895</v>
      </c>
      <c r="K3079">
        <f>ROW()</f>
        <v>3079</v>
      </c>
      <c r="L3079">
        <f>B3079/C3079</f>
        <v>0.84526558891454973</v>
      </c>
      <c r="M3079">
        <f t="shared" si="47"/>
        <v>31.586183428380892</v>
      </c>
      <c r="P3079">
        <f>P3078*(1-P$1+H3078)^($A3079-$A3078)*(2-E3079/E3078)</f>
        <v>32.408340065615874</v>
      </c>
      <c r="Q3079">
        <v>32.44</v>
      </c>
    </row>
    <row r="3080" spans="1:17"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I3079*(1-IF($A3080&lt;=I3075,I$1,I$1+IF(AND(WEEKDAY($A3080)&lt;&gt;1,WEEKDAY($A3080)&lt;&gt;7),J$1,0)))^($A3080-$A3079)*(1-0.5*(E3080/E3079-1))</f>
        <v>39.783004778082542</v>
      </c>
      <c r="K3080">
        <f>ROW()</f>
        <v>3080</v>
      </c>
      <c r="L3080">
        <f>B3080/C3080</f>
        <v>0.89915522703273498</v>
      </c>
      <c r="M3080">
        <f t="shared" si="47"/>
        <v>29.013491314020705</v>
      </c>
      <c r="P3080">
        <f>P3079*(1-P$1+H3079)^($A3080-$A3079)*(2-E3080/E3079)</f>
        <v>29.769188040352088</v>
      </c>
      <c r="Q3080">
        <v>29.8</v>
      </c>
    </row>
    <row r="3081" spans="1:17"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I3080*(1-IF($A3081&lt;=I3076,I$1,I$1+IF(AND(WEEKDAY($A3081)&lt;&gt;1,WEEKDAY($A3081)&lt;&gt;7),J$1,0)))^($A3081-$A3080)*(1-0.5*(E3081/E3080-1))</f>
        <v>36.627431361564831</v>
      </c>
      <c r="K3081">
        <f>ROW()</f>
        <v>3081</v>
      </c>
      <c r="L3081">
        <f>B3081/C3081</f>
        <v>0.95884773662551426</v>
      </c>
      <c r="M3081">
        <f t="shared" ref="M3081:M3144" si="48">M3080*(1-IF($A3081&lt;=N$3,M$1,M$1+IF(AND(WEEKDAY($A3081)&lt;&gt;1,WEEKDAY($A3081)&lt;&gt;7),N$1,0)))^($A3081-$A3080)*(2-$E3081/$E3080)</f>
        <v>24.411572688309136</v>
      </c>
      <c r="P3081">
        <f>P3080*(1-P$1+H3080)^($A3081-$A3080)*(2-E3081/E3080)</f>
        <v>25.048679985126167</v>
      </c>
      <c r="Q3081">
        <v>25.07</v>
      </c>
    </row>
    <row r="3082" spans="1:17"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I3081*(1-IF($A3082&lt;=I3077,I$1,I$1+IF(AND(WEEKDAY($A3082)&lt;&gt;1,WEEKDAY($A3082)&lt;&gt;7),J$1,0)))^($A3082-$A3081)*(1-0.5*(E3082/E3081-1))</f>
        <v>36.946548898824602</v>
      </c>
      <c r="K3082">
        <f>ROW()</f>
        <v>3082</v>
      </c>
      <c r="L3082">
        <f>B3082/C3082</f>
        <v>0.93436645396536</v>
      </c>
      <c r="M3082">
        <f t="shared" si="48"/>
        <v>24.837070725878121</v>
      </c>
      <c r="P3082">
        <f>P3081*(1-P$1+H3081)^($A3082-$A3081)*(2-E3082/E3081)</f>
        <v>25.485714978870913</v>
      </c>
      <c r="Q3082">
        <v>25.51</v>
      </c>
    </row>
    <row r="3083" spans="1:17" x14ac:dyDescent="0.25">
      <c r="A3083" s="1">
        <v>42536</v>
      </c>
      <c r="B3083" s="10">
        <v>20.14</v>
      </c>
      <c r="C3083" s="10">
        <v>21.81</v>
      </c>
      <c r="D3083">
        <v>427.0043</v>
      </c>
      <c r="E3083">
        <v>379.9846</v>
      </c>
      <c r="F3083">
        <v>27548.602853</v>
      </c>
      <c r="G3083">
        <v>24517.572055000001</v>
      </c>
      <c r="H3083">
        <f>(1/(1-91/360*VLOOKUP($A3083,Tbills!$B$4:$C$974,2,1)/100))^((1)/91)-1</f>
        <v>7.3636047848157915E-6</v>
      </c>
      <c r="I3083">
        <f>I3082*(1-IF($A3083&lt;=I3078,I$1,I$1+IF(AND(WEEKDAY($A3083)&lt;&gt;1,WEEKDAY($A3083)&lt;&gt;7),J$1,0)))^($A3083-$A3082)*(1-0.5*(E3083/E3082-1))</f>
        <v>37.211065485525694</v>
      </c>
      <c r="K3083">
        <f>ROW()</f>
        <v>3083</v>
      </c>
      <c r="L3083">
        <f>B3083/C3083</f>
        <v>0.92342961944062363</v>
      </c>
      <c r="M3083">
        <f t="shared" si="48"/>
        <v>25.192838502338546</v>
      </c>
      <c r="P3083">
        <f>P3082*(1-P$1+H3082)^($A3083-$A3082)*(2-E3083/E3082)</f>
        <v>25.851212236182921</v>
      </c>
      <c r="Q3083">
        <v>25.87</v>
      </c>
    </row>
    <row r="3084" spans="1:17"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I3083*(1-IF($A3084&lt;=I3079,I$1,I$1+IF(AND(WEEKDAY($A3084)&lt;&gt;1,WEEKDAY($A3084)&lt;&gt;7),J$1,0)))^($A3084-$A3083)*(1-0.5*(E3084/E3083-1))</f>
        <v>37.697867676296347</v>
      </c>
      <c r="K3084">
        <f>ROW()</f>
        <v>3084</v>
      </c>
      <c r="L3084">
        <f>B3084/C3084</f>
        <v>0.91540642722117205</v>
      </c>
      <c r="M3084">
        <f t="shared" si="48"/>
        <v>25.8521179220912</v>
      </c>
      <c r="P3084">
        <f>P3083*(1-P$1+H3083)^($A3084-$A3083)*(2-E3084/E3083)</f>
        <v>26.528170584005139</v>
      </c>
      <c r="Q3084">
        <v>26.55</v>
      </c>
    </row>
    <row r="3085" spans="1:17"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I3084*(1-IF($A3085&lt;=I3080,I$1,I$1+IF(AND(WEEKDAY($A3085)&lt;&gt;1,WEEKDAY($A3085)&lt;&gt;7),J$1,0)))^($A3085-$A3084)*(1-0.5*(E3085/E3084-1))</f>
        <v>37.649900696559691</v>
      </c>
      <c r="K3085">
        <f>ROW()</f>
        <v>3085</v>
      </c>
      <c r="L3085">
        <f>B3085/C3085</f>
        <v>0.91083998122946974</v>
      </c>
      <c r="M3085">
        <f t="shared" si="48"/>
        <v>25.786472140041383</v>
      </c>
      <c r="P3085">
        <f>P3084*(1-P$1+H3084)^($A3085-$A3084)*(2-E3085/E3084)</f>
        <v>26.46124568302503</v>
      </c>
      <c r="Q3085">
        <v>26.49</v>
      </c>
    </row>
    <row r="3086" spans="1:17"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I3085*(1-IF($A3086&lt;=I3081,I$1,I$1+IF(AND(WEEKDAY($A3086)&lt;&gt;1,WEEKDAY($A3086)&lt;&gt;7),J$1,0)))^($A3086-$A3085)*(1-0.5*(E3086/E3085-1))</f>
        <v>39.09672128937455</v>
      </c>
      <c r="K3086">
        <f>ROW()</f>
        <v>3086</v>
      </c>
      <c r="L3086">
        <f>B3086/C3086</f>
        <v>0.92730943967693091</v>
      </c>
      <c r="M3086">
        <f t="shared" si="48"/>
        <v>27.768632758864186</v>
      </c>
      <c r="P3086">
        <f>P3085*(1-P$1+H3085)^($A3086-$A3085)*(2-E3086/E3085)</f>
        <v>28.496688611192329</v>
      </c>
      <c r="Q3086">
        <v>28.52</v>
      </c>
    </row>
    <row r="3087" spans="1:17"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I3086*(1-IF($A3087&lt;=I3082,I$1,I$1+IF(AND(WEEKDAY($A3087)&lt;&gt;1,WEEKDAY($A3087)&lt;&gt;7),J$1,0)))^($A3087-$A3086)*(1-0.5*(E3087/E3086-1))</f>
        <v>38.911869788544216</v>
      </c>
      <c r="K3087">
        <f>ROW()</f>
        <v>3087</v>
      </c>
      <c r="L3087">
        <f>B3087/C3087</f>
        <v>0.93854748603351956</v>
      </c>
      <c r="M3087">
        <f t="shared" si="48"/>
        <v>27.506206961596053</v>
      </c>
      <c r="P3087">
        <f>P3086*(1-P$1+H3086)^($A3087-$A3086)*(2-E3087/E3086)</f>
        <v>28.227849147192121</v>
      </c>
      <c r="Q3087">
        <v>28.25</v>
      </c>
    </row>
    <row r="3088" spans="1:17"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I3087*(1-IF($A3088&lt;=I3083,I$1,I$1+IF(AND(WEEKDAY($A3088)&lt;&gt;1,WEEKDAY($A3088)&lt;&gt;7),J$1,0)))^($A3088-$A3087)*(1-0.5*(E3088/E3087-1))</f>
        <v>38.221327736737045</v>
      </c>
      <c r="K3088">
        <f>ROW()</f>
        <v>3088</v>
      </c>
      <c r="L3088">
        <f>B3088/C3088</f>
        <v>1.0042694497153701</v>
      </c>
      <c r="M3088">
        <f t="shared" si="48"/>
        <v>26.530110434309659</v>
      </c>
      <c r="P3088">
        <f>P3087*(1-P$1+H3087)^($A3088-$A3087)*(2-E3088/E3087)</f>
        <v>27.226594354162529</v>
      </c>
      <c r="Q3088">
        <v>27.25</v>
      </c>
    </row>
    <row r="3089" spans="1:17"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I3088*(1-IF($A3089&lt;=I3084,I$1,I$1+IF(AND(WEEKDAY($A3089)&lt;&gt;1,WEEKDAY($A3089)&lt;&gt;7),J$1,0)))^($A3089-$A3088)*(1-0.5*(E3089/E3088-1))</f>
        <v>40.745474131598058</v>
      </c>
      <c r="K3089">
        <f>ROW()</f>
        <v>3089</v>
      </c>
      <c r="L3089">
        <f>B3089/C3089</f>
        <v>0.93648208469055361</v>
      </c>
      <c r="M3089">
        <f t="shared" si="48"/>
        <v>30.034294517396475</v>
      </c>
      <c r="P3089">
        <f>P3088*(1-P$1+H3088)^($A3089-$A3088)*(2-E3089/E3088)</f>
        <v>30.823282019907733</v>
      </c>
      <c r="Q3089">
        <v>30.85</v>
      </c>
    </row>
    <row r="3090" spans="1:17"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I3089*(1-IF($A3090&lt;=I3085,I$1,I$1+IF(AND(WEEKDAY($A3090)&lt;&gt;1,WEEKDAY($A3090)&lt;&gt;7),J$1,0)))^($A3090-$A3089)*(1-0.5*(E3090/E3089-1))</f>
        <v>34.080945527480139</v>
      </c>
      <c r="K3090">
        <f>ROW()</f>
        <v>3090</v>
      </c>
      <c r="L3090">
        <f>B3090/C3090</f>
        <v>1.0764730463852905</v>
      </c>
      <c r="M3090">
        <f t="shared" si="48"/>
        <v>20.209549365195258</v>
      </c>
      <c r="P3090">
        <f>P3089*(1-P$1+H3089)^($A3090-$A3089)*(2-E3090/E3089)</f>
        <v>20.740788174518176</v>
      </c>
      <c r="Q3090">
        <v>20.76</v>
      </c>
    </row>
    <row r="3091" spans="1:17"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I3090*(1-IF($A3091&lt;=I3086,I$1,I$1+IF(AND(WEEKDAY($A3091)&lt;&gt;1,WEEKDAY($A3091)&lt;&gt;7),J$1,0)))^($A3091-$A3090)*(1-0.5*(E3091/E3090-1))</f>
        <v>33.34541868233481</v>
      </c>
      <c r="K3091">
        <f>ROW()</f>
        <v>3091</v>
      </c>
      <c r="L3091">
        <f>B3091/C3091</f>
        <v>1.0071790540540542</v>
      </c>
      <c r="M3091">
        <f t="shared" si="48"/>
        <v>19.337619847718354</v>
      </c>
      <c r="P3091">
        <f>P3090*(1-P$1+H3090)^($A3091-$A3090)*(2-E3091/E3090)</f>
        <v>19.846923222530897</v>
      </c>
      <c r="Q3091">
        <v>19.84</v>
      </c>
    </row>
    <row r="3092" spans="1:17"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I3091*(1-IF($A3092&lt;=I3087,I$1,I$1+IF(AND(WEEKDAY($A3092)&lt;&gt;1,WEEKDAY($A3092)&lt;&gt;7),J$1,0)))^($A3092-$A3091)*(1-0.5*(E3092/E3091-1))</f>
        <v>36.444039397403849</v>
      </c>
      <c r="K3092">
        <f>ROW()</f>
        <v>3092</v>
      </c>
      <c r="L3092">
        <f>B3092/C3092</f>
        <v>0.92546890424481731</v>
      </c>
      <c r="M3092">
        <f t="shared" si="48"/>
        <v>22.931545900068297</v>
      </c>
      <c r="P3092">
        <f>P3091*(1-P$1+H3091)^($A3092-$A3091)*(2-E3092/E3091)</f>
        <v>23.535893275782339</v>
      </c>
      <c r="Q3092">
        <v>23.56</v>
      </c>
    </row>
    <row r="3093" spans="1:17"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I3092*(1-IF($A3093&lt;=I3088,I$1,I$1+IF(AND(WEEKDAY($A3093)&lt;&gt;1,WEEKDAY($A3093)&lt;&gt;7),J$1,0)))^($A3093-$A3092)*(1-0.5*(E3093/E3092-1))</f>
        <v>37.551101585204478</v>
      </c>
      <c r="K3093">
        <f>ROW()</f>
        <v>3093</v>
      </c>
      <c r="L3093">
        <f>B3093/C3093</f>
        <v>0.88841430859583559</v>
      </c>
      <c r="M3093">
        <f t="shared" si="48"/>
        <v>24.324828056952981</v>
      </c>
      <c r="P3093">
        <f>P3092*(1-P$1+H3092)^($A3093-$A3092)*(2-E3093/E3092)</f>
        <v>24.966307410565197</v>
      </c>
      <c r="Q3093">
        <v>24.99</v>
      </c>
    </row>
    <row r="3094" spans="1:17"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I3093*(1-IF($A3094&lt;=I3089,I$1,I$1+IF(AND(WEEKDAY($A3094)&lt;&gt;1,WEEKDAY($A3094)&lt;&gt;7),J$1,0)))^($A3094-$A3093)*(1-0.5*(E3094/E3093-1))</f>
        <v>37.940888027957051</v>
      </c>
      <c r="K3094">
        <f>ROW()</f>
        <v>3094</v>
      </c>
      <c r="L3094">
        <f>B3094/C3094</f>
        <v>0.86401326699834169</v>
      </c>
      <c r="M3094">
        <f t="shared" si="48"/>
        <v>24.829942155426448</v>
      </c>
      <c r="P3094">
        <f>P3093*(1-P$1+H3093)^($A3094-$A3093)*(2-E3094/E3093)</f>
        <v>25.485163494116801</v>
      </c>
      <c r="Q3094">
        <v>25.51</v>
      </c>
    </row>
    <row r="3095" spans="1:17"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I3094*(1-IF($A3095&lt;=I3090,I$1,I$1+IF(AND(WEEKDAY($A3095)&lt;&gt;1,WEEKDAY($A3095)&lt;&gt;7),J$1,0)))^($A3095-$A3094)*(1-0.5*(E3095/E3094-1))</f>
        <v>38.087684805798823</v>
      </c>
      <c r="K3095">
        <f>ROW()</f>
        <v>3095</v>
      </c>
      <c r="L3095">
        <f>B3095/C3095</f>
        <v>0.83682719546742212</v>
      </c>
      <c r="M3095">
        <f t="shared" si="48"/>
        <v>25.022212885170013</v>
      </c>
      <c r="P3095">
        <f>P3094*(1-P$1+H3094)^($A3095-$A3094)*(2-E3095/E3094)</f>
        <v>25.682918352883917</v>
      </c>
      <c r="Q3095">
        <v>25.71</v>
      </c>
    </row>
    <row r="3096" spans="1:17"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I3095*(1-IF($A3096&lt;=I3091,I$1,I$1+IF(AND(WEEKDAY($A3096)&lt;&gt;1,WEEKDAY($A3096)&lt;&gt;7),J$1,0)))^($A3096-$A3095)*(1-0.5*(E3096/E3095-1))</f>
        <v>38.014868615389467</v>
      </c>
      <c r="K3096">
        <f>ROW()</f>
        <v>3096</v>
      </c>
      <c r="L3096">
        <f>B3096/C3096</f>
        <v>0.85416666666666674</v>
      </c>
      <c r="M3096">
        <f t="shared" si="48"/>
        <v>24.927093738642409</v>
      </c>
      <c r="P3096">
        <f>P3095*(1-P$1+H3095)^($A3096-$A3095)*(2-E3096/E3095)</f>
        <v>25.586923115687743</v>
      </c>
      <c r="Q3096">
        <v>25.61</v>
      </c>
    </row>
    <row r="3097" spans="1:17"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I3096*(1-IF($A3097&lt;=I3092,I$1,I$1+IF(AND(WEEKDAY($A3097)&lt;&gt;1,WEEKDAY($A3097)&lt;&gt;7),J$1,0)))^($A3097-$A3096)*(1-0.5*(E3097/E3096-1))</f>
        <v>38.617914905479985</v>
      </c>
      <c r="K3097">
        <f>ROW()</f>
        <v>3097</v>
      </c>
      <c r="L3097">
        <f>B3097/C3097</f>
        <v>0.84329199549041722</v>
      </c>
      <c r="M3097">
        <f t="shared" si="48"/>
        <v>25.718072569760633</v>
      </c>
      <c r="P3097">
        <f>P3096*(1-P$1+H3096)^($A3097-$A3096)*(2-E3097/E3096)</f>
        <v>26.399261316624187</v>
      </c>
      <c r="Q3097">
        <v>26.42</v>
      </c>
    </row>
    <row r="3098" spans="1:17"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I3097*(1-IF($A3098&lt;=I3093,I$1,I$1+IF(AND(WEEKDAY($A3098)&lt;&gt;1,WEEKDAY($A3098)&lt;&gt;7),J$1,0)))^($A3098-$A3097)*(1-0.5*(E3098/E3097-1))</f>
        <v>38.827316328132731</v>
      </c>
      <c r="K3098">
        <f>ROW()</f>
        <v>3098</v>
      </c>
      <c r="L3098">
        <f>B3098/C3098</f>
        <v>0.83108108108108103</v>
      </c>
      <c r="M3098">
        <f t="shared" si="48"/>
        <v>25.997114607154156</v>
      </c>
      <c r="P3098">
        <f>P3097*(1-P$1+H3097)^($A3098-$A3097)*(2-E3098/E3097)</f>
        <v>26.686120729226062</v>
      </c>
      <c r="Q3098">
        <v>26.71</v>
      </c>
    </row>
    <row r="3099" spans="1:17"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I3098*(1-IF($A3099&lt;=I3094,I$1,I$1+IF(AND(WEEKDAY($A3099)&lt;&gt;1,WEEKDAY($A3099)&lt;&gt;7),J$1,0)))^($A3099-$A3098)*(1-0.5*(E3099/E3098-1))</f>
        <v>39.9431994630758</v>
      </c>
      <c r="K3099">
        <f>ROW()</f>
        <v>3099</v>
      </c>
      <c r="L3099">
        <f>B3099/C3099</f>
        <v>0.80048514251061254</v>
      </c>
      <c r="M3099">
        <f t="shared" si="48"/>
        <v>27.491521809067088</v>
      </c>
      <c r="P3099">
        <f>P3098*(1-P$1+H3098)^($A3099-$A3098)*(2-E3099/E3098)</f>
        <v>28.220601130819261</v>
      </c>
      <c r="Q3099">
        <v>28.25</v>
      </c>
    </row>
    <row r="3100" spans="1:17"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I3099*(1-IF($A3100&lt;=I3095,I$1,I$1+IF(AND(WEEKDAY($A3100)&lt;&gt;1,WEEKDAY($A3100)&lt;&gt;7),J$1,0)))^($A3100-$A3099)*(1-0.5*(E3100/E3099-1))</f>
        <v>40.037723623274381</v>
      </c>
      <c r="K3100">
        <f>ROW()</f>
        <v>3100</v>
      </c>
      <c r="L3100">
        <f>B3100/C3100</f>
        <v>0.8211036992116435</v>
      </c>
      <c r="M3100">
        <f t="shared" si="48"/>
        <v>27.622080922376337</v>
      </c>
      <c r="P3100">
        <f>P3099*(1-P$1+H3099)^($A3100-$A3099)*(2-E3100/E3099)</f>
        <v>28.356029371377851</v>
      </c>
      <c r="Q3100">
        <v>28.38</v>
      </c>
    </row>
    <row r="3101" spans="1:17"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I3100*(1-IF($A3101&lt;=I3096,I$1,I$1+IF(AND(WEEKDAY($A3101)&lt;&gt;1,WEEKDAY($A3101)&lt;&gt;7),J$1,0)))^($A3101-$A3100)*(1-0.5*(E3101/E3100-1))</f>
        <v>40.60819619297871</v>
      </c>
      <c r="K3101">
        <f>ROW()</f>
        <v>3101</v>
      </c>
      <c r="L3101">
        <f>B3101/C3101</f>
        <v>0.83797155225726649</v>
      </c>
      <c r="M3101">
        <f t="shared" si="48"/>
        <v>28.409355702422115</v>
      </c>
      <c r="P3101">
        <f>P3100*(1-P$1+H3100)^($A3101-$A3100)*(2-E3101/E3100)</f>
        <v>29.16470516395071</v>
      </c>
      <c r="Q3101">
        <v>29.19</v>
      </c>
    </row>
    <row r="3102" spans="1:17"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I3101*(1-IF($A3102&lt;=I3097,I$1,I$1+IF(AND(WEEKDAY($A3102)&lt;&gt;1,WEEKDAY($A3102)&lt;&gt;7),J$1,0)))^($A3102-$A3101)*(1-0.5*(E3102/E3101-1))</f>
        <v>40.633881795979384</v>
      </c>
      <c r="K3102">
        <f>ROW()</f>
        <v>3102</v>
      </c>
      <c r="L3102">
        <f>B3102/C3102</f>
        <v>0.81653099561678133</v>
      </c>
      <c r="M3102">
        <f t="shared" si="48"/>
        <v>28.445449721936551</v>
      </c>
      <c r="P3102">
        <f>P3101*(1-P$1+H3101)^($A3102-$A3101)*(2-E3102/E3101)</f>
        <v>29.202241747333439</v>
      </c>
      <c r="Q3102">
        <v>29.23</v>
      </c>
    </row>
    <row r="3103" spans="1:17"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I3102*(1-IF($A3103&lt;=I3098,I$1,I$1+IF(AND(WEEKDAY($A3103)&lt;&gt;1,WEEKDAY($A3103)&lt;&gt;7),J$1,0)))^($A3103-$A3102)*(1-0.5*(E3103/E3102-1))</f>
        <v>40.771395839035378</v>
      </c>
      <c r="K3103">
        <f>ROW()</f>
        <v>3103</v>
      </c>
      <c r="L3103">
        <f>B3103/C3103</f>
        <v>0.80832282471626737</v>
      </c>
      <c r="M3103">
        <f t="shared" si="48"/>
        <v>28.638132987126721</v>
      </c>
      <c r="P3103">
        <f>P3102*(1-P$1+H3102)^($A3103-$A3102)*(2-E3103/E3102)</f>
        <v>29.400537529669126</v>
      </c>
      <c r="Q3103">
        <v>29.43</v>
      </c>
    </row>
    <row r="3104" spans="1:17"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I3103*(1-IF($A3104&lt;=I3099,I$1,I$1+IF(AND(WEEKDAY($A3104)&lt;&gt;1,WEEKDAY($A3104)&lt;&gt;7),J$1,0)))^($A3104-$A3103)*(1-0.5*(E3104/E3103-1))</f>
        <v>40.577566205006349</v>
      </c>
      <c r="K3104">
        <f>ROW()</f>
        <v>3104</v>
      </c>
      <c r="L3104">
        <f>B3104/C3104</f>
        <v>0.79237023139462159</v>
      </c>
      <c r="M3104">
        <f t="shared" si="48"/>
        <v>28.366000707434733</v>
      </c>
      <c r="P3104">
        <f>P3103*(1-P$1+H3103)^($A3104-$A3103)*(2-E3104/E3103)</f>
        <v>29.121674484887393</v>
      </c>
      <c r="Q3104">
        <v>29.15</v>
      </c>
    </row>
    <row r="3105" spans="1:17"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I3104*(1-IF($A3105&lt;=I3100,I$1,I$1+IF(AND(WEEKDAY($A3105)&lt;&gt;1,WEEKDAY($A3105)&lt;&gt;7),J$1,0)))^($A3105-$A3104)*(1-0.5*(E3105/E3104-1))</f>
        <v>41.345396082907911</v>
      </c>
      <c r="K3105">
        <f>ROW()</f>
        <v>3105</v>
      </c>
      <c r="L3105">
        <f>B3105/C3105</f>
        <v>0.78883956880152184</v>
      </c>
      <c r="M3105">
        <f t="shared" si="48"/>
        <v>29.439913147357576</v>
      </c>
      <c r="P3105">
        <f>P3104*(1-P$1+H3104)^($A3105-$A3104)*(2-E3105/E3104)</f>
        <v>30.225796340234602</v>
      </c>
      <c r="Q3105">
        <v>30.25</v>
      </c>
    </row>
    <row r="3106" spans="1:17"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I3105*(1-IF($A3106&lt;=I3101,I$1,I$1+IF(AND(WEEKDAY($A3106)&lt;&gt;1,WEEKDAY($A3106)&lt;&gt;7),J$1,0)))^($A3106-$A3105)*(1-0.5*(E3106/E3105-1))</f>
        <v>41.454645459691186</v>
      </c>
      <c r="K3106">
        <f>ROW()</f>
        <v>3106</v>
      </c>
      <c r="L3106">
        <f>B3106/C3106</f>
        <v>0.76048284625158835</v>
      </c>
      <c r="M3106">
        <f t="shared" si="48"/>
        <v>29.595652868626846</v>
      </c>
      <c r="P3106">
        <f>P3105*(1-P$1+H3105)^($A3106-$A3105)*(2-E3106/E3105)</f>
        <v>30.386229711513387</v>
      </c>
      <c r="Q3106">
        <v>30.41</v>
      </c>
    </row>
    <row r="3107" spans="1:17"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I3106*(1-IF($A3107&lt;=I3102,I$1,I$1+IF(AND(WEEKDAY($A3107)&lt;&gt;1,WEEKDAY($A3107)&lt;&gt;7),J$1,0)))^($A3107-$A3106)*(1-0.5*(E3107/E3106-1))</f>
        <v>41.718022265705663</v>
      </c>
      <c r="K3107">
        <f>ROW()</f>
        <v>3107</v>
      </c>
      <c r="L3107">
        <f>B3107/C3107</f>
        <v>0.76230569948186533</v>
      </c>
      <c r="M3107">
        <f t="shared" si="48"/>
        <v>29.971871693707243</v>
      </c>
      <c r="P3107">
        <f>P3106*(1-P$1+H3106)^($A3107-$A3106)*(2-E3107/E3106)</f>
        <v>30.773041405174993</v>
      </c>
      <c r="Q3107">
        <v>30.8</v>
      </c>
    </row>
    <row r="3108" spans="1:17"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I3107*(1-IF($A3108&lt;=I3103,I$1,I$1+IF(AND(WEEKDAY($A3108)&lt;&gt;1,WEEKDAY($A3108)&lt;&gt;7),J$1,0)))^($A3108-$A3107)*(1-0.5*(E3108/E3107-1))</f>
        <v>41.234427780939065</v>
      </c>
      <c r="K3108">
        <f>ROW()</f>
        <v>3108</v>
      </c>
      <c r="L3108">
        <f>B3108/C3108</f>
        <v>0.79130434782608694</v>
      </c>
      <c r="M3108">
        <f t="shared" si="48"/>
        <v>29.277183487846532</v>
      </c>
      <c r="P3108">
        <f>P3107*(1-P$1+H3107)^($A3108-$A3107)*(2-E3108/E3107)</f>
        <v>30.060314190605471</v>
      </c>
      <c r="Q3108">
        <v>30.09</v>
      </c>
    </row>
    <row r="3109" spans="1:17"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I3108*(1-IF($A3109&lt;=I3104,I$1,I$1+IF(AND(WEEKDAY($A3109)&lt;&gt;1,WEEKDAY($A3109)&lt;&gt;7),J$1,0)))^($A3109-$A3108)*(1-0.5*(E3109/E3108-1))</f>
        <v>41.786732763770893</v>
      </c>
      <c r="K3109">
        <f>ROW()</f>
        <v>3109</v>
      </c>
      <c r="L3109">
        <f>B3109/C3109</f>
        <v>0.76075949367088602</v>
      </c>
      <c r="M3109">
        <f t="shared" si="48"/>
        <v>30.061620656226022</v>
      </c>
      <c r="P3109">
        <f>P3108*(1-P$1+H3108)^($A3109-$A3108)*(2-E3109/E3108)</f>
        <v>30.866296036019293</v>
      </c>
      <c r="Q3109">
        <v>30.89</v>
      </c>
    </row>
    <row r="3110" spans="1:17"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I3109*(1-IF($A3110&lt;=I3105,I$1,I$1+IF(AND(WEEKDAY($A3110)&lt;&gt;1,WEEKDAY($A3110)&lt;&gt;7),J$1,0)))^($A3110-$A3109)*(1-0.5*(E3110/E3109-1))</f>
        <v>41.830048417365489</v>
      </c>
      <c r="K3110">
        <f>ROW()</f>
        <v>3110</v>
      </c>
      <c r="L3110">
        <f>B3110/C3110</f>
        <v>0.79102642901044862</v>
      </c>
      <c r="M3110">
        <f t="shared" si="48"/>
        <v>30.124433832600367</v>
      </c>
      <c r="P3110">
        <f>P3109*(1-P$1+H3109)^($A3110-$A3109)*(2-E3110/E3109)</f>
        <v>30.932479827468718</v>
      </c>
      <c r="Q3110">
        <v>30.96</v>
      </c>
    </row>
    <row r="3111" spans="1:17"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I3110*(1-IF($A3111&lt;=I3106,I$1,I$1+IF(AND(WEEKDAY($A3111)&lt;&gt;1,WEEKDAY($A3111)&lt;&gt;7),J$1,0)))^($A3111-$A3110)*(1-0.5*(E3111/E3110-1))</f>
        <v>42.01457140924748</v>
      </c>
      <c r="K3111">
        <f>ROW()</f>
        <v>3111</v>
      </c>
      <c r="L3111">
        <f>B3111/C3111</f>
        <v>0.79963235294117652</v>
      </c>
      <c r="M3111">
        <f t="shared" si="48"/>
        <v>30.390366496839071</v>
      </c>
      <c r="P3111">
        <f>P3110*(1-P$1+H3110)^($A3111-$A3110)*(2-E3111/E3110)</f>
        <v>31.206113843801475</v>
      </c>
      <c r="Q3111">
        <v>31.23</v>
      </c>
    </row>
    <row r="3112" spans="1:17"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I3111*(1-IF($A3112&lt;=I3107,I$1,I$1+IF(AND(WEEKDAY($A3112)&lt;&gt;1,WEEKDAY($A3112)&lt;&gt;7),J$1,0)))^($A3112-$A3111)*(1-0.5*(E3112/E3111-1))</f>
        <v>42.48029107349867</v>
      </c>
      <c r="K3112">
        <f>ROW()</f>
        <v>3112</v>
      </c>
      <c r="L3112">
        <f>B3112/C3112</f>
        <v>0.79689440993788818</v>
      </c>
      <c r="M3112">
        <f t="shared" si="48"/>
        <v>31.064256410737599</v>
      </c>
      <c r="P3112">
        <f>P3111*(1-P$1+H3111)^($A3112-$A3111)*(2-E3112/E3111)</f>
        <v>31.898673199254276</v>
      </c>
      <c r="Q3112">
        <v>31.93</v>
      </c>
    </row>
    <row r="3113" spans="1:17"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I3112*(1-IF($A3113&lt;=I3108,I$1,I$1+IF(AND(WEEKDAY($A3113)&lt;&gt;1,WEEKDAY($A3113)&lt;&gt;7),J$1,0)))^($A3113-$A3112)*(1-0.5*(E3113/E3112-1))</f>
        <v>43.005901469326027</v>
      </c>
      <c r="K3113">
        <f>ROW()</f>
        <v>3113</v>
      </c>
      <c r="L3113">
        <f>B3113/C3113</f>
        <v>0.79500000000000004</v>
      </c>
      <c r="M3113">
        <f t="shared" si="48"/>
        <v>31.833129451571892</v>
      </c>
      <c r="P3113">
        <f>P3112*(1-P$1+H3112)^($A3113-$A3112)*(2-E3113/E3112)</f>
        <v>32.68879400328381</v>
      </c>
      <c r="Q3113">
        <v>32.72</v>
      </c>
    </row>
    <row r="3114" spans="1:17"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I3113*(1-IF($A3114&lt;=I3109,I$1,I$1+IF(AND(WEEKDAY($A3114)&lt;&gt;1,WEEKDAY($A3114)&lt;&gt;7),J$1,0)))^($A3114-$A3113)*(1-0.5*(E3114/E3113-1))</f>
        <v>43.754743307671212</v>
      </c>
      <c r="K3114">
        <f>ROW()</f>
        <v>3114</v>
      </c>
      <c r="L3114">
        <f>B3114/C3114</f>
        <v>0.76977950713359267</v>
      </c>
      <c r="M3114">
        <f t="shared" si="48"/>
        <v>32.941872136496826</v>
      </c>
      <c r="P3114">
        <f>P3113*(1-P$1+H3113)^($A3114-$A3113)*(2-E3114/E3113)</f>
        <v>33.827945746997194</v>
      </c>
      <c r="Q3114">
        <v>33.86</v>
      </c>
    </row>
    <row r="3115" spans="1:17"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I3114*(1-IF($A3115&lt;=I3110,I$1,I$1+IF(AND(WEEKDAY($A3115)&lt;&gt;1,WEEKDAY($A3115)&lt;&gt;7),J$1,0)))^($A3115-$A3114)*(1-0.5*(E3115/E3114-1))</f>
        <v>44.045655207178342</v>
      </c>
      <c r="K3115">
        <f>ROW()</f>
        <v>3115</v>
      </c>
      <c r="L3115">
        <f>B3115/C3115</f>
        <v>0.79235668789808922</v>
      </c>
      <c r="M3115">
        <f t="shared" si="48"/>
        <v>33.380427262984469</v>
      </c>
      <c r="P3115">
        <f>P3114*(1-P$1+H3114)^($A3115-$A3114)*(2-E3115/E3114)</f>
        <v>34.280140664001131</v>
      </c>
      <c r="Q3115">
        <v>34.31</v>
      </c>
    </row>
    <row r="3116" spans="1:17"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I3115*(1-IF($A3116&lt;=I3111,I$1,I$1+IF(AND(WEEKDAY($A3116)&lt;&gt;1,WEEKDAY($A3116)&lt;&gt;7),J$1,0)))^($A3116-$A3115)*(1-0.5*(E3116/E3115-1))</f>
        <v>43.285374153141738</v>
      </c>
      <c r="K3116">
        <f>ROW()</f>
        <v>3116</v>
      </c>
      <c r="L3116">
        <f>B3116/C3116</f>
        <v>0.81574130567419145</v>
      </c>
      <c r="M3116">
        <f t="shared" si="48"/>
        <v>32.228261062540497</v>
      </c>
      <c r="P3116">
        <f>P3115*(1-P$1+H3115)^($A3116-$A3115)*(2-E3116/E3115)</f>
        <v>33.097513065881834</v>
      </c>
      <c r="Q3116">
        <v>33.130000000000003</v>
      </c>
    </row>
    <row r="3117" spans="1:17"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I3116*(1-IF($A3117&lt;=I3112,I$1,I$1+IF(AND(WEEKDAY($A3117)&lt;&gt;1,WEEKDAY($A3117)&lt;&gt;7),J$1,0)))^($A3117-$A3116)*(1-0.5*(E3117/E3116-1))</f>
        <v>43.810390572015415</v>
      </c>
      <c r="K3117">
        <f>ROW()</f>
        <v>3117</v>
      </c>
      <c r="L3117">
        <f>B3117/C3117</f>
        <v>0.79975124378109452</v>
      </c>
      <c r="M3117">
        <f t="shared" si="48"/>
        <v>33.010226798468985</v>
      </c>
      <c r="P3117">
        <f>P3116*(1-P$1+H3116)^($A3117-$A3116)*(2-E3117/E3116)</f>
        <v>33.901177487021734</v>
      </c>
      <c r="Q3117">
        <v>33.93</v>
      </c>
    </row>
    <row r="3118" spans="1:17"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I3117*(1-IF($A3118&lt;=I3113,I$1,I$1+IF(AND(WEEKDAY($A3118)&lt;&gt;1,WEEKDAY($A3118)&lt;&gt;7),J$1,0)))^($A3118-$A3117)*(1-0.5*(E3118/E3117-1))</f>
        <v>44.386730866828017</v>
      </c>
      <c r="K3118">
        <f>ROW()</f>
        <v>3118</v>
      </c>
      <c r="L3118">
        <f>B3118/C3118</f>
        <v>0.79057924888605979</v>
      </c>
      <c r="M3118">
        <f t="shared" si="48"/>
        <v>33.878910873297109</v>
      </c>
      <c r="P3118">
        <f>P3117*(1-P$1+H3117)^($A3118-$A3117)*(2-E3118/E3117)</f>
        <v>34.793931186787113</v>
      </c>
      <c r="Q3118">
        <v>34.83</v>
      </c>
    </row>
    <row r="3119" spans="1:17"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I3118*(1-IF($A3119&lt;=I3114,I$1,I$1+IF(AND(WEEKDAY($A3119)&lt;&gt;1,WEEKDAY($A3119)&lt;&gt;7),J$1,0)))^($A3119-$A3118)*(1-0.5*(E3119/E3118-1))</f>
        <v>45.205042959144187</v>
      </c>
      <c r="K3119">
        <f>ROW()</f>
        <v>3119</v>
      </c>
      <c r="L3119">
        <f>B3119/C3119</f>
        <v>0.75231175693527086</v>
      </c>
      <c r="M3119">
        <f t="shared" si="48"/>
        <v>35.128251446444828</v>
      </c>
      <c r="P3119">
        <f>P3118*(1-P$1+H3118)^($A3119-$A3118)*(2-E3119/E3118)</f>
        <v>36.077631283006347</v>
      </c>
      <c r="Q3119">
        <v>36.11</v>
      </c>
    </row>
    <row r="3120" spans="1:17"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I3119*(1-IF($A3120&lt;=I3115,I$1,I$1+IF(AND(WEEKDAY($A3120)&lt;&gt;1,WEEKDAY($A3120)&lt;&gt;7),J$1,0)))^($A3120-$A3119)*(1-0.5*(E3120/E3119-1))</f>
        <v>45.623298219456956</v>
      </c>
      <c r="K3120">
        <f>ROW()</f>
        <v>3120</v>
      </c>
      <c r="L3120">
        <f>B3120/C3120</f>
        <v>0.75857519788918204</v>
      </c>
      <c r="M3120">
        <f t="shared" si="48"/>
        <v>35.778830028720776</v>
      </c>
      <c r="P3120">
        <f>P3119*(1-P$1+H3119)^($A3120-$A3119)*(2-E3120/E3119)</f>
        <v>36.747676727218654</v>
      </c>
      <c r="Q3120">
        <v>36.78</v>
      </c>
    </row>
    <row r="3121" spans="1:17"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I3120*(1-IF($A3121&lt;=I3116,I$1,I$1+IF(AND(WEEKDAY($A3121)&lt;&gt;1,WEEKDAY($A3121)&lt;&gt;7),J$1,0)))^($A3121-$A3120)*(1-0.5*(E3121/E3120-1))</f>
        <v>45.9484387334739</v>
      </c>
      <c r="K3121">
        <f>ROW()</f>
        <v>3121</v>
      </c>
      <c r="L3121">
        <f>B3121/C3121</f>
        <v>0.77167438782263409</v>
      </c>
      <c r="M3121">
        <f t="shared" si="48"/>
        <v>36.28898075920555</v>
      </c>
      <c r="P3121">
        <f>P3120*(1-P$1+H3120)^($A3121-$A3120)*(2-E3121/E3120)</f>
        <v>37.272278774619579</v>
      </c>
      <c r="Q3121">
        <v>37.31</v>
      </c>
    </row>
    <row r="3122" spans="1:17"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I3121*(1-IF($A3122&lt;=I3117,I$1,I$1+IF(AND(WEEKDAY($A3122)&lt;&gt;1,WEEKDAY($A3122)&lt;&gt;7),J$1,0)))^($A3122-$A3121)*(1-0.5*(E3122/E3121-1))</f>
        <v>45.382982042303311</v>
      </c>
      <c r="K3122">
        <f>ROW()</f>
        <v>3122</v>
      </c>
      <c r="L3122">
        <f>B3122/C3122</f>
        <v>0.78195976638546405</v>
      </c>
      <c r="M3122">
        <f t="shared" si="48"/>
        <v>35.396029507230082</v>
      </c>
      <c r="P3122">
        <f>P3121*(1-P$1+H3121)^($A3122-$A3121)*(2-E3122/E3121)</f>
        <v>36.355753222735444</v>
      </c>
      <c r="Q3122">
        <v>36.39</v>
      </c>
    </row>
    <row r="3123" spans="1:17" x14ac:dyDescent="0.25">
      <c r="A3123" s="1">
        <v>42593</v>
      </c>
      <c r="B3123" s="10">
        <v>11.68</v>
      </c>
      <c r="C3123" s="10">
        <v>15.3</v>
      </c>
      <c r="D3123">
        <v>247.1045</v>
      </c>
      <c r="E3123">
        <v>219.7996</v>
      </c>
      <c r="F3123">
        <v>23105.200161000001</v>
      </c>
      <c r="G3123">
        <v>20554.266304000001</v>
      </c>
      <c r="H3123">
        <f>(1/(1-91/360*VLOOKUP($A3123,Tbills!$B$4:$C$974,2,1)/100))^((1)/91)-1</f>
        <v>7.9195510458429652E-6</v>
      </c>
      <c r="I3123">
        <f>I3122*(1-IF($A3123&lt;=I3118,I$1,I$1+IF(AND(WEEKDAY($A3123)&lt;&gt;1,WEEKDAY($A3123)&lt;&gt;7),J$1,0)))^($A3123-$A3122)*(1-0.5*(E3123/E3122-1))</f>
        <v>45.58226081439939</v>
      </c>
      <c r="K3123">
        <f>ROW()</f>
        <v>3123</v>
      </c>
      <c r="L3123">
        <f>B3123/C3123</f>
        <v>0.76339869281045747</v>
      </c>
      <c r="M3123">
        <f t="shared" si="48"/>
        <v>35.707068236378277</v>
      </c>
      <c r="P3123">
        <f>P3122*(1-P$1+H3122)^($A3123-$A3122)*(2-E3123/E3122)</f>
        <v>36.675852287399394</v>
      </c>
      <c r="Q3123">
        <v>36.71</v>
      </c>
    </row>
    <row r="3124" spans="1:17"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I3123*(1-IF($A3124&lt;=I3119,I$1,I$1+IF(AND(WEEKDAY($A3124)&lt;&gt;1,WEEKDAY($A3124)&lt;&gt;7),J$1,0)))^($A3124-$A3123)*(1-0.5*(E3124/E3123-1))</f>
        <v>45.782519086825758</v>
      </c>
      <c r="K3124">
        <f>ROW()</f>
        <v>3124</v>
      </c>
      <c r="L3124">
        <f>B3124/C3124</f>
        <v>0.75688073394495414</v>
      </c>
      <c r="M3124">
        <f t="shared" si="48"/>
        <v>36.021003836230989</v>
      </c>
      <c r="P3124">
        <f>P3123*(1-P$1+H3123)^($A3124-$A3123)*(2-E3124/E3123)</f>
        <v>36.998953229426142</v>
      </c>
      <c r="Q3124">
        <v>37.03</v>
      </c>
    </row>
    <row r="3125" spans="1:17"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I3124*(1-IF($A3125&lt;=I3120,I$1,I$1+IF(AND(WEEKDAY($A3125)&lt;&gt;1,WEEKDAY($A3125)&lt;&gt;7),J$1,0)))^($A3125-$A3124)*(1-0.5*(E3125/E3124-1))</f>
        <v>46.004574893358452</v>
      </c>
      <c r="K3125">
        <f>ROW()</f>
        <v>3125</v>
      </c>
      <c r="L3125">
        <f>B3125/C3125</f>
        <v>0.76788036410923277</v>
      </c>
      <c r="M3125">
        <f t="shared" si="48"/>
        <v>36.370994563529365</v>
      </c>
      <c r="P3125">
        <f>P3124*(1-P$1+H3124)^($A3125-$A3124)*(2-E3125/E3124)</f>
        <v>37.360408409420103</v>
      </c>
      <c r="Q3125">
        <v>37.4</v>
      </c>
    </row>
    <row r="3126" spans="1:17"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I3125*(1-IF($A3126&lt;=I3121,I$1,I$1+IF(AND(WEEKDAY($A3126)&lt;&gt;1,WEEKDAY($A3126)&lt;&gt;7),J$1,0)))^($A3126-$A3125)*(1-0.5*(E3126/E3125-1))</f>
        <v>45.21291915831371</v>
      </c>
      <c r="K3126">
        <f>ROW()</f>
        <v>3126</v>
      </c>
      <c r="L3126">
        <f>B3126/C3126</f>
        <v>0.78901373283395759</v>
      </c>
      <c r="M3126">
        <f t="shared" si="48"/>
        <v>35.119461143612753</v>
      </c>
      <c r="P3126">
        <f>P3125*(1-P$1+H3125)^($A3126-$A3125)*(2-E3126/E3125)</f>
        <v>36.075460704010844</v>
      </c>
      <c r="Q3126">
        <v>36.11</v>
      </c>
    </row>
    <row r="3127" spans="1:17"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I3126*(1-IF($A3127&lt;=I3122,I$1,I$1+IF(AND(WEEKDAY($A3127)&lt;&gt;1,WEEKDAY($A3127)&lt;&gt;7),J$1,0)))^($A3127-$A3126)*(1-0.5*(E3127/E3126-1))</f>
        <v>45.949293198977692</v>
      </c>
      <c r="K3127">
        <f>ROW()</f>
        <v>3127</v>
      </c>
      <c r="L3127">
        <f>B3127/C3127</f>
        <v>0.78543814432989689</v>
      </c>
      <c r="M3127">
        <f t="shared" si="48"/>
        <v>36.263597731926517</v>
      </c>
      <c r="P3127">
        <f>P3126*(1-P$1+H3126)^($A3127-$A3126)*(2-E3127/E3126)</f>
        <v>37.251394486852696</v>
      </c>
      <c r="Q3127">
        <v>37.29</v>
      </c>
    </row>
    <row r="3128" spans="1:17"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I3127*(1-IF($A3128&lt;=I3123,I$1,I$1+IF(AND(WEEKDAY($A3128)&lt;&gt;1,WEEKDAY($A3128)&lt;&gt;7),J$1,0)))^($A3128-$A3127)*(1-0.5*(E3128/E3127-1))</f>
        <v>46.323879964310898</v>
      </c>
      <c r="K3128">
        <f>ROW()</f>
        <v>3128</v>
      </c>
      <c r="L3128">
        <f>B3128/C3128</f>
        <v>0.75395778364116095</v>
      </c>
      <c r="M3128">
        <f t="shared" si="48"/>
        <v>36.855038773902137</v>
      </c>
      <c r="P3128">
        <f>P3127*(1-P$1+H3127)^($A3128-$A3127)*(2-E3128/E3127)</f>
        <v>37.859608884854907</v>
      </c>
      <c r="Q3128">
        <v>37.9</v>
      </c>
    </row>
    <row r="3129" spans="1:17"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I3128*(1-IF($A3129&lt;=I3124,I$1,I$1+IF(AND(WEEKDAY($A3129)&lt;&gt;1,WEEKDAY($A3129)&lt;&gt;7),J$1,0)))^($A3129-$A3128)*(1-0.5*(E3129/E3128-1))</f>
        <v>46.16556135676251</v>
      </c>
      <c r="K3129">
        <f>ROW()</f>
        <v>3129</v>
      </c>
      <c r="L3129">
        <f>B3129/C3129</f>
        <v>0.74950429610046265</v>
      </c>
      <c r="M3129">
        <f t="shared" si="48"/>
        <v>36.6033309293652</v>
      </c>
      <c r="P3129">
        <f>P3128*(1-P$1+H3128)^($A3129-$A3128)*(2-E3129/E3128)</f>
        <v>37.601693301021072</v>
      </c>
      <c r="Q3129">
        <v>37.64</v>
      </c>
    </row>
    <row r="3130" spans="1:17"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I3129*(1-IF($A3130&lt;=I3125,I$1,I$1+IF(AND(WEEKDAY($A3130)&lt;&gt;1,WEEKDAY($A3130)&lt;&gt;7),J$1,0)))^($A3130-$A3129)*(1-0.5*(E3130/E3129-1))</f>
        <v>46.074967994762275</v>
      </c>
      <c r="K3130">
        <f>ROW()</f>
        <v>3130</v>
      </c>
      <c r="L3130">
        <f>B3130/C3130</f>
        <v>0.79161290322580646</v>
      </c>
      <c r="M3130">
        <f t="shared" si="48"/>
        <v>36.460283536826061</v>
      </c>
      <c r="P3130">
        <f>P3129*(1-P$1+H3129)^($A3130-$A3129)*(2-E3130/E3129)</f>
        <v>37.456696112283204</v>
      </c>
      <c r="Q3130">
        <v>37.49</v>
      </c>
    </row>
    <row r="3131" spans="1:17"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I3130*(1-IF($A3131&lt;=I3126,I$1,I$1+IF(AND(WEEKDAY($A3131)&lt;&gt;1,WEEKDAY($A3131)&lt;&gt;7),J$1,0)))^($A3131-$A3130)*(1-0.5*(E3131/E3130-1))</f>
        <v>46.111992193664186</v>
      </c>
      <c r="K3131">
        <f>ROW()</f>
        <v>3131</v>
      </c>
      <c r="L3131">
        <f>B3131/C3131</f>
        <v>0.80285343709468227</v>
      </c>
      <c r="M3131">
        <f t="shared" si="48"/>
        <v>36.519078439776912</v>
      </c>
      <c r="P3131">
        <f>P3130*(1-P$1+H3130)^($A3131-$A3130)*(2-E3131/E3130)</f>
        <v>37.517749491627079</v>
      </c>
      <c r="Q3131">
        <v>37.549999999999997</v>
      </c>
    </row>
    <row r="3132" spans="1:17"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I3131*(1-IF($A3132&lt;=I3127,I$1,I$1+IF(AND(WEEKDAY($A3132)&lt;&gt;1,WEEKDAY($A3132)&lt;&gt;7),J$1,0)))^($A3132-$A3131)*(1-0.5*(E3132/E3131-1))</f>
        <v>45.4886998030779</v>
      </c>
      <c r="K3132">
        <f>ROW()</f>
        <v>3132</v>
      </c>
      <c r="L3132">
        <f>B3132/C3132</f>
        <v>0.84062499999999996</v>
      </c>
      <c r="M3132">
        <f t="shared" si="48"/>
        <v>35.532047423094966</v>
      </c>
      <c r="P3132">
        <f>P3131*(1-P$1+H3131)^($A3132-$A3131)*(2-E3132/E3131)</f>
        <v>36.504360659978843</v>
      </c>
      <c r="Q3132">
        <v>36.54</v>
      </c>
    </row>
    <row r="3133" spans="1:17"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I3132*(1-IF($A3133&lt;=I3128,I$1,I$1+IF(AND(WEEKDAY($A3133)&lt;&gt;1,WEEKDAY($A3133)&lt;&gt;7),J$1,0)))^($A3133-$A3132)*(1-0.5*(E3133/E3132-1))</f>
        <v>45.724050147280941</v>
      </c>
      <c r="K3133">
        <f>ROW()</f>
        <v>3133</v>
      </c>
      <c r="L3133">
        <f>B3133/C3133</f>
        <v>0.84500929944203362</v>
      </c>
      <c r="M3133">
        <f t="shared" si="48"/>
        <v>35.899907360361446</v>
      </c>
      <c r="P3133">
        <f>P3132*(1-P$1+H3132)^($A3133-$A3132)*(2-E3133/E3132)</f>
        <v>36.882927525040373</v>
      </c>
      <c r="Q3133">
        <v>36.92</v>
      </c>
    </row>
    <row r="3134" spans="1:17"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I3133*(1-IF($A3134&lt;=I3129,I$1,I$1+IF(AND(WEEKDAY($A3134)&lt;&gt;1,WEEKDAY($A3134)&lt;&gt;7),J$1,0)))^($A3134-$A3133)*(1-0.5*(E3134/E3133-1))</f>
        <v>45.523696280597591</v>
      </c>
      <c r="K3134">
        <f>ROW()</f>
        <v>3134</v>
      </c>
      <c r="L3134">
        <f>B3134/C3134</f>
        <v>0.8405172413793105</v>
      </c>
      <c r="M3134">
        <f t="shared" si="48"/>
        <v>35.585497719105298</v>
      </c>
      <c r="P3134">
        <f>P3133*(1-P$1+H3133)^($A3134-$A3133)*(2-E3134/E3133)</f>
        <v>36.560558946909318</v>
      </c>
      <c r="Q3134">
        <v>36.6</v>
      </c>
    </row>
    <row r="3135" spans="1:17"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I3134*(1-IF($A3135&lt;=I3130,I$1,I$1+IF(AND(WEEKDAY($A3135)&lt;&gt;1,WEEKDAY($A3135)&lt;&gt;7),J$1,0)))^($A3135-$A3134)*(1-0.5*(E3135/E3134-1))</f>
        <v>46.049720544902399</v>
      </c>
      <c r="K3135">
        <f>ROW()</f>
        <v>3135</v>
      </c>
      <c r="L3135">
        <f>B3135/C3135</f>
        <v>0.81230382925298172</v>
      </c>
      <c r="M3135">
        <f t="shared" si="48"/>
        <v>36.408409389048416</v>
      </c>
      <c r="P3135">
        <f>P3134*(1-P$1+H3134)^($A3135-$A3134)*(2-E3135/E3134)</f>
        <v>37.408014929963564</v>
      </c>
      <c r="Q3135">
        <v>37.44</v>
      </c>
    </row>
    <row r="3136" spans="1:17"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I3135*(1-IF($A3136&lt;=I3131,I$1,I$1+IF(AND(WEEKDAY($A3136)&lt;&gt;1,WEEKDAY($A3136)&lt;&gt;7),J$1,0)))^($A3136-$A3135)*(1-0.5*(E3136/E3135-1))</f>
        <v>46.21583586285638</v>
      </c>
      <c r="K3136">
        <f>ROW()</f>
        <v>3136</v>
      </c>
      <c r="L3136">
        <f>B3136/C3136</f>
        <v>0.81846537741734238</v>
      </c>
      <c r="M3136">
        <f t="shared" si="48"/>
        <v>36.671275815733161</v>
      </c>
      <c r="P3136">
        <f>P3135*(1-P$1+H3135)^($A3136-$A3135)*(2-E3136/E3135)</f>
        <v>37.678768641379264</v>
      </c>
      <c r="Q3136">
        <v>37.72</v>
      </c>
    </row>
    <row r="3137" spans="1:17"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I3136*(1-IF($A3137&lt;=I3132,I$1,I$1+IF(AND(WEEKDAY($A3137)&lt;&gt;1,WEEKDAY($A3137)&lt;&gt;7),J$1,0)))^($A3137-$A3136)*(1-0.5*(E3137/E3136-1))</f>
        <v>46.202174350123869</v>
      </c>
      <c r="K3137">
        <f>ROW()</f>
        <v>3137</v>
      </c>
      <c r="L3137">
        <f>B3137/C3137</f>
        <v>0.83147459727385375</v>
      </c>
      <c r="M3137">
        <f t="shared" si="48"/>
        <v>36.649796925053025</v>
      </c>
      <c r="P3137">
        <f>P3136*(1-P$1+H3136)^($A3137-$A3136)*(2-E3137/E3136)</f>
        <v>37.657369462687655</v>
      </c>
      <c r="Q3137">
        <v>37.69</v>
      </c>
    </row>
    <row r="3138" spans="1:17"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I3137*(1-IF($A3138&lt;=I3133,I$1,I$1+IF(AND(WEEKDAY($A3138)&lt;&gt;1,WEEKDAY($A3138)&lt;&gt;7),J$1,0)))^($A3138-$A3137)*(1-0.5*(E3138/E3137-1))</f>
        <v>46.234998463900979</v>
      </c>
      <c r="K3138">
        <f>ROW()</f>
        <v>3138</v>
      </c>
      <c r="L3138">
        <f>B3138/C3138</f>
        <v>0.82648681790312706</v>
      </c>
      <c r="M3138">
        <f t="shared" si="48"/>
        <v>36.702071982437552</v>
      </c>
      <c r="P3138">
        <f>P3137*(1-P$1+H3137)^($A3138-$A3137)*(2-E3138/E3137)</f>
        <v>37.711752442961171</v>
      </c>
      <c r="Q3138">
        <v>37.75</v>
      </c>
    </row>
    <row r="3139" spans="1:17"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I3138*(1-IF($A3139&lt;=I3134,I$1,I$1+IF(AND(WEEKDAY($A3139)&lt;&gt;1,WEEKDAY($A3139)&lt;&gt;7),J$1,0)))^($A3139-$A3138)*(1-0.5*(E3139/E3138-1))</f>
        <v>46.936550372195406</v>
      </c>
      <c r="K3139">
        <f>ROW()</f>
        <v>3139</v>
      </c>
      <c r="L3139">
        <f>B3139/C3139</f>
        <v>0.7654952076677316</v>
      </c>
      <c r="M3139">
        <f t="shared" si="48"/>
        <v>37.816056132608317</v>
      </c>
      <c r="P3139">
        <f>P3138*(1-P$1+H3138)^($A3139-$A3138)*(2-E3139/E3138)</f>
        <v>38.857095252099036</v>
      </c>
      <c r="Q3139">
        <v>38.89</v>
      </c>
    </row>
    <row r="3140" spans="1:17"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I3139*(1-IF($A3140&lt;=I3135,I$1,I$1+IF(AND(WEEKDAY($A3140)&lt;&gt;1,WEEKDAY($A3140)&lt;&gt;7),J$1,0)))^($A3140-$A3139)*(1-0.5*(E3140/E3139-1))</f>
        <v>47.736189991745313</v>
      </c>
      <c r="K3140">
        <f>ROW()</f>
        <v>3140</v>
      </c>
      <c r="L3140">
        <f>B3140/C3140</f>
        <v>0.77249357326478141</v>
      </c>
      <c r="M3140">
        <f t="shared" si="48"/>
        <v>39.105293275458727</v>
      </c>
      <c r="P3140">
        <f>P3139*(1-P$1+H3139)^($A3140-$A3139)*(2-E3140/E3139)</f>
        <v>40.184772204565647</v>
      </c>
      <c r="Q3140">
        <v>40.22</v>
      </c>
    </row>
    <row r="3141" spans="1:17"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I3140*(1-IF($A3141&lt;=I3136,I$1,I$1+IF(AND(WEEKDAY($A3141)&lt;&gt;1,WEEKDAY($A3141)&lt;&gt;7),J$1,0)))^($A3141-$A3140)*(1-0.5*(E3141/E3140-1))</f>
        <v>47.929376753921993</v>
      </c>
      <c r="K3141">
        <f>ROW()</f>
        <v>3141</v>
      </c>
      <c r="L3141">
        <f>B3141/C3141</f>
        <v>0.77081988379599742</v>
      </c>
      <c r="M3141">
        <f t="shared" si="48"/>
        <v>39.422016629736305</v>
      </c>
      <c r="P3141">
        <f>P3140*(1-P$1+H3140)^($A3141-$A3140)*(2-E3141/E3140)</f>
        <v>40.510981619539152</v>
      </c>
      <c r="Q3141">
        <v>40.549999999999997</v>
      </c>
    </row>
    <row r="3142" spans="1:17"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I3141*(1-IF($A3142&lt;=I3137,I$1,I$1+IF(AND(WEEKDAY($A3142)&lt;&gt;1,WEEKDAY($A3142)&lt;&gt;7),J$1,0)))^($A3142-$A3141)*(1-0.5*(E3142/E3141-1))</f>
        <v>47.685555990165959</v>
      </c>
      <c r="K3142">
        <f>ROW()</f>
        <v>3142</v>
      </c>
      <c r="L3142">
        <f>B3142/C3142</f>
        <v>0.79127134724857684</v>
      </c>
      <c r="M3142">
        <f t="shared" si="48"/>
        <v>39.021154623298855</v>
      </c>
      <c r="P3142">
        <f>P3141*(1-P$1+H3141)^($A3142-$A3141)*(2-E3142/E3141)</f>
        <v>40.09978204748294</v>
      </c>
      <c r="Q3142">
        <v>40.14</v>
      </c>
    </row>
    <row r="3143" spans="1:17"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I3142*(1-IF($A3143&lt;=I3138,I$1,I$1+IF(AND(WEEKDAY($A3143)&lt;&gt;1,WEEKDAY($A3143)&lt;&gt;7),J$1,0)))^($A3143-$A3142)*(1-0.5*(E3143/E3142-1))</f>
        <v>43.993980552387647</v>
      </c>
      <c r="K3143">
        <f>ROW()</f>
        <v>3143</v>
      </c>
      <c r="L3143">
        <f>B3143/C3143</f>
        <v>0.92936802973977706</v>
      </c>
      <c r="M3143">
        <f t="shared" si="48"/>
        <v>32.979850247850962</v>
      </c>
      <c r="P3143">
        <f>P3142*(1-P$1+H3142)^($A3143-$A3142)*(2-E3143/E3142)</f>
        <v>33.892100188321777</v>
      </c>
      <c r="Q3143">
        <v>33.92</v>
      </c>
    </row>
    <row r="3144" spans="1:17"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I3143*(1-IF($A3144&lt;=I3139,I$1,I$1+IF(AND(WEEKDAY($A3144)&lt;&gt;1,WEEKDAY($A3144)&lt;&gt;7),J$1,0)))^($A3144-$A3143)*(1-0.5*(E3144/E3143-1))</f>
        <v>45.260311697221098</v>
      </c>
      <c r="K3144">
        <f>ROW()</f>
        <v>3144</v>
      </c>
      <c r="L3144">
        <f>B3144/C3144</f>
        <v>0.87782281412854668</v>
      </c>
      <c r="M3144">
        <f t="shared" si="48"/>
        <v>34.878871734066834</v>
      </c>
      <c r="P3144">
        <f>P3143*(1-P$1+H3143)^($A3144-$A3143)*(2-E3144/E3143)</f>
        <v>35.845607753265902</v>
      </c>
      <c r="Q3144">
        <v>35.880000000000003</v>
      </c>
    </row>
    <row r="3145" spans="1:17"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I3144*(1-IF($A3145&lt;=I3140,I$1,I$1+IF(AND(WEEKDAY($A3145)&lt;&gt;1,WEEKDAY($A3145)&lt;&gt;7),J$1,0)))^($A3145-$A3144)*(1-0.5*(E3145/E3144-1))</f>
        <v>42.982483400397022</v>
      </c>
      <c r="K3145">
        <f>ROW()</f>
        <v>3145</v>
      </c>
      <c r="L3145">
        <f>B3145/C3145</f>
        <v>0.93700787401574803</v>
      </c>
      <c r="M3145">
        <f t="shared" ref="M3145:M3208" si="49">M3144*(1-IF($A3145&lt;=N$3,M$1,M$1+IF(AND(WEEKDAY($A3145)&lt;&gt;1,WEEKDAY($A3145)&lt;&gt;7),N$1,0)))^($A3145-$A3144)*(2-$E3145/$E3144)</f>
        <v>31.368417593772701</v>
      </c>
      <c r="P3145">
        <f>P3144*(1-P$1+H3144)^($A3145-$A3144)*(2-E3145/E3144)</f>
        <v>32.238441394722884</v>
      </c>
      <c r="Q3145">
        <v>32.270000000000003</v>
      </c>
    </row>
    <row r="3146" spans="1:17"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I3145*(1-IF($A3146&lt;=I3141,I$1,I$1+IF(AND(WEEKDAY($A3146)&lt;&gt;1,WEEKDAY($A3146)&lt;&gt;7),J$1,0)))^($A3146-$A3145)*(1-0.5*(E3146/E3145-1))</f>
        <v>42.319999059152202</v>
      </c>
      <c r="K3146">
        <f>ROW()</f>
        <v>3146</v>
      </c>
      <c r="L3146">
        <f>B3146/C3146</f>
        <v>0.93746770025839787</v>
      </c>
      <c r="M3146">
        <f t="shared" si="49"/>
        <v>30.401653294869188</v>
      </c>
      <c r="P3146">
        <f>P3145*(1-P$1+H3145)^($A3146-$A3145)*(2-E3146/E3145)</f>
        <v>31.245432043210045</v>
      </c>
      <c r="Q3146">
        <v>31.27</v>
      </c>
    </row>
    <row r="3147" spans="1:17"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I3146*(1-IF($A3147&lt;=I3142,I$1,I$1+IF(AND(WEEKDAY($A3147)&lt;&gt;1,WEEKDAY($A3147)&lt;&gt;7),J$1,0)))^($A3147-$A3146)*(1-0.5*(E3147/E3146-1))</f>
        <v>43.172780819104126</v>
      </c>
      <c r="K3147">
        <f>ROW()</f>
        <v>3147</v>
      </c>
      <c r="L3147">
        <f>B3147/C3147</f>
        <v>0.89609675645959319</v>
      </c>
      <c r="M3147">
        <f t="shared" si="49"/>
        <v>31.627029829702003</v>
      </c>
      <c r="P3147">
        <f>P3146*(1-P$1+H3146)^($A3147-$A3146)*(2-E3147/E3146)</f>
        <v>32.505409863479962</v>
      </c>
      <c r="Q3147">
        <v>32.54</v>
      </c>
    </row>
    <row r="3148" spans="1:17" x14ac:dyDescent="0.25">
      <c r="A3148" s="1">
        <v>42629</v>
      </c>
      <c r="B3148">
        <v>15.37</v>
      </c>
      <c r="C3148">
        <v>17.88</v>
      </c>
      <c r="D3148">
        <v>254.91919999999999</v>
      </c>
      <c r="E3148">
        <v>226.6824</v>
      </c>
      <c r="F3148">
        <v>24085.851182999999</v>
      </c>
      <c r="G3148">
        <v>21420.242241</v>
      </c>
      <c r="H3148">
        <f>(1/(1-91/360*VLOOKUP($A3148,Tbills!$B$4:$C$974,2,1)/100))^((1)/91)-1</f>
        <v>9.5875604573247841E-6</v>
      </c>
      <c r="I3148">
        <f>I3147*(1-IF($A3148&lt;=I3143,I$1,I$1+IF(AND(WEEKDAY($A3148)&lt;&gt;1,WEEKDAY($A3148)&lt;&gt;7),J$1,0)))^($A3148-$A3147)*(1-0.5*(E3148/E3147-1))</f>
        <v>44.059563759081307</v>
      </c>
      <c r="K3148">
        <f>ROW()</f>
        <v>3148</v>
      </c>
      <c r="L3148">
        <f>B3148/C3148</f>
        <v>0.85961968680089484</v>
      </c>
      <c r="M3148">
        <f t="shared" si="49"/>
        <v>32.926435326362515</v>
      </c>
      <c r="P3148">
        <f>P3147*(1-P$1+H3147)^($A3148-$A3147)*(2-E3148/E3147)</f>
        <v>33.841552836878421</v>
      </c>
      <c r="Q3148">
        <v>33.869999999999997</v>
      </c>
    </row>
    <row r="3149" spans="1:17"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I3148*(1-IF($A3149&lt;=I3144,I$1,I$1+IF(AND(WEEKDAY($A3149)&lt;&gt;1,WEEKDAY($A3149)&lt;&gt;7),J$1,0)))^($A3149-$A3148)*(1-0.5*(E3149/E3148-1))</f>
        <v>44.55724016134922</v>
      </c>
      <c r="K3149">
        <f>ROW()</f>
        <v>3149</v>
      </c>
      <c r="L3149">
        <f>B3149/C3149</f>
        <v>0.87345331833520801</v>
      </c>
      <c r="M3149">
        <f t="shared" si="49"/>
        <v>33.670773984311303</v>
      </c>
      <c r="P3149">
        <f>P3148*(1-P$1+H3148)^($A3149-$A3148)*(2-E3149/E3148)</f>
        <v>34.608569783647582</v>
      </c>
      <c r="Q3149">
        <v>34.64</v>
      </c>
    </row>
    <row r="3150" spans="1:17"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I3149*(1-IF($A3150&lt;=I3145,I$1,I$1+IF(AND(WEEKDAY($A3150)&lt;&gt;1,WEEKDAY($A3150)&lt;&gt;7),J$1,0)))^($A3150-$A3149)*(1-0.5*(E3150/E3149-1))</f>
        <v>44.169865108919318</v>
      </c>
      <c r="K3150">
        <f>ROW()</f>
        <v>3150</v>
      </c>
      <c r="L3150">
        <f>B3150/C3150</f>
        <v>0.88493607559755427</v>
      </c>
      <c r="M3150">
        <f t="shared" si="49"/>
        <v>33.085511511721045</v>
      </c>
      <c r="P3150">
        <f>P3149*(1-P$1+H3149)^($A3150-$A3149)*(2-E3150/E3149)</f>
        <v>34.007658795014386</v>
      </c>
      <c r="Q3150">
        <v>34.04</v>
      </c>
    </row>
    <row r="3151" spans="1:17" x14ac:dyDescent="0.25">
      <c r="A3151" s="1">
        <v>42634</v>
      </c>
      <c r="B3151">
        <v>13.3</v>
      </c>
      <c r="C3151">
        <v>16.66</v>
      </c>
      <c r="D3151">
        <v>233.8152</v>
      </c>
      <c r="E3151">
        <v>207.9058</v>
      </c>
      <c r="F3151">
        <v>23489.840166999998</v>
      </c>
      <c r="G3151">
        <v>20889.181930999999</v>
      </c>
      <c r="H3151">
        <f>(1/(1-91/360*VLOOKUP($A3151,Tbills!$B$4:$C$974,2,1)/100))^((1)/91)-1</f>
        <v>9.5875604573247841E-6</v>
      </c>
      <c r="I3151">
        <f>I3150*(1-IF($A3151&lt;=I3146,I$1,I$1+IF(AND(WEEKDAY($A3151)&lt;&gt;1,WEEKDAY($A3151)&lt;&gt;7),J$1,0)))^($A3151-$A3150)*(1-0.5*(E3151/E3150-1))</f>
        <v>45.879698075195265</v>
      </c>
      <c r="K3151">
        <f>ROW()</f>
        <v>3151</v>
      </c>
      <c r="L3151">
        <f>B3151/C3151</f>
        <v>0.79831932773109249</v>
      </c>
      <c r="M3151">
        <f t="shared" si="49"/>
        <v>35.647146631673685</v>
      </c>
      <c r="P3151">
        <f>P3150*(1-P$1+H3150)^($A3151-$A3150)*(2-E3151/E3150)</f>
        <v>36.64139354934715</v>
      </c>
      <c r="Q3151">
        <v>36.68</v>
      </c>
    </row>
    <row r="3152" spans="1:17" x14ac:dyDescent="0.25">
      <c r="A3152" s="1">
        <v>42635</v>
      </c>
      <c r="B3152">
        <v>12.02</v>
      </c>
      <c r="C3152">
        <v>15.94</v>
      </c>
      <c r="D3152">
        <v>223.06440000000001</v>
      </c>
      <c r="E3152">
        <v>198.3443</v>
      </c>
      <c r="F3152">
        <v>23031.688146</v>
      </c>
      <c r="G3152">
        <v>20481.553555999999</v>
      </c>
      <c r="H3152">
        <f>(1/(1-91/360*VLOOKUP($A3152,Tbills!$B$4:$C$974,2,1)/100))^((1)/91)-1</f>
        <v>7.7805618148296674E-6</v>
      </c>
      <c r="I3152">
        <f>I3151*(1-IF($A3152&lt;=I3147,I$1,I$1+IF(AND(WEEKDAY($A3152)&lt;&gt;1,WEEKDAY($A3152)&lt;&gt;7),J$1,0)))^($A3152-$A3151)*(1-0.5*(E3152/E3151-1))</f>
        <v>46.933470463308076</v>
      </c>
      <c r="K3152">
        <f>ROW()</f>
        <v>3152</v>
      </c>
      <c r="L3152">
        <f>B3152/C3152</f>
        <v>0.75407779171894607</v>
      </c>
      <c r="M3152">
        <f t="shared" si="49"/>
        <v>37.284807227632491</v>
      </c>
      <c r="P3152">
        <f>P3151*(1-P$1+H3151)^($A3152-$A3151)*(2-E3152/E3151)</f>
        <v>38.325465676723951</v>
      </c>
      <c r="Q3152">
        <v>38.36</v>
      </c>
    </row>
    <row r="3153" spans="1:17"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I3152*(1-IF($A3153&lt;=I3148,I$1,I$1+IF(AND(WEEKDAY($A3153)&lt;&gt;1,WEEKDAY($A3153)&lt;&gt;7),J$1,0)))^($A3153-$A3152)*(1-0.5*(E3153/E3152-1))</f>
        <v>46.560849991882925</v>
      </c>
      <c r="K3153">
        <f>ROW()</f>
        <v>3153</v>
      </c>
      <c r="L3153">
        <f>B3153/C3153</f>
        <v>0.76573208722741426</v>
      </c>
      <c r="M3153">
        <f t="shared" si="49"/>
        <v>36.692990619917076</v>
      </c>
      <c r="P3153">
        <f>P3152*(1-P$1+H3152)^($A3153-$A3152)*(2-E3153/E3152)</f>
        <v>37.71778600293667</v>
      </c>
      <c r="Q3153">
        <v>37.75</v>
      </c>
    </row>
    <row r="3154" spans="1:17"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I3153*(1-IF($A3154&lt;=I3149,I$1,I$1+IF(AND(WEEKDAY($A3154)&lt;&gt;1,WEEKDAY($A3154)&lt;&gt;7),J$1,0)))^($A3154-$A3153)*(1-0.5*(E3154/E3153-1))</f>
        <v>45.614278613999161</v>
      </c>
      <c r="K3154">
        <f>ROW()</f>
        <v>3154</v>
      </c>
      <c r="L3154">
        <f>B3154/C3154</f>
        <v>0.83912037037037035</v>
      </c>
      <c r="M3154">
        <f t="shared" si="49"/>
        <v>35.201765366830756</v>
      </c>
      <c r="P3154">
        <f>P3153*(1-P$1+H3153)^($A3154-$A3153)*(2-E3154/E3153)</f>
        <v>36.186798121116887</v>
      </c>
      <c r="Q3154">
        <v>36.22</v>
      </c>
    </row>
    <row r="3155" spans="1:17" x14ac:dyDescent="0.25">
      <c r="A3155" s="1">
        <v>42640</v>
      </c>
      <c r="B3155">
        <v>13.1</v>
      </c>
      <c r="C3155">
        <v>16.45</v>
      </c>
      <c r="D3155">
        <v>225.7764</v>
      </c>
      <c r="E3155">
        <v>200.7482</v>
      </c>
      <c r="F3155">
        <v>22835.743294</v>
      </c>
      <c r="G3155">
        <v>20306.514678</v>
      </c>
      <c r="H3155">
        <f>(1/(1-91/360*VLOOKUP($A3155,Tbills!$B$4:$C$974,2,1)/100))^((1)/91)-1</f>
        <v>7.7805618148296674E-6</v>
      </c>
      <c r="I3155">
        <f>I3154*(1-IF($A3155&lt;=I3150,I$1,I$1+IF(AND(WEEKDAY($A3155)&lt;&gt;1,WEEKDAY($A3155)&lt;&gt;7),J$1,0)))^($A3155-$A3154)*(1-0.5*(E3155/E3154-1))</f>
        <v>46.580932705183258</v>
      </c>
      <c r="K3155">
        <f>ROW()</f>
        <v>3155</v>
      </c>
      <c r="L3155">
        <f>B3155/C3155</f>
        <v>0.79635258358662619</v>
      </c>
      <c r="M3155">
        <f t="shared" si="49"/>
        <v>36.693913468190985</v>
      </c>
      <c r="P3155">
        <f>P3154*(1-P$1+H3154)^($A3155-$A3154)*(2-E3155/E3154)</f>
        <v>37.721355453480804</v>
      </c>
      <c r="Q3155">
        <v>37.76</v>
      </c>
    </row>
    <row r="3156" spans="1:17"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I3155*(1-IF($A3156&lt;=I3151,I$1,I$1+IF(AND(WEEKDAY($A3156)&lt;&gt;1,WEEKDAY($A3156)&lt;&gt;7),J$1,0)))^($A3156-$A3155)*(1-0.5*(E3156/E3155-1))</f>
        <v>46.96513471174827</v>
      </c>
      <c r="K3156">
        <f>ROW()</f>
        <v>3156</v>
      </c>
      <c r="L3156">
        <f>B3156/C3156</f>
        <v>0.77389131792629606</v>
      </c>
      <c r="M3156">
        <f t="shared" si="49"/>
        <v>37.299408747073564</v>
      </c>
      <c r="P3156">
        <f>P3155*(1-P$1+H3155)^($A3156-$A3155)*(2-E3156/E3155)</f>
        <v>38.344470852607472</v>
      </c>
      <c r="Q3156">
        <v>38.380000000000003</v>
      </c>
    </row>
    <row r="3157" spans="1:17" x14ac:dyDescent="0.25">
      <c r="A3157" s="1">
        <v>42642</v>
      </c>
      <c r="B3157">
        <v>14.02</v>
      </c>
      <c r="C3157">
        <v>16.87</v>
      </c>
      <c r="D3157">
        <v>230.2595</v>
      </c>
      <c r="E3157">
        <v>204.7312</v>
      </c>
      <c r="F3157">
        <v>22865.156728000002</v>
      </c>
      <c r="G3157">
        <v>20332.354154000001</v>
      </c>
      <c r="H3157">
        <f>(1/(1-91/360*VLOOKUP($A3157,Tbills!$B$4:$C$974,2,1)/100))^((1)/91)-1</f>
        <v>5.8348991682777296E-6</v>
      </c>
      <c r="I3157">
        <f>I3156*(1-IF($A3157&lt;=I3152,I$1,I$1+IF(AND(WEEKDAY($A3157)&lt;&gt;1,WEEKDAY($A3157)&lt;&gt;7),J$1,0)))^($A3157-$A3156)*(1-0.5*(E3157/E3156-1))</f>
        <v>46.095040191592169</v>
      </c>
      <c r="K3157">
        <f>ROW()</f>
        <v>3157</v>
      </c>
      <c r="L3157">
        <f>B3157/C3157</f>
        <v>0.8310610551274451</v>
      </c>
      <c r="M3157">
        <f t="shared" si="49"/>
        <v>35.917594512464866</v>
      </c>
      <c r="P3157">
        <f>P3156*(1-P$1+H3156)^($A3157-$A3156)*(2-E3157/E3156)</f>
        <v>36.924582061458651</v>
      </c>
      <c r="Q3157">
        <v>36.96</v>
      </c>
    </row>
    <row r="3158" spans="1:17"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I3157*(1-IF($A3158&lt;=I3153,I$1,I$1+IF(AND(WEEKDAY($A3158)&lt;&gt;1,WEEKDAY($A3158)&lt;&gt;7),J$1,0)))^($A3158-$A3157)*(1-0.5*(E3158/E3157-1))</f>
        <v>46.268709192300307</v>
      </c>
      <c r="K3158">
        <f>ROW()</f>
        <v>3158</v>
      </c>
      <c r="L3158">
        <f>B3158/C3158</f>
        <v>0.81185094685400117</v>
      </c>
      <c r="M3158">
        <f t="shared" si="49"/>
        <v>36.188434047997632</v>
      </c>
      <c r="P3158">
        <f>P3157*(1-P$1+H3157)^($A3158-$A3157)*(2-E3158/E3157)</f>
        <v>37.203588712110736</v>
      </c>
      <c r="Q3158">
        <v>37.24</v>
      </c>
    </row>
    <row r="3159" spans="1:17"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I3158*(1-IF($A3159&lt;=I3154,I$1,I$1+IF(AND(WEEKDAY($A3159)&lt;&gt;1,WEEKDAY($A3159)&lt;&gt;7),J$1,0)))^($A3159-$A3158)*(1-0.5*(E3159/E3158-1))</f>
        <v>46.621094334426431</v>
      </c>
      <c r="K3159">
        <f>ROW()</f>
        <v>3159</v>
      </c>
      <c r="L3159">
        <f>B3159/C3159</f>
        <v>0.82743902439024397</v>
      </c>
      <c r="M3159">
        <f t="shared" si="49"/>
        <v>36.740221063827278</v>
      </c>
      <c r="P3159">
        <f>P3158*(1-P$1+H3158)^($A3159-$A3158)*(2-E3159/E3158)</f>
        <v>37.772602241747862</v>
      </c>
      <c r="Q3159">
        <v>37.81</v>
      </c>
    </row>
    <row r="3160" spans="1:17"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I3159*(1-IF($A3160&lt;=I3155,I$1,I$1+IF(AND(WEEKDAY($A3160)&lt;&gt;1,WEEKDAY($A3160)&lt;&gt;7),J$1,0)))^($A3160-$A3159)*(1-0.5*(E3160/E3159-1))</f>
        <v>46.837598509389977</v>
      </c>
      <c r="K3160">
        <f>ROW()</f>
        <v>3160</v>
      </c>
      <c r="L3160">
        <f>B3160/C3160</f>
        <v>0.82756527018822112</v>
      </c>
      <c r="M3160">
        <f t="shared" si="49"/>
        <v>37.081651902743381</v>
      </c>
      <c r="P3160">
        <f>P3159*(1-P$1+H3159)^($A3160-$A3159)*(2-E3160/E3159)</f>
        <v>38.124215154288294</v>
      </c>
      <c r="Q3160">
        <v>38.159999999999997</v>
      </c>
    </row>
    <row r="3161" spans="1:17"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I3160*(1-IF($A3161&lt;=I3156,I$1,I$1+IF(AND(WEEKDAY($A3161)&lt;&gt;1,WEEKDAY($A3161)&lt;&gt;7),J$1,0)))^($A3161-$A3160)*(1-0.5*(E3161/E3160-1))</f>
        <v>46.946319951524579</v>
      </c>
      <c r="K3161">
        <f>ROW()</f>
        <v>3161</v>
      </c>
      <c r="L3161">
        <f>B3161/C3161</f>
        <v>0.80086313193588166</v>
      </c>
      <c r="M3161">
        <f t="shared" si="49"/>
        <v>37.254002553810473</v>
      </c>
      <c r="P3161">
        <f>P3160*(1-P$1+H3160)^($A3161-$A3160)*(2-E3161/E3160)</f>
        <v>38.302002288710973</v>
      </c>
      <c r="Q3161">
        <v>38.340000000000003</v>
      </c>
    </row>
    <row r="3162" spans="1:17"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I3161*(1-IF($A3162&lt;=I3157,I$1,I$1+IF(AND(WEEKDAY($A3162)&lt;&gt;1,WEEKDAY($A3162)&lt;&gt;7),J$1,0)))^($A3162-$A3161)*(1-0.5*(E3162/E3161-1))</f>
        <v>47.165458028248658</v>
      </c>
      <c r="K3162">
        <f>ROW()</f>
        <v>3162</v>
      </c>
      <c r="L3162">
        <f>B3162/C3162</f>
        <v>0.79900435594275043</v>
      </c>
      <c r="M3162">
        <f t="shared" si="49"/>
        <v>37.601991209864785</v>
      </c>
      <c r="P3162">
        <f>P3161*(1-P$1+H3161)^($A3162-$A3161)*(2-E3162/E3161)</f>
        <v>38.660376596584989</v>
      </c>
      <c r="Q3162">
        <v>38.700000000000003</v>
      </c>
    </row>
    <row r="3163" spans="1:17"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I3162*(1-IF($A3163&lt;=I3158,I$1,I$1+IF(AND(WEEKDAY($A3163)&lt;&gt;1,WEEKDAY($A3163)&lt;&gt;7),J$1,0)))^($A3163-$A3162)*(1-0.5*(E3163/E3162-1))</f>
        <v>46.778734647146734</v>
      </c>
      <c r="K3163">
        <f>ROW()</f>
        <v>3163</v>
      </c>
      <c r="L3163">
        <f>B3163/C3163</f>
        <v>0.81995133819951338</v>
      </c>
      <c r="M3163">
        <f t="shared" si="49"/>
        <v>36.985590437760465</v>
      </c>
      <c r="P3163">
        <f>P3162*(1-P$1+H3162)^($A3163-$A3162)*(2-E3163/E3162)</f>
        <v>38.027286495023191</v>
      </c>
      <c r="Q3163">
        <v>38.06</v>
      </c>
    </row>
    <row r="3164" spans="1:17"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I3163*(1-IF($A3164&lt;=I3159,I$1,I$1+IF(AND(WEEKDAY($A3164)&lt;&gt;1,WEEKDAY($A3164)&lt;&gt;7),J$1,0)))^($A3164-$A3163)*(1-0.5*(E3164/E3163-1))</f>
        <v>47.477351975794676</v>
      </c>
      <c r="K3164">
        <f>ROW()</f>
        <v>3164</v>
      </c>
      <c r="L3164">
        <f>B3164/C3164</f>
        <v>0.83887147335423207</v>
      </c>
      <c r="M3164">
        <f t="shared" si="49"/>
        <v>38.090853155222774</v>
      </c>
      <c r="P3164">
        <f>P3163*(1-P$1+H3163)^($A3164-$A3163)*(2-E3164/E3163)</f>
        <v>39.165719747516029</v>
      </c>
      <c r="Q3164">
        <v>39.200000000000003</v>
      </c>
    </row>
    <row r="3165" spans="1:17"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I3164*(1-IF($A3165&lt;=I3160,I$1,I$1+IF(AND(WEEKDAY($A3165)&lt;&gt;1,WEEKDAY($A3165)&lt;&gt;7),J$1,0)))^($A3165-$A3164)*(1-0.5*(E3165/E3164-1))</f>
        <v>46.276466384152215</v>
      </c>
      <c r="K3165">
        <f>ROW()</f>
        <v>3165</v>
      </c>
      <c r="L3165">
        <f>B3165/C3165</f>
        <v>0.90672963400236117</v>
      </c>
      <c r="M3165">
        <f t="shared" si="49"/>
        <v>36.16417185637728</v>
      </c>
      <c r="P3165">
        <f>P3164*(1-P$1+H3164)^($A3165-$A3164)*(2-E3165/E3164)</f>
        <v>37.185316312940969</v>
      </c>
      <c r="Q3165">
        <v>37.22</v>
      </c>
    </row>
    <row r="3166" spans="1:17" x14ac:dyDescent="0.25">
      <c r="A3166" s="1">
        <v>42655</v>
      </c>
      <c r="B3166">
        <v>15.91</v>
      </c>
      <c r="C3166">
        <v>17.02</v>
      </c>
      <c r="D3166">
        <v>231.88229999999999</v>
      </c>
      <c r="E3166">
        <v>206.1558</v>
      </c>
      <c r="F3166">
        <v>22799.260522</v>
      </c>
      <c r="G3166">
        <v>20271.976922999998</v>
      </c>
      <c r="H3166">
        <f>(1/(1-91/360*VLOOKUP($A3166,Tbills!$B$4:$C$974,2,1)/100))^((1)/91)-1</f>
        <v>7.7805618148296674E-6</v>
      </c>
      <c r="I3166">
        <f>I3165*(1-IF($A3166&lt;=I3161,I$1,I$1+IF(AND(WEEKDAY($A3166)&lt;&gt;1,WEEKDAY($A3166)&lt;&gt;7),J$1,0)))^($A3166-$A3165)*(1-0.5*(E3166/E3165-1))</f>
        <v>45.841976298949675</v>
      </c>
      <c r="K3166">
        <f>ROW()</f>
        <v>3166</v>
      </c>
      <c r="L3166">
        <f>B3166/C3166</f>
        <v>0.93478260869565222</v>
      </c>
      <c r="M3166">
        <f t="shared" si="49"/>
        <v>35.485292577680497</v>
      </c>
      <c r="P3166">
        <f>P3165*(1-P$1+H3165)^($A3166-$A3165)*(2-E3166/E3165)</f>
        <v>36.487901755644756</v>
      </c>
      <c r="Q3166">
        <v>36.520000000000003</v>
      </c>
    </row>
    <row r="3167" spans="1:17"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I3166*(1-IF($A3167&lt;=I3162,I$1,I$1+IF(AND(WEEKDAY($A3167)&lt;&gt;1,WEEKDAY($A3167)&lt;&gt;7),J$1,0)))^($A3167-$A3166)*(1-0.5*(E3167/E3166-1))</f>
        <v>45.329800100538499</v>
      </c>
      <c r="K3167">
        <f>ROW()</f>
        <v>3167</v>
      </c>
      <c r="L3167">
        <f>B3167/C3167</f>
        <v>0.94883456509380337</v>
      </c>
      <c r="M3167">
        <f t="shared" si="49"/>
        <v>34.692574009679049</v>
      </c>
      <c r="P3167">
        <f>P3166*(1-P$1+H3166)^($A3167-$A3166)*(2-E3167/E3166)</f>
        <v>35.673405195710323</v>
      </c>
      <c r="Q3167">
        <v>35.71</v>
      </c>
    </row>
    <row r="3168" spans="1:17"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I3167*(1-IF($A3168&lt;=I3163,I$1,I$1+IF(AND(WEEKDAY($A3168)&lt;&gt;1,WEEKDAY($A3168)&lt;&gt;7),J$1,0)))^($A3168-$A3167)*(1-0.5*(E3168/E3167-1))</f>
        <v>45.627345707341654</v>
      </c>
      <c r="K3168">
        <f>ROW()</f>
        <v>3168</v>
      </c>
      <c r="L3168">
        <f>B3168/C3168</f>
        <v>0.92537313432835822</v>
      </c>
      <c r="M3168">
        <f t="shared" si="49"/>
        <v>35.148200044677537</v>
      </c>
      <c r="P3168">
        <f>P3167*(1-P$1+H3167)^($A3168-$A3167)*(2-E3168/E3167)</f>
        <v>36.142600812871748</v>
      </c>
      <c r="Q3168">
        <v>36.18</v>
      </c>
    </row>
    <row r="3169" spans="1:17" x14ac:dyDescent="0.25">
      <c r="A3169" s="1">
        <v>42660</v>
      </c>
      <c r="B3169">
        <v>16.21</v>
      </c>
      <c r="C3169">
        <v>17.47</v>
      </c>
      <c r="D3169">
        <v>231.3621</v>
      </c>
      <c r="E3169">
        <v>205.68389999999999</v>
      </c>
      <c r="F3169">
        <v>22701.368273</v>
      </c>
      <c r="G3169">
        <v>20184.011779</v>
      </c>
      <c r="H3169">
        <f>(1/(1-91/360*VLOOKUP($A3169,Tbills!$B$4:$C$974,2,1)/100))^((1)/91)-1</f>
        <v>9.448549896262648E-6</v>
      </c>
      <c r="I3169">
        <f>I3168*(1-IF($A3169&lt;=I3164,I$1,I$1+IF(AND(WEEKDAY($A3169)&lt;&gt;1,WEEKDAY($A3169)&lt;&gt;7),J$1,0)))^($A3169-$A3168)*(1-0.5*(E3169/E3168-1))</f>
        <v>45.874975635484766</v>
      </c>
      <c r="K3169">
        <f>ROW()</f>
        <v>3169</v>
      </c>
      <c r="L3169">
        <f>B3169/C3169</f>
        <v>0.92787635947338309</v>
      </c>
      <c r="M3169">
        <f t="shared" si="49"/>
        <v>35.530268520228745</v>
      </c>
      <c r="P3169">
        <f>P3168*(1-P$1+H3168)^($A3169-$A3168)*(2-E3169/E3168)</f>
        <v>36.537565417538723</v>
      </c>
      <c r="Q3169">
        <v>36.57</v>
      </c>
    </row>
    <row r="3170" spans="1:17"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I3169*(1-IF($A3170&lt;=I3165,I$1,I$1+IF(AND(WEEKDAY($A3170)&lt;&gt;1,WEEKDAY($A3170)&lt;&gt;7),J$1,0)))^($A3170-$A3169)*(1-0.5*(E3170/E3169-1))</f>
        <v>46.568131311754819</v>
      </c>
      <c r="K3170">
        <f>ROW()</f>
        <v>3170</v>
      </c>
      <c r="L3170">
        <f>B3170/C3170</f>
        <v>0.90307328605200932</v>
      </c>
      <c r="M3170">
        <f t="shared" si="49"/>
        <v>36.60414226686828</v>
      </c>
      <c r="P3170">
        <f>P3169*(1-P$1+H3169)^($A3170-$A3169)*(2-E3170/E3169)</f>
        <v>37.642600545696645</v>
      </c>
      <c r="Q3170">
        <v>37.68</v>
      </c>
    </row>
    <row r="3171" spans="1:17" x14ac:dyDescent="0.25">
      <c r="A3171" s="1">
        <v>42662</v>
      </c>
      <c r="B3171">
        <v>14.41</v>
      </c>
      <c r="C3171">
        <v>16.46</v>
      </c>
      <c r="D3171">
        <v>216.9402</v>
      </c>
      <c r="E3171">
        <v>192.8588</v>
      </c>
      <c r="F3171">
        <v>22289.981893</v>
      </c>
      <c r="G3171">
        <v>19817.866118999998</v>
      </c>
      <c r="H3171">
        <f>(1/(1-91/360*VLOOKUP($A3171,Tbills!$B$4:$C$974,2,1)/100))^((1)/91)-1</f>
        <v>9.448549896262648E-6</v>
      </c>
      <c r="I3171">
        <f>I3170*(1-IF($A3171&lt;=I3166,I$1,I$1+IF(AND(WEEKDAY($A3171)&lt;&gt;1,WEEKDAY($A3171)&lt;&gt;7),J$1,0)))^($A3171-$A3170)*(1-0.5*(E3171/E3170-1))</f>
        <v>47.337200220381646</v>
      </c>
      <c r="K3171">
        <f>ROW()</f>
        <v>3171</v>
      </c>
      <c r="L3171">
        <f>B3171/C3171</f>
        <v>0.87545565006075332</v>
      </c>
      <c r="M3171">
        <f t="shared" si="49"/>
        <v>37.813346831328722</v>
      </c>
      <c r="P3171">
        <f>P3170*(1-P$1+H3170)^($A3171-$A3170)*(2-E3171/E3170)</f>
        <v>38.886850535120196</v>
      </c>
      <c r="Q3171">
        <v>38.93</v>
      </c>
    </row>
    <row r="3172" spans="1:17"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I3171*(1-IF($A3172&lt;=I3167,I$1,I$1+IF(AND(WEEKDAY($A3172)&lt;&gt;1,WEEKDAY($A3172)&lt;&gt;7),J$1,0)))^($A3172-$A3171)*(1-0.5*(E3172/E3171-1))</f>
        <v>47.765629540947501</v>
      </c>
      <c r="K3172">
        <f>ROW()</f>
        <v>3172</v>
      </c>
      <c r="L3172">
        <f>B3172/C3172</f>
        <v>0.84719654959950708</v>
      </c>
      <c r="M3172">
        <f t="shared" si="49"/>
        <v>38.498005688009663</v>
      </c>
      <c r="P3172">
        <f>P3171*(1-P$1+H3171)^($A3172-$A3171)*(2-E3172/E3171)</f>
        <v>39.591700296437068</v>
      </c>
      <c r="Q3172">
        <v>39.630000000000003</v>
      </c>
    </row>
    <row r="3173" spans="1:17"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I3172*(1-IF($A3173&lt;=I3168,I$1,I$1+IF(AND(WEEKDAY($A3173)&lt;&gt;1,WEEKDAY($A3173)&lt;&gt;7),J$1,0)))^($A3173-$A3172)*(1-0.5*(E3173/E3172-1))</f>
        <v>48.05792293082051</v>
      </c>
      <c r="K3173">
        <f>ROW()</f>
        <v>3173</v>
      </c>
      <c r="L3173">
        <f>B3173/C3173</f>
        <v>0.83167082294264338</v>
      </c>
      <c r="M3173">
        <f t="shared" si="49"/>
        <v>38.969370496384151</v>
      </c>
      <c r="P3173">
        <f>P3172*(1-P$1+H3172)^($A3173-$A3172)*(2-E3173/E3172)</f>
        <v>40.07718573434569</v>
      </c>
      <c r="Q3173">
        <v>40.119999999999997</v>
      </c>
    </row>
    <row r="3174" spans="1:17"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I3173*(1-IF($A3174&lt;=I3169,I$1,I$1+IF(AND(WEEKDAY($A3174)&lt;&gt;1,WEEKDAY($A3174)&lt;&gt;7),J$1,0)))^($A3174-$A3173)*(1-0.5*(E3174/E3173-1))</f>
        <v>49.001956171056996</v>
      </c>
      <c r="K3174">
        <f>ROW()</f>
        <v>3174</v>
      </c>
      <c r="L3174">
        <f>B3174/C3174</f>
        <v>0.8340807174887892</v>
      </c>
      <c r="M3174">
        <f t="shared" si="49"/>
        <v>40.500918141791168</v>
      </c>
      <c r="P3174">
        <f>P3173*(1-P$1+H3173)^($A3174-$A3173)*(2-E3174/E3173)</f>
        <v>41.654546786241255</v>
      </c>
      <c r="Q3174">
        <v>41.7</v>
      </c>
    </row>
    <row r="3175" spans="1:17"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I3174*(1-IF($A3175&lt;=I3170,I$1,I$1+IF(AND(WEEKDAY($A3175)&lt;&gt;1,WEEKDAY($A3175)&lt;&gt;7),J$1,0)))^($A3175-$A3174)*(1-0.5*(E3175/E3174-1))</f>
        <v>48.564181447956642</v>
      </c>
      <c r="K3175">
        <f>ROW()</f>
        <v>3175</v>
      </c>
      <c r="L3175">
        <f>B3175/C3175</f>
        <v>0.85135989879822904</v>
      </c>
      <c r="M3175">
        <f t="shared" si="49"/>
        <v>39.777498955524528</v>
      </c>
      <c r="P3175">
        <f>P3174*(1-P$1+H3174)^($A3175-$A3174)*(2-E3175/E3174)</f>
        <v>40.911266471109819</v>
      </c>
      <c r="Q3175">
        <v>40.950000000000003</v>
      </c>
    </row>
    <row r="3176" spans="1:17"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I3175*(1-IF($A3176&lt;=I3171,I$1,I$1+IF(AND(WEEKDAY($A3176)&lt;&gt;1,WEEKDAY($A3176)&lt;&gt;7),J$1,0)))^($A3176-$A3175)*(1-0.5*(E3176/E3175-1))</f>
        <v>47.994129397559696</v>
      </c>
      <c r="K3176">
        <f>ROW()</f>
        <v>3176</v>
      </c>
      <c r="L3176">
        <f>B3176/C3176</f>
        <v>0.87630769230769234</v>
      </c>
      <c r="M3176">
        <f t="shared" si="49"/>
        <v>38.84391017643047</v>
      </c>
      <c r="P3176">
        <f>P3175*(1-P$1+H3175)^($A3176-$A3175)*(2-E3176/E3175)</f>
        <v>39.951795144087328</v>
      </c>
      <c r="Q3176">
        <v>39.99</v>
      </c>
    </row>
    <row r="3177" spans="1:17" x14ac:dyDescent="0.25">
      <c r="A3177" s="1">
        <v>42670</v>
      </c>
      <c r="B3177">
        <v>15.36</v>
      </c>
      <c r="C3177">
        <v>16.93</v>
      </c>
      <c r="D3177">
        <v>216.2851</v>
      </c>
      <c r="E3177">
        <v>192.2628</v>
      </c>
      <c r="F3177">
        <v>22245.518650999998</v>
      </c>
      <c r="G3177">
        <v>19776.947639000002</v>
      </c>
      <c r="H3177">
        <f>(1/(1-91/360*VLOOKUP($A3177,Tbills!$B$4:$C$974,2,1)/100))^((1)/91)-1</f>
        <v>8.892525428683129E-6</v>
      </c>
      <c r="I3177">
        <f>I3176*(1-IF($A3177&lt;=I3172,I$1,I$1+IF(AND(WEEKDAY($A3177)&lt;&gt;1,WEEKDAY($A3177)&lt;&gt;7),J$1,0)))^($A3177-$A3176)*(1-0.5*(E3177/E3176-1))</f>
        <v>47.335549967819624</v>
      </c>
      <c r="K3177">
        <f>ROW()</f>
        <v>3177</v>
      </c>
      <c r="L3177">
        <f>B3177/C3177</f>
        <v>0.90726520968694624</v>
      </c>
      <c r="M3177">
        <f t="shared" si="49"/>
        <v>37.778106160465335</v>
      </c>
      <c r="P3177">
        <f>P3176*(1-P$1+H3176)^($A3177-$A3176)*(2-E3177/E3176)</f>
        <v>38.856300186485932</v>
      </c>
      <c r="Q3177">
        <v>38.9</v>
      </c>
    </row>
    <row r="3178" spans="1:17"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I3177*(1-IF($A3178&lt;=I3173,I$1,I$1+IF(AND(WEEKDAY($A3178)&lt;&gt;1,WEEKDAY($A3178)&lt;&gt;7),J$1,0)))^($A3178-$A3177)*(1-0.5*(E3178/E3177-1))</f>
        <v>46.70302235500332</v>
      </c>
      <c r="K3178">
        <f>ROW()</f>
        <v>3178</v>
      </c>
      <c r="L3178">
        <f>B3178/C3178</f>
        <v>0.93206678180771452</v>
      </c>
      <c r="M3178">
        <f t="shared" si="49"/>
        <v>36.768703884552707</v>
      </c>
      <c r="P3178">
        <f>P3177*(1-P$1+H3177)^($A3178-$A3177)*(2-E3178/E3177)</f>
        <v>37.818788355981489</v>
      </c>
      <c r="Q3178">
        <v>37.86</v>
      </c>
    </row>
    <row r="3179" spans="1:17"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I3178*(1-IF($A3179&lt;=I3174,I$1,I$1+IF(AND(WEEKDAY($A3179)&lt;&gt;1,WEEKDAY($A3179)&lt;&gt;7),J$1,0)))^($A3179-$A3178)*(1-0.5*(E3179/E3178-1))</f>
        <v>46.018951624443801</v>
      </c>
      <c r="K3179">
        <f>ROW()</f>
        <v>3179</v>
      </c>
      <c r="L3179">
        <f>B3179/C3179</f>
        <v>0.95574229691876733</v>
      </c>
      <c r="M3179">
        <f t="shared" si="49"/>
        <v>35.692253818668426</v>
      </c>
      <c r="P3179">
        <f>P3178*(1-P$1+H3178)^($A3179-$A3178)*(2-E3179/E3178)</f>
        <v>36.713631341883627</v>
      </c>
      <c r="Q3179">
        <v>36.75</v>
      </c>
    </row>
    <row r="3180" spans="1:17"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I3179*(1-IF($A3180&lt;=I3175,I$1,I$1+IF(AND(WEEKDAY($A3180)&lt;&gt;1,WEEKDAY($A3180)&lt;&gt;7),J$1,0)))^($A3180-$A3179)*(1-0.5*(E3180/E3179-1))</f>
        <v>45.310146690329155</v>
      </c>
      <c r="K3180">
        <f>ROW()</f>
        <v>3180</v>
      </c>
      <c r="L3180">
        <f>B3180/C3180</f>
        <v>0.99039487726787623</v>
      </c>
      <c r="M3180">
        <f t="shared" si="49"/>
        <v>34.592975121781734</v>
      </c>
      <c r="P3180">
        <f>P3179*(1-P$1+H3179)^($A3180-$A3179)*(2-E3180/E3179)</f>
        <v>35.583553098067696</v>
      </c>
      <c r="Q3180">
        <v>35.619999999999997</v>
      </c>
    </row>
    <row r="3181" spans="1:17"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I3180*(1-IF($A3181&lt;=I3176,I$1,I$1+IF(AND(WEEKDAY($A3181)&lt;&gt;1,WEEKDAY($A3181)&lt;&gt;7),J$1,0)))^($A3181-$A3180)*(1-0.5*(E3181/E3180-1))</f>
        <v>44.642653631621869</v>
      </c>
      <c r="K3181">
        <f>ROW()</f>
        <v>3181</v>
      </c>
      <c r="L3181">
        <f>B3181/C3181</f>
        <v>1.0072992700729928</v>
      </c>
      <c r="M3181">
        <f t="shared" si="49"/>
        <v>33.573962624992546</v>
      </c>
      <c r="P3181">
        <f>P3180*(1-P$1+H3180)^($A3181-$A3180)*(2-E3181/E3180)</f>
        <v>34.535999236137187</v>
      </c>
      <c r="Q3181">
        <v>34.57</v>
      </c>
    </row>
    <row r="3182" spans="1:17"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I3181*(1-IF($A3182&lt;=I3177,I$1,I$1+IF(AND(WEEKDAY($A3182)&lt;&gt;1,WEEKDAY($A3182)&lt;&gt;7),J$1,0)))^($A3182-$A3181)*(1-0.5*(E3182/E3181-1))</f>
        <v>43.422726348510565</v>
      </c>
      <c r="K3182">
        <f>ROW()</f>
        <v>3182</v>
      </c>
      <c r="L3182">
        <f>B3182/C3182</f>
        <v>1.0666666666666667</v>
      </c>
      <c r="M3182">
        <f t="shared" si="49"/>
        <v>31.739266769238732</v>
      </c>
      <c r="P3182">
        <f>P3181*(1-P$1+H3181)^($A3182-$A3181)*(2-E3182/E3181)</f>
        <v>32.649334980336789</v>
      </c>
      <c r="Q3182">
        <v>32.68</v>
      </c>
    </row>
    <row r="3183" spans="1:17" x14ac:dyDescent="0.25">
      <c r="A3183" s="1">
        <v>42678</v>
      </c>
      <c r="B3183">
        <v>22.51</v>
      </c>
      <c r="C3183">
        <v>21.13</v>
      </c>
      <c r="D3183">
        <v>252.9599</v>
      </c>
      <c r="E3183">
        <v>224.8486</v>
      </c>
      <c r="F3183">
        <v>23272.083012999999</v>
      </c>
      <c r="G3183">
        <v>20688.128371999999</v>
      </c>
      <c r="H3183">
        <f>(1/(1-91/360*VLOOKUP($A3183,Tbills!$B$4:$C$974,2,1)/100))^((1)/91)-1</f>
        <v>9.0315288792108817E-6</v>
      </c>
      <c r="I3183">
        <f>I3182*(1-IF($A3183&lt;=I3178,I$1,I$1+IF(AND(WEEKDAY($A3183)&lt;&gt;1,WEEKDAY($A3183)&lt;&gt;7),J$1,0)))^($A3183-$A3182)*(1-0.5*(E3183/E3182-1))</f>
        <v>43.657520400480372</v>
      </c>
      <c r="K3183">
        <f>ROW()</f>
        <v>3183</v>
      </c>
      <c r="L3183">
        <f>B3183/C3183</f>
        <v>1.0653099858021771</v>
      </c>
      <c r="M3183">
        <f t="shared" si="49"/>
        <v>32.082672801767927</v>
      </c>
      <c r="P3183">
        <f>P3182*(1-P$1+H3182)^($A3183-$A3182)*(2-E3183/E3182)</f>
        <v>33.003202138534519</v>
      </c>
      <c r="Q3183">
        <v>33.04</v>
      </c>
    </row>
    <row r="3184" spans="1:17"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I3183*(1-IF($A3184&lt;=I3179,I$1,I$1+IF(AND(WEEKDAY($A3184)&lt;&gt;1,WEEKDAY($A3184)&lt;&gt;7),J$1,0)))^($A3184-$A3183)*(1-0.5*(E3184/E3183-1))</f>
        <v>46.757154884814511</v>
      </c>
      <c r="K3184">
        <f>ROW()</f>
        <v>3184</v>
      </c>
      <c r="L3184">
        <f>B3184/C3184</f>
        <v>1.0308539944903583</v>
      </c>
      <c r="M3184">
        <f t="shared" si="49"/>
        <v>36.63858596572171</v>
      </c>
      <c r="P3184">
        <f>P3183*(1-P$1+H3183)^($A3184-$A3183)*(2-E3184/E3183)</f>
        <v>37.691941005989413</v>
      </c>
      <c r="Q3184">
        <v>37.729999999999997</v>
      </c>
    </row>
    <row r="3185" spans="1:17"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I3184*(1-IF($A3185&lt;=I3180,I$1,I$1+IF(AND(WEEKDAY($A3185)&lt;&gt;1,WEEKDAY($A3185)&lt;&gt;7),J$1,0)))^($A3185-$A3184)*(1-0.5*(E3185/E3184-1))</f>
        <v>46.777305979897648</v>
      </c>
      <c r="K3185">
        <f>ROW()</f>
        <v>3185</v>
      </c>
      <c r="L3185">
        <f>B3185/C3185</f>
        <v>1.0353591160220992</v>
      </c>
      <c r="M3185">
        <f t="shared" si="49"/>
        <v>36.670366556847164</v>
      </c>
      <c r="P3185">
        <f>P3184*(1-P$1+H3184)^($A3185-$A3184)*(2-E3185/E3184)</f>
        <v>37.725337772304144</v>
      </c>
      <c r="Q3185">
        <v>37.76</v>
      </c>
    </row>
    <row r="3186" spans="1:17" x14ac:dyDescent="0.25">
      <c r="A3186" s="1">
        <v>42683</v>
      </c>
      <c r="B3186">
        <v>14.38</v>
      </c>
      <c r="C3186">
        <v>16.28</v>
      </c>
      <c r="D3186">
        <v>204.7654</v>
      </c>
      <c r="E3186">
        <v>182.0008</v>
      </c>
      <c r="F3186">
        <v>21189.50491</v>
      </c>
      <c r="G3186">
        <v>18835.890257999999</v>
      </c>
      <c r="H3186">
        <f>(1/(1-91/360*VLOOKUP($A3186,Tbills!$B$4:$C$974,2,1)/100))^((1)/91)-1</f>
        <v>9.0315288792108817E-6</v>
      </c>
      <c r="I3186">
        <f>I3185*(1-IF($A3186&lt;=I3181,I$1,I$1+IF(AND(WEEKDAY($A3186)&lt;&gt;1,WEEKDAY($A3186)&lt;&gt;7),J$1,0)))^($A3186-$A3185)*(1-0.5*(E3186/E3185-1))</f>
        <v>48.075420908437607</v>
      </c>
      <c r="K3186">
        <f>ROW()</f>
        <v>3186</v>
      </c>
      <c r="L3186">
        <f>B3186/C3186</f>
        <v>0.88329238329238324</v>
      </c>
      <c r="M3186">
        <f t="shared" si="49"/>
        <v>38.705801037569579</v>
      </c>
      <c r="P3186">
        <f>P3185*(1-P$1+H3185)^($A3186-$A3185)*(2-E3186/E3185)</f>
        <v>39.820071240681742</v>
      </c>
      <c r="Q3186">
        <v>39.86</v>
      </c>
    </row>
    <row r="3187" spans="1:17" x14ac:dyDescent="0.25">
      <c r="A3187" s="1">
        <v>42684</v>
      </c>
      <c r="B3187">
        <v>14.74</v>
      </c>
      <c r="C3187">
        <v>16.75</v>
      </c>
      <c r="D3187">
        <v>211.7441</v>
      </c>
      <c r="E3187">
        <v>188.202</v>
      </c>
      <c r="F3187">
        <v>21597.51971</v>
      </c>
      <c r="G3187">
        <v>19198.414882000001</v>
      </c>
      <c r="H3187">
        <f>(1/(1-91/360*VLOOKUP($A3187,Tbills!$B$4:$C$974,2,1)/100))^((1)/91)-1</f>
        <v>1.0560684166716072E-5</v>
      </c>
      <c r="I3187">
        <f>I3186*(1-IF($A3187&lt;=I3182,I$1,I$1+IF(AND(WEEKDAY($A3187)&lt;&gt;1,WEEKDAY($A3187)&lt;&gt;7),J$1,0)))^($A3187-$A3186)*(1-0.5*(E3187/E3186-1))</f>
        <v>47.255168997637263</v>
      </c>
      <c r="K3187">
        <f>ROW()</f>
        <v>3187</v>
      </c>
      <c r="L3187">
        <f>B3187/C3187</f>
        <v>0.88</v>
      </c>
      <c r="M3187">
        <f t="shared" si="49"/>
        <v>37.38526105284911</v>
      </c>
      <c r="P3187">
        <f>P3186*(1-P$1+H3186)^($A3187-$A3186)*(2-E3187/E3186)</f>
        <v>38.462231500186682</v>
      </c>
      <c r="Q3187">
        <v>38.5</v>
      </c>
    </row>
    <row r="3188" spans="1:17"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I3187*(1-IF($A3188&lt;=I3183,I$1,I$1+IF(AND(WEEKDAY($A3188)&lt;&gt;1,WEEKDAY($A3188)&lt;&gt;7),J$1,0)))^($A3188-$A3187)*(1-0.5*(E3188/E3187-1))</f>
        <v>47.528546315896854</v>
      </c>
      <c r="K3188">
        <f>ROW()</f>
        <v>3188</v>
      </c>
      <c r="L3188">
        <f>B3188/C3188</f>
        <v>0.85930867192237725</v>
      </c>
      <c r="M3188">
        <f t="shared" si="49"/>
        <v>37.818014201261697</v>
      </c>
      <c r="P3188">
        <f>P3187*(1-P$1+H3187)^($A3188-$A3187)*(2-E3188/E3187)</f>
        <v>38.908235132681156</v>
      </c>
      <c r="Q3188">
        <v>38.950000000000003</v>
      </c>
    </row>
    <row r="3189" spans="1:17"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I3188*(1-IF($A3189&lt;=I3184,I$1,I$1+IF(AND(WEEKDAY($A3189)&lt;&gt;1,WEEKDAY($A3189)&lt;&gt;7),J$1,0)))^($A3189-$A3188)*(1-0.5*(E3189/E3188-1))</f>
        <v>47.792077623311386</v>
      </c>
      <c r="K3189">
        <f>ROW()</f>
        <v>3189</v>
      </c>
      <c r="L3189">
        <f>B3189/C3189</f>
        <v>0.86706586826347309</v>
      </c>
      <c r="M3189">
        <f t="shared" si="49"/>
        <v>38.23798847459814</v>
      </c>
      <c r="P3189">
        <f>P3188*(1-P$1+H3188)^($A3189-$A3188)*(2-E3189/E3188)</f>
        <v>39.342694708499351</v>
      </c>
      <c r="Q3189">
        <v>39.380000000000003</v>
      </c>
    </row>
    <row r="3190" spans="1:17"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I3189*(1-IF($A3190&lt;=I3185,I$1,I$1+IF(AND(WEEKDAY($A3190)&lt;&gt;1,WEEKDAY($A3190)&lt;&gt;7),J$1,0)))^($A3190-$A3189)*(1-0.5*(E3190/E3189-1))</f>
        <v>48.886042166550887</v>
      </c>
      <c r="K3190">
        <f>ROW()</f>
        <v>3190</v>
      </c>
      <c r="L3190">
        <f>B3190/C3190</f>
        <v>0.8488888888888888</v>
      </c>
      <c r="M3190">
        <f t="shared" si="49"/>
        <v>39.988703317335712</v>
      </c>
      <c r="P3190">
        <f>P3189*(1-P$1+H3189)^($A3190-$A3189)*(2-E3190/E3189)</f>
        <v>41.144817273758804</v>
      </c>
      <c r="Q3190">
        <v>41.19</v>
      </c>
    </row>
    <row r="3191" spans="1:17"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I3190*(1-IF($A3191&lt;=I3186,I$1,I$1+IF(AND(WEEKDAY($A3191)&lt;&gt;1,WEEKDAY($A3191)&lt;&gt;7),J$1,0)))^($A3191-$A3190)*(1-0.5*(E3191/E3190-1))</f>
        <v>48.404718369096571</v>
      </c>
      <c r="K3191">
        <f>ROW()</f>
        <v>3191</v>
      </c>
      <c r="L3191">
        <f>B3191/C3191</f>
        <v>0.85376477909147486</v>
      </c>
      <c r="M3191">
        <f t="shared" si="49"/>
        <v>39.201494397975814</v>
      </c>
      <c r="P3191">
        <f>P3190*(1-P$1+H3190)^($A3191-$A3190)*(2-E3191/E3190)</f>
        <v>40.335662120397387</v>
      </c>
      <c r="Q3191">
        <v>40.380000000000003</v>
      </c>
    </row>
    <row r="3192" spans="1:17"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I3191*(1-IF($A3192&lt;=I3187,I$1,I$1+IF(AND(WEEKDAY($A3192)&lt;&gt;1,WEEKDAY($A3192)&lt;&gt;7),J$1,0)))^($A3192-$A3191)*(1-0.5*(E3192/E3191-1))</f>
        <v>49.245003174346301</v>
      </c>
      <c r="K3192">
        <f>ROW()</f>
        <v>3192</v>
      </c>
      <c r="L3192">
        <f>B3192/C3192</f>
        <v>0.8535805626598465</v>
      </c>
      <c r="M3192">
        <f t="shared" si="49"/>
        <v>40.562722891297277</v>
      </c>
      <c r="P3192">
        <f>P3191*(1-P$1+H3191)^($A3192-$A3191)*(2-E3192/E3191)</f>
        <v>41.737114345863922</v>
      </c>
      <c r="Q3192">
        <v>41.78</v>
      </c>
    </row>
    <row r="3193" spans="1:17"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I3192*(1-IF($A3193&lt;=I3188,I$1,I$1+IF(AND(WEEKDAY($A3193)&lt;&gt;1,WEEKDAY($A3193)&lt;&gt;7),J$1,0)))^($A3193-$A3192)*(1-0.5*(E3193/E3192-1))</f>
        <v>49.318149818909099</v>
      </c>
      <c r="K3193">
        <f>ROW()</f>
        <v>3193</v>
      </c>
      <c r="L3193">
        <f>B3193/C3193</f>
        <v>0.82796391752577314</v>
      </c>
      <c r="M3193">
        <f t="shared" si="49"/>
        <v>40.683443268189677</v>
      </c>
      <c r="P3193">
        <f>P3192*(1-P$1+H3192)^($A3193-$A3192)*(2-E3193/E3192)</f>
        <v>41.862289825545894</v>
      </c>
      <c r="Q3193">
        <v>41.9</v>
      </c>
    </row>
    <row r="3194" spans="1:17"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I3193*(1-IF($A3194&lt;=I3189,I$1,I$1+IF(AND(WEEKDAY($A3194)&lt;&gt;1,WEEKDAY($A3194)&lt;&gt;7),J$1,0)))^($A3194-$A3193)*(1-0.5*(E3194/E3193-1))</f>
        <v>50.105769331434608</v>
      </c>
      <c r="K3194">
        <f>ROW()</f>
        <v>3194</v>
      </c>
      <c r="L3194">
        <f>B3194/C3194</f>
        <v>0.81070496083550914</v>
      </c>
      <c r="M3194">
        <f t="shared" si="49"/>
        <v>41.983475107198863</v>
      </c>
      <c r="P3194">
        <f>P3193*(1-P$1+H3193)^($A3194-$A3193)*(2-E3194/E3193)</f>
        <v>43.202963492762962</v>
      </c>
      <c r="Q3194">
        <v>43.25</v>
      </c>
    </row>
    <row r="3195" spans="1:17"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I3194*(1-IF($A3195&lt;=I3190,I$1,I$1+IF(AND(WEEKDAY($A3195)&lt;&gt;1,WEEKDAY($A3195)&lt;&gt;7),J$1,0)))^($A3195-$A3194)*(1-0.5*(E3195/E3194-1))</f>
        <v>50.175111939441564</v>
      </c>
      <c r="K3195">
        <f>ROW()</f>
        <v>3195</v>
      </c>
      <c r="L3195">
        <f>B3195/C3195</f>
        <v>0.8084690553745929</v>
      </c>
      <c r="M3195">
        <f t="shared" si="49"/>
        <v>42.099906650961493</v>
      </c>
      <c r="P3195">
        <f>P3194*(1-P$1+H3194)^($A3195-$A3194)*(2-E3195/E3194)</f>
        <v>43.323770469762096</v>
      </c>
      <c r="Q3195">
        <v>43.37</v>
      </c>
    </row>
    <row r="3196" spans="1:17"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I3195*(1-IF($A3196&lt;=I3191,I$1,I$1+IF(AND(WEEKDAY($A3196)&lt;&gt;1,WEEKDAY($A3196)&lt;&gt;7),J$1,0)))^($A3196-$A3195)*(1-0.5*(E3196/E3195-1))</f>
        <v>50.138514865630576</v>
      </c>
      <c r="K3196">
        <f>ROW()</f>
        <v>3196</v>
      </c>
      <c r="L3196">
        <f>B3196/C3196</f>
        <v>0.80557355800388852</v>
      </c>
      <c r="M3196">
        <f t="shared" si="49"/>
        <v>42.038724304035817</v>
      </c>
      <c r="P3196">
        <f>P3195*(1-P$1+H3195)^($A3196-$A3195)*(2-E3196/E3195)</f>
        <v>43.261801564369378</v>
      </c>
      <c r="Q3196">
        <v>43.31</v>
      </c>
    </row>
    <row r="3197" spans="1:17"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I3196*(1-IF($A3197&lt;=I3192,I$1,I$1+IF(AND(WEEKDAY($A3197)&lt;&gt;1,WEEKDAY($A3197)&lt;&gt;7),J$1,0)))^($A3197-$A3196)*(1-0.5*(E3197/E3196-1))</f>
        <v>50.346034867572499</v>
      </c>
      <c r="K3197">
        <f>ROW()</f>
        <v>3197</v>
      </c>
      <c r="L3197">
        <f>B3197/C3197</f>
        <v>0.79561573178594458</v>
      </c>
      <c r="M3197">
        <f t="shared" si="49"/>
        <v>42.387161562949132</v>
      </c>
      <c r="P3197">
        <f>P3196*(1-P$1+H3196)^($A3197-$A3196)*(2-E3197/E3196)</f>
        <v>43.622376873898908</v>
      </c>
      <c r="Q3197">
        <v>43.67</v>
      </c>
    </row>
    <row r="3198" spans="1:17"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I3197*(1-IF($A3198&lt;=I3193,I$1,I$1+IF(AND(WEEKDAY($A3198)&lt;&gt;1,WEEKDAY($A3198)&lt;&gt;7),J$1,0)))^($A3198-$A3197)*(1-0.5*(E3198/E3197-1))</f>
        <v>50.172763209949366</v>
      </c>
      <c r="K3198">
        <f>ROW()</f>
        <v>3198</v>
      </c>
      <c r="L3198">
        <f>B3198/C3198</f>
        <v>0.82084893882646692</v>
      </c>
      <c r="M3198">
        <f t="shared" si="49"/>
        <v>42.096115455790297</v>
      </c>
      <c r="P3198">
        <f>P3197*(1-P$1+H3197)^($A3198-$A3197)*(2-E3198/E3197)</f>
        <v>43.325757476731603</v>
      </c>
      <c r="Q3198">
        <v>43.37</v>
      </c>
    </row>
    <row r="3199" spans="1:17"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I3198*(1-IF($A3199&lt;=I3194,I$1,I$1+IF(AND(WEEKDAY($A3199)&lt;&gt;1,WEEKDAY($A3199)&lt;&gt;7),J$1,0)))^($A3199-$A3198)*(1-0.5*(E3199/E3198-1))</f>
        <v>50.366031898206934</v>
      </c>
      <c r="K3199">
        <f>ROW()</f>
        <v>3199</v>
      </c>
      <c r="L3199">
        <f>B3199/C3199</f>
        <v>0.81132075471698117</v>
      </c>
      <c r="M3199">
        <f t="shared" si="49"/>
        <v>42.420653260810099</v>
      </c>
      <c r="P3199">
        <f>P3198*(1-P$1+H3198)^($A3199-$A3198)*(2-E3199/E3198)</f>
        <v>43.660752046678795</v>
      </c>
      <c r="Q3199">
        <v>43.7</v>
      </c>
    </row>
    <row r="3200" spans="1:17"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I3199*(1-IF($A3200&lt;=I3195,I$1,I$1+IF(AND(WEEKDAY($A3200)&lt;&gt;1,WEEKDAY($A3200)&lt;&gt;7),J$1,0)))^($A3200-$A3199)*(1-0.5*(E3200/E3199-1))</f>
        <v>50.071056150746735</v>
      </c>
      <c r="K3200">
        <f>ROW()</f>
        <v>3200</v>
      </c>
      <c r="L3200">
        <f>B3200/C3200</f>
        <v>0.82795031055900614</v>
      </c>
      <c r="M3200">
        <f t="shared" si="49"/>
        <v>41.924010826961023</v>
      </c>
      <c r="P3200">
        <f>P3199*(1-P$1+H3199)^($A3200-$A3199)*(2-E3200/E3199)</f>
        <v>43.150556567624548</v>
      </c>
      <c r="Q3200">
        <v>43.19</v>
      </c>
    </row>
    <row r="3201" spans="1:17"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I3200*(1-IF($A3201&lt;=I3196,I$1,I$1+IF(AND(WEEKDAY($A3201)&lt;&gt;1,WEEKDAY($A3201)&lt;&gt;7),J$1,0)))^($A3201-$A3200)*(1-0.5*(E3201/E3200-1))</f>
        <v>49.317539409626164</v>
      </c>
      <c r="K3201">
        <f>ROW()</f>
        <v>3201</v>
      </c>
      <c r="L3201">
        <f>B3201/C3201</f>
        <v>0.84403119376124769</v>
      </c>
      <c r="M3201">
        <f t="shared" si="49"/>
        <v>40.662441878692142</v>
      </c>
      <c r="P3201">
        <f>P3200*(1-P$1+H3200)^($A3201-$A3200)*(2-E3201/E3200)</f>
        <v>41.853015106311659</v>
      </c>
      <c r="Q3201">
        <v>41.9</v>
      </c>
    </row>
    <row r="3202" spans="1:17"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I3201*(1-IF($A3202&lt;=I3197,I$1,I$1+IF(AND(WEEKDAY($A3202)&lt;&gt;1,WEEKDAY($A3202)&lt;&gt;7),J$1,0)))^($A3202-$A3201)*(1-0.5*(E3202/E3201-1))</f>
        <v>49.202317889564746</v>
      </c>
      <c r="K3202">
        <f>ROW()</f>
        <v>3202</v>
      </c>
      <c r="L3202">
        <f>B3202/C3202</f>
        <v>0.84147794994040515</v>
      </c>
      <c r="M3202">
        <f t="shared" si="49"/>
        <v>40.472667650334479</v>
      </c>
      <c r="P3202">
        <f>P3201*(1-P$1+H3201)^($A3202-$A3201)*(2-E3202/E3201)</f>
        <v>41.658639674696225</v>
      </c>
      <c r="Q3202">
        <v>41.7</v>
      </c>
    </row>
    <row r="3203" spans="1:17"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I3202*(1-IF($A3203&lt;=I3198,I$1,I$1+IF(AND(WEEKDAY($A3203)&lt;&gt;1,WEEKDAY($A3203)&lt;&gt;7),J$1,0)))^($A3203-$A3202)*(1-0.5*(E3203/E3202-1))</f>
        <v>51.245198543792689</v>
      </c>
      <c r="K3203">
        <f>ROW()</f>
        <v>3203</v>
      </c>
      <c r="L3203">
        <f>B3203/C3203</f>
        <v>0.76981610653138877</v>
      </c>
      <c r="M3203">
        <f t="shared" si="49"/>
        <v>43.833976492022593</v>
      </c>
      <c r="P3203">
        <f>P3202*(1-P$1+H3202)^($A3203-$A3202)*(2-E3203/E3202)</f>
        <v>45.121549058541468</v>
      </c>
      <c r="Q3203">
        <v>45.17</v>
      </c>
    </row>
    <row r="3204" spans="1:17"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I3203*(1-IF($A3204&lt;=I3199,I$1,I$1+IF(AND(WEEKDAY($A3204)&lt;&gt;1,WEEKDAY($A3204)&lt;&gt;7),J$1,0)))^($A3204-$A3203)*(1-0.5*(E3204/E3203-1))</f>
        <v>51.84707877293561</v>
      </c>
      <c r="K3204">
        <f>ROW()</f>
        <v>3204</v>
      </c>
      <c r="L3204">
        <f>B3204/C3204</f>
        <v>0.7616279069767441</v>
      </c>
      <c r="M3204">
        <f t="shared" si="49"/>
        <v>44.863864771560912</v>
      </c>
      <c r="P3204">
        <f>P3203*(1-P$1+H3203)^($A3204-$A3203)*(2-E3204/E3203)</f>
        <v>46.182748141214468</v>
      </c>
      <c r="Q3204">
        <v>46.23</v>
      </c>
    </row>
    <row r="3205" spans="1:17" x14ac:dyDescent="0.25">
      <c r="A3205" s="1">
        <v>42711</v>
      </c>
      <c r="B3205">
        <v>12.22</v>
      </c>
      <c r="C3205">
        <v>15.48</v>
      </c>
      <c r="D3205">
        <v>175.59360000000001</v>
      </c>
      <c r="E3205">
        <v>156.0171</v>
      </c>
      <c r="F3205">
        <v>20944.496112000001</v>
      </c>
      <c r="G3205">
        <v>18611.626183</v>
      </c>
      <c r="H3205">
        <f>(1/(1-91/360*VLOOKUP($A3205,Tbills!$B$4:$C$974,2,1)/100))^((1)/91)-1</f>
        <v>1.3341517768550304E-5</v>
      </c>
      <c r="I3205">
        <f>I3204*(1-IF($A3205&lt;=I3200,I$1,I$1+IF(AND(WEEKDAY($A3205)&lt;&gt;1,WEEKDAY($A3205)&lt;&gt;7),J$1,0)))^($A3205-$A3204)*(1-0.5*(E3205/E3204-1))</f>
        <v>51.59136827318477</v>
      </c>
      <c r="K3205">
        <f>ROW()</f>
        <v>3205</v>
      </c>
      <c r="L3205">
        <f>B3205/C3205</f>
        <v>0.789405684754522</v>
      </c>
      <c r="M3205">
        <f t="shared" si="49"/>
        <v>44.421581260382659</v>
      </c>
      <c r="P3205">
        <f>P3204*(1-P$1+H3204)^($A3205-$A3204)*(2-E3205/E3204)</f>
        <v>45.728511226281775</v>
      </c>
      <c r="Q3205">
        <v>45.78</v>
      </c>
    </row>
    <row r="3206" spans="1:17"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I3205*(1-IF($A3206&lt;=I3201,I$1,I$1+IF(AND(WEEKDAY($A3206)&lt;&gt;1,WEEKDAY($A3206)&lt;&gt;7),J$1,0)))^($A3206-$A3205)*(1-0.5*(E3206/E3205-1))</f>
        <v>51.469132881240498</v>
      </c>
      <c r="K3206">
        <f>ROW()</f>
        <v>3206</v>
      </c>
      <c r="L3206">
        <f>B3206/C3206</f>
        <v>0.80407124681933839</v>
      </c>
      <c r="M3206">
        <f t="shared" si="49"/>
        <v>44.211332902758322</v>
      </c>
      <c r="P3206">
        <f>P3205*(1-P$1+H3205)^($A3206-$A3205)*(2-E3206/E3205)</f>
        <v>45.513120805283023</v>
      </c>
      <c r="Q3206">
        <v>45.56</v>
      </c>
    </row>
    <row r="3207" spans="1:17"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I3206*(1-IF($A3207&lt;=I3202,I$1,I$1+IF(AND(WEEKDAY($A3207)&lt;&gt;1,WEEKDAY($A3207)&lt;&gt;7),J$1,0)))^($A3207-$A3206)*(1-0.5*(E3207/E3206-1))</f>
        <v>52.046405898542076</v>
      </c>
      <c r="K3207">
        <f>ROW()</f>
        <v>3207</v>
      </c>
      <c r="L3207">
        <f>B3207/C3207</f>
        <v>0.77201051248357422</v>
      </c>
      <c r="M3207">
        <f t="shared" si="49"/>
        <v>45.203295143336206</v>
      </c>
      <c r="P3207">
        <f>P3206*(1-P$1+H3206)^($A3207-$A3206)*(2-E3207/E3206)</f>
        <v>46.53535814908718</v>
      </c>
      <c r="Q3207">
        <v>46.58</v>
      </c>
    </row>
    <row r="3208" spans="1:17"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I3207*(1-IF($A3208&lt;=I3203,I$1,I$1+IF(AND(WEEKDAY($A3208)&lt;&gt;1,WEEKDAY($A3208)&lt;&gt;7),J$1,0)))^($A3208-$A3207)*(1-0.5*(E3208/E3207-1))</f>
        <v>51.391812405969887</v>
      </c>
      <c r="K3208">
        <f>ROW()</f>
        <v>3208</v>
      </c>
      <c r="L3208">
        <f>B3208/C3208</f>
        <v>0.80356007628734905</v>
      </c>
      <c r="M3208">
        <f t="shared" si="49"/>
        <v>44.067054139199627</v>
      </c>
      <c r="P3208">
        <f>P3207*(1-P$1+H3207)^($A3208-$A3207)*(2-E3208/E3207)</f>
        <v>45.368755080707587</v>
      </c>
      <c r="Q3208">
        <v>45.42</v>
      </c>
    </row>
    <row r="3209" spans="1:17" x14ac:dyDescent="0.25">
      <c r="A3209" s="1">
        <v>42717</v>
      </c>
      <c r="B3209">
        <v>12.72</v>
      </c>
      <c r="C3209">
        <v>15.7</v>
      </c>
      <c r="D3209">
        <v>175.4528</v>
      </c>
      <c r="E3209">
        <v>155.87950000000001</v>
      </c>
      <c r="F3209">
        <v>21101.060038</v>
      </c>
      <c r="G3209">
        <v>18749.257750000001</v>
      </c>
      <c r="H3209">
        <f>(1/(1-91/360*VLOOKUP($A3209,Tbills!$B$4:$C$974,2,1)/100))^((1)/91)-1</f>
        <v>1.3341517768550304E-5</v>
      </c>
      <c r="I3209">
        <f>I3208*(1-IF($A3209&lt;=I3204,I$1,I$1+IF(AND(WEEKDAY($A3209)&lt;&gt;1,WEEKDAY($A3209)&lt;&gt;7),J$1,0)))^($A3209-$A3208)*(1-0.5*(E3209/E3208-1))</f>
        <v>51.582713199127717</v>
      </c>
      <c r="K3209">
        <f>ROW()</f>
        <v>3209</v>
      </c>
      <c r="L3209">
        <f>B3209/C3209</f>
        <v>0.81019108280254781</v>
      </c>
      <c r="M3209">
        <f t="shared" ref="M3209:M3272" si="50">M3208*(1-IF($A3209&lt;=N$3,M$1,M$1+IF(AND(WEEKDAY($A3209)&lt;&gt;1,WEEKDAY($A3209)&lt;&gt;7),N$1,0)))^($A3209-$A3208)*(2-$E3209/$E3208)</f>
        <v>44.394673101745767</v>
      </c>
      <c r="P3209">
        <f>P3208*(1-P$1+H3208)^($A3209-$A3208)*(2-E3209/E3208)</f>
        <v>45.707099725354482</v>
      </c>
      <c r="Q3209">
        <v>45.76</v>
      </c>
    </row>
    <row r="3210" spans="1:17"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I3209*(1-IF($A3210&lt;=I3205,I$1,I$1+IF(AND(WEEKDAY($A3210)&lt;&gt;1,WEEKDAY($A3210)&lt;&gt;7),J$1,0)))^($A3210-$A3209)*(1-0.5*(E3210/E3209-1))</f>
        <v>51.731651329575556</v>
      </c>
      <c r="K3210">
        <f>ROW()</f>
        <v>3210</v>
      </c>
      <c r="L3210">
        <f>B3210/C3210</f>
        <v>0.83112791430371769</v>
      </c>
      <c r="M3210">
        <f t="shared" si="50"/>
        <v>44.651278312170568</v>
      </c>
      <c r="P3210">
        <f>P3209*(1-P$1+H3209)^($A3210-$A3209)*(2-E3210/E3209)</f>
        <v>45.972345076402668</v>
      </c>
      <c r="Q3210">
        <v>46.02</v>
      </c>
    </row>
    <row r="3211" spans="1:17" x14ac:dyDescent="0.25">
      <c r="A3211" s="1">
        <v>42719</v>
      </c>
      <c r="B3211">
        <v>12.79</v>
      </c>
      <c r="C3211">
        <v>15.75</v>
      </c>
      <c r="D3211">
        <v>171.239</v>
      </c>
      <c r="E3211">
        <v>152.13159999999999</v>
      </c>
      <c r="F3211">
        <v>20910.614808999999</v>
      </c>
      <c r="G3211">
        <v>18579.540418</v>
      </c>
      <c r="H3211">
        <f>(1/(1-91/360*VLOOKUP($A3211,Tbills!$B$4:$C$974,2,1)/100))^((1)/91)-1</f>
        <v>1.417590659680279E-5</v>
      </c>
      <c r="I3211">
        <f>I3210*(1-IF($A3211&lt;=I3206,I$1,I$1+IF(AND(WEEKDAY($A3211)&lt;&gt;1,WEEKDAY($A3211)&lt;&gt;7),J$1,0)))^($A3211-$A3210)*(1-0.5*(E3211/E3210-1))</f>
        <v>52.204242542795463</v>
      </c>
      <c r="K3211">
        <f>ROW()</f>
        <v>3211</v>
      </c>
      <c r="L3211">
        <f>B3211/C3211</f>
        <v>0.81206349206349204</v>
      </c>
      <c r="M3211">
        <f t="shared" si="50"/>
        <v>45.467323996073659</v>
      </c>
      <c r="P3211">
        <f>P3210*(1-P$1+H3210)^($A3211-$A3210)*(2-E3211/E3210)</f>
        <v>46.813608032156154</v>
      </c>
      <c r="Q3211">
        <v>46.86</v>
      </c>
    </row>
    <row r="3212" spans="1:17"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I3211*(1-IF($A3212&lt;=I3207,I$1,I$1+IF(AND(WEEKDAY($A3212)&lt;&gt;1,WEEKDAY($A3212)&lt;&gt;7),J$1,0)))^($A3212-$A3211)*(1-0.5*(E3212/E3211-1))</f>
        <v>52.423061466782507</v>
      </c>
      <c r="K3212">
        <f>ROW()</f>
        <v>3212</v>
      </c>
      <c r="L3212">
        <f>B3212/C3212</f>
        <v>0.78355812459858698</v>
      </c>
      <c r="M3212">
        <f t="shared" si="50"/>
        <v>45.848726261429</v>
      </c>
      <c r="P3212">
        <f>P3211*(1-P$1+H3211)^($A3212-$A3211)*(2-E3212/E3211)</f>
        <v>47.207425497426421</v>
      </c>
      <c r="Q3212">
        <v>47.26</v>
      </c>
    </row>
    <row r="3213" spans="1:17" x14ac:dyDescent="0.25">
      <c r="A3213" s="1">
        <v>42723</v>
      </c>
      <c r="B3213">
        <v>11.71</v>
      </c>
      <c r="C3213">
        <v>15.31</v>
      </c>
      <c r="D3213">
        <v>163.96729999999999</v>
      </c>
      <c r="E3213">
        <v>145.6628</v>
      </c>
      <c r="F3213">
        <v>20644.239145</v>
      </c>
      <c r="G3213">
        <v>18341.809670999999</v>
      </c>
      <c r="H3213">
        <f>(1/(1-91/360*VLOOKUP($A3213,Tbills!$B$4:$C$974,2,1)/100))^((1)/91)-1</f>
        <v>1.417590659680279E-5</v>
      </c>
      <c r="I3213">
        <f>I3212*(1-IF($A3213&lt;=I3208,I$1,I$1+IF(AND(WEEKDAY($A3213)&lt;&gt;1,WEEKDAY($A3213)&lt;&gt;7),J$1,0)))^($A3213-$A3212)*(1-0.5*(E3213/E3212-1))</f>
        <v>53.319934865809188</v>
      </c>
      <c r="K3213">
        <f>ROW()</f>
        <v>3213</v>
      </c>
      <c r="L3213">
        <f>B3213/C3213</f>
        <v>0.7648595689092097</v>
      </c>
      <c r="M3213">
        <f t="shared" si="50"/>
        <v>47.418177315455857</v>
      </c>
      <c r="P3213">
        <f>P3212*(1-P$1+H3212)^($A3213-$A3212)*(2-E3213/E3212)</f>
        <v>48.826867383477293</v>
      </c>
      <c r="Q3213">
        <v>48.88</v>
      </c>
    </row>
    <row r="3214" spans="1:17" x14ac:dyDescent="0.25">
      <c r="A3214" s="1">
        <v>42724</v>
      </c>
      <c r="B3214">
        <v>11.45</v>
      </c>
      <c r="C3214">
        <v>15.14</v>
      </c>
      <c r="D3214">
        <v>160.9759</v>
      </c>
      <c r="E3214">
        <v>143.0033</v>
      </c>
      <c r="F3214">
        <v>20559.221803</v>
      </c>
      <c r="G3214">
        <v>18266.014209000001</v>
      </c>
      <c r="H3214">
        <f>(1/(1-91/360*VLOOKUP($A3214,Tbills!$B$4:$C$974,2,1)/100))^((1)/91)-1</f>
        <v>1.417590659680279E-5</v>
      </c>
      <c r="I3214">
        <f>I3213*(1-IF($A3214&lt;=I3209,I$1,I$1+IF(AND(WEEKDAY($A3214)&lt;&gt;1,WEEKDAY($A3214)&lt;&gt;7),J$1,0)))^($A3214-$A3213)*(1-0.5*(E3214/E3213-1))</f>
        <v>53.805290016164307</v>
      </c>
      <c r="K3214">
        <f>ROW()</f>
        <v>3214</v>
      </c>
      <c r="L3214">
        <f>B3214/C3214</f>
        <v>0.75627476882430644</v>
      </c>
      <c r="M3214">
        <f t="shared" si="50"/>
        <v>48.281685844220313</v>
      </c>
      <c r="P3214">
        <f>P3213*(1-P$1+H3213)^($A3214-$A3213)*(2-E3214/E3213)</f>
        <v>49.717210410960149</v>
      </c>
      <c r="Q3214">
        <v>49.77</v>
      </c>
    </row>
    <row r="3215" spans="1:17" x14ac:dyDescent="0.25">
      <c r="A3215" s="1">
        <v>42725</v>
      </c>
      <c r="B3215">
        <v>11.27</v>
      </c>
      <c r="C3215">
        <v>15.09</v>
      </c>
      <c r="D3215">
        <v>158.7149</v>
      </c>
      <c r="E3215">
        <v>140.99270000000001</v>
      </c>
      <c r="F3215">
        <v>20494.156958</v>
      </c>
      <c r="G3215">
        <v>18207.94786</v>
      </c>
      <c r="H3215">
        <f>(1/(1-91/360*VLOOKUP($A3215,Tbills!$B$4:$C$974,2,1)/100))^((1)/91)-1</f>
        <v>1.417590659680279E-5</v>
      </c>
      <c r="I3215">
        <f>I3214*(1-IF($A3215&lt;=I3210,I$1,I$1+IF(AND(WEEKDAY($A3215)&lt;&gt;1,WEEKDAY($A3215)&lt;&gt;7),J$1,0)))^($A3215-$A3214)*(1-0.5*(E3215/E3214-1))</f>
        <v>54.182125982403996</v>
      </c>
      <c r="K3215">
        <f>ROW()</f>
        <v>3215</v>
      </c>
      <c r="L3215">
        <f>B3215/C3215</f>
        <v>0.7468522200132538</v>
      </c>
      <c r="M3215">
        <f t="shared" si="50"/>
        <v>48.958237081662176</v>
      </c>
      <c r="P3215">
        <f>P3214*(1-P$1+H3214)^($A3215-$A3214)*(2-E3215/E3214)</f>
        <v>50.415075197683414</v>
      </c>
      <c r="Q3215">
        <v>50.47</v>
      </c>
    </row>
    <row r="3216" spans="1:17" x14ac:dyDescent="0.25">
      <c r="A3216" s="1">
        <v>42726</v>
      </c>
      <c r="B3216">
        <v>11.43</v>
      </c>
      <c r="C3216">
        <v>15.29</v>
      </c>
      <c r="D3216">
        <v>161.5599</v>
      </c>
      <c r="E3216">
        <v>143.518</v>
      </c>
      <c r="F3216">
        <v>20771.373317000001</v>
      </c>
      <c r="G3216">
        <v>18453.981457999998</v>
      </c>
      <c r="H3216">
        <f>(1/(1-91/360*VLOOKUP($A3216,Tbills!$B$4:$C$974,2,1)/100))^((1)/91)-1</f>
        <v>1.3619640261364196E-5</v>
      </c>
      <c r="I3216">
        <f>I3215*(1-IF($A3216&lt;=I3211,I$1,I$1+IF(AND(WEEKDAY($A3216)&lt;&gt;1,WEEKDAY($A3216)&lt;&gt;7),J$1,0)))^($A3216-$A3215)*(1-0.5*(E3216/E3215-1))</f>
        <v>53.69550425345421</v>
      </c>
      <c r="K3216">
        <f>ROW()</f>
        <v>3216</v>
      </c>
      <c r="L3216">
        <f>B3216/C3216</f>
        <v>0.74754741661216484</v>
      </c>
      <c r="M3216">
        <f t="shared" si="50"/>
        <v>48.079113723300395</v>
      </c>
      <c r="P3216">
        <f>P3215*(1-P$1+H3215)^($A3216-$A3215)*(2-E3216/E3215)</f>
        <v>49.510968636046229</v>
      </c>
      <c r="Q3216">
        <v>49.56</v>
      </c>
    </row>
    <row r="3217" spans="1:17"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I3216*(1-IF($A3217&lt;=I3212,I$1,I$1+IF(AND(WEEKDAY($A3217)&lt;&gt;1,WEEKDAY($A3217)&lt;&gt;7),J$1,0)))^($A3217-$A3216)*(1-0.5*(E3217/E3216-1))</f>
        <v>53.683200867141196</v>
      </c>
      <c r="K3217">
        <f>ROW()</f>
        <v>3217</v>
      </c>
      <c r="L3217">
        <f>B3217/C3217</f>
        <v>0.75016393442622953</v>
      </c>
      <c r="M3217">
        <f t="shared" si="50"/>
        <v>48.057344594643489</v>
      </c>
      <c r="P3217">
        <f>P3216*(1-P$1+H3216)^($A3217-$A3216)*(2-E3217/E3216)</f>
        <v>49.489699813579392</v>
      </c>
      <c r="Q3217">
        <v>49.54</v>
      </c>
    </row>
    <row r="3218" spans="1:17"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I3217*(1-IF($A3218&lt;=I3213,I$1,I$1+IF(AND(WEEKDAY($A3218)&lt;&gt;1,WEEKDAY($A3218)&lt;&gt;7),J$1,0)))^($A3218-$A3217)*(1-0.5*(E3218/E3217-1))</f>
        <v>54.205354661942494</v>
      </c>
      <c r="K3218">
        <f>ROW()</f>
        <v>3218</v>
      </c>
      <c r="L3218">
        <f>B3218/C3218</f>
        <v>0.78059895833333337</v>
      </c>
      <c r="M3218">
        <f t="shared" si="50"/>
        <v>48.993187420184398</v>
      </c>
      <c r="P3218">
        <f>P3217*(1-P$1+H3217)^($A3218-$A3217)*(2-E3218/E3217)</f>
        <v>50.458119764682522</v>
      </c>
      <c r="Q3218">
        <v>50.51</v>
      </c>
    </row>
    <row r="3219" spans="1:17"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I3218*(1-IF($A3219&lt;=I3214,I$1,I$1+IF(AND(WEEKDAY($A3219)&lt;&gt;1,WEEKDAY($A3219)&lt;&gt;7),J$1,0)))^($A3219-$A3218)*(1-0.5*(E3219/E3218-1))</f>
        <v>53.080570181440912</v>
      </c>
      <c r="K3219">
        <f>ROW()</f>
        <v>3219</v>
      </c>
      <c r="L3219">
        <f>B3219/C3219</f>
        <v>0.81293157564343999</v>
      </c>
      <c r="M3219">
        <f t="shared" si="50"/>
        <v>46.960238078095529</v>
      </c>
      <c r="P3219">
        <f>P3218*(1-P$1+H3218)^($A3219-$A3218)*(2-E3219/E3218)</f>
        <v>48.365506267629293</v>
      </c>
      <c r="Q3219">
        <v>48.41</v>
      </c>
    </row>
    <row r="3220" spans="1:17"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I3219*(1-IF($A3220&lt;=I3215,I$1,I$1+IF(AND(WEEKDAY($A3220)&lt;&gt;1,WEEKDAY($A3220)&lt;&gt;7),J$1,0)))^($A3220-$A3219)*(1-0.5*(E3220/E3219-1))</f>
        <v>52.75342581352114</v>
      </c>
      <c r="K3220">
        <f>ROW()</f>
        <v>3220</v>
      </c>
      <c r="L3220">
        <f>B3220/C3220</f>
        <v>0.82735148514851475</v>
      </c>
      <c r="M3220">
        <f t="shared" si="50"/>
        <v>46.381659748870732</v>
      </c>
      <c r="P3220">
        <f>P3219*(1-P$1+H3219)^($A3220-$A3219)*(2-E3220/E3219)</f>
        <v>47.770722911944631</v>
      </c>
      <c r="Q3220">
        <v>47.82</v>
      </c>
    </row>
    <row r="3221" spans="1:17" x14ac:dyDescent="0.25">
      <c r="A3221" s="1">
        <v>42734</v>
      </c>
      <c r="B3221">
        <v>14.04</v>
      </c>
      <c r="C3221">
        <v>16.54</v>
      </c>
      <c r="D3221">
        <v>169.9359</v>
      </c>
      <c r="E3221">
        <v>150.9418</v>
      </c>
      <c r="F3221">
        <v>21021.516299999999</v>
      </c>
      <c r="G3221">
        <v>18674.145183000001</v>
      </c>
      <c r="H3221">
        <f>(1/(1-91/360*VLOOKUP($A3221,Tbills!$B$4:$C$974,2,1)/100))^((1)/91)-1</f>
        <v>1.5427646627319547E-5</v>
      </c>
      <c r="I3221">
        <f>I3220*(1-IF($A3221&lt;=I3216,I$1,I$1+IF(AND(WEEKDAY($A3221)&lt;&gt;1,WEEKDAY($A3221)&lt;&gt;7),J$1,0)))^($A3221-$A3220)*(1-0.5*(E3221/E3220-1))</f>
        <v>52.297860671301002</v>
      </c>
      <c r="K3221">
        <f>ROW()</f>
        <v>3221</v>
      </c>
      <c r="L3221">
        <f>B3221/C3221</f>
        <v>0.84885126964933488</v>
      </c>
      <c r="M3221">
        <f t="shared" si="50"/>
        <v>45.580849917930074</v>
      </c>
      <c r="P3221">
        <f>P3220*(1-P$1+H3220)^($A3221-$A3220)*(2-E3221/E3220)</f>
        <v>46.947104479172971</v>
      </c>
      <c r="Q3221">
        <v>47</v>
      </c>
    </row>
    <row r="3222" spans="1:17"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I3221*(1-IF($A3222&lt;=I3217,I$1,I$1+IF(AND(WEEKDAY($A3222)&lt;&gt;1,WEEKDAY($A3222)&lt;&gt;7),J$1,0)))^($A3222-$A3221)*(1-0.5*(E3222/E3221-1))</f>
        <v>54.297824089067099</v>
      </c>
      <c r="K3222">
        <f>ROW()</f>
        <v>3222</v>
      </c>
      <c r="L3222">
        <f>B3222/C3222</f>
        <v>0.82583547557840609</v>
      </c>
      <c r="M3222">
        <f t="shared" si="50"/>
        <v>49.067747764237076</v>
      </c>
      <c r="P3222">
        <f>P3221*(1-P$1+H3221)^($A3222-$A3221)*(2-E3222/E3221)</f>
        <v>50.543577336003757</v>
      </c>
      <c r="Q3222">
        <v>50.6</v>
      </c>
    </row>
    <row r="3223" spans="1:17" x14ac:dyDescent="0.25">
      <c r="A3223" s="1">
        <v>42739</v>
      </c>
      <c r="B3223">
        <v>11.85</v>
      </c>
      <c r="C3223">
        <v>14.84</v>
      </c>
      <c r="D3223">
        <v>150.476</v>
      </c>
      <c r="E3223">
        <v>133.64590000000001</v>
      </c>
      <c r="F3223">
        <v>19975.543737</v>
      </c>
      <c r="G3223">
        <v>17743.56494</v>
      </c>
      <c r="H3223">
        <f>(1/(1-91/360*VLOOKUP($A3223,Tbills!$B$4:$C$974,2,1)/100))^((1)/91)-1</f>
        <v>1.5427646627319547E-5</v>
      </c>
      <c r="I3223">
        <f>I3222*(1-IF($A3223&lt;=I3218,I$1,I$1+IF(AND(WEEKDAY($A3223)&lt;&gt;1,WEEKDAY($A3223)&lt;&gt;7),J$1,0)))^($A3223-$A3222)*(1-0.5*(E3223/E3222-1))</f>
        <v>55.410412852702883</v>
      </c>
      <c r="K3223">
        <f>ROW()</f>
        <v>3223</v>
      </c>
      <c r="L3223">
        <f>B3223/C3223</f>
        <v>0.79851752021563338</v>
      </c>
      <c r="M3223">
        <f t="shared" si="50"/>
        <v>51.078819180021874</v>
      </c>
      <c r="P3223">
        <f>P3222*(1-P$1+H3222)^($A3223-$A3222)*(2-E3223/E3222)</f>
        <v>52.616452840049341</v>
      </c>
      <c r="Q3223">
        <v>52.67</v>
      </c>
    </row>
    <row r="3224" spans="1:17"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I3223*(1-IF($A3224&lt;=I3219,I$1,I$1+IF(AND(WEEKDAY($A3224)&lt;&gt;1,WEEKDAY($A3224)&lt;&gt;7),J$1,0)))^($A3224-$A3223)*(1-0.5*(E3224/E3223-1))</f>
        <v>55.703126075197368</v>
      </c>
      <c r="K3224">
        <f>ROW()</f>
        <v>3224</v>
      </c>
      <c r="L3224">
        <f>B3224/C3224</f>
        <v>0.79387755102040825</v>
      </c>
      <c r="M3224">
        <f t="shared" si="50"/>
        <v>51.618749871472254</v>
      </c>
      <c r="P3224">
        <f>P3223*(1-P$1+H3223)^($A3224-$A3223)*(2-E3224/E3223)</f>
        <v>53.173967414528569</v>
      </c>
      <c r="Q3224">
        <v>53.23</v>
      </c>
    </row>
    <row r="3225" spans="1:17" x14ac:dyDescent="0.25">
      <c r="A3225" s="1">
        <v>42741</v>
      </c>
      <c r="B3225">
        <v>11.32</v>
      </c>
      <c r="C3225">
        <v>14.56</v>
      </c>
      <c r="D3225">
        <v>147.2972</v>
      </c>
      <c r="E3225">
        <v>130.8186</v>
      </c>
      <c r="F3225">
        <v>19729.138244999998</v>
      </c>
      <c r="G3225">
        <v>17524.159898000002</v>
      </c>
      <c r="H3225">
        <f>(1/(1-91/360*VLOOKUP($A3225,Tbills!$B$4:$C$974,2,1)/100))^((1)/91)-1</f>
        <v>1.4732176947918063E-5</v>
      </c>
      <c r="I3225">
        <f>I3224*(1-IF($A3225&lt;=I3220,I$1,I$1+IF(AND(WEEKDAY($A3225)&lt;&gt;1,WEEKDAY($A3225)&lt;&gt;7),J$1,0)))^($A3225-$A3224)*(1-0.5*(E3225/E3224-1))</f>
        <v>55.998305284625005</v>
      </c>
      <c r="K3225">
        <f>ROW()</f>
        <v>3225</v>
      </c>
      <c r="L3225">
        <f>B3225/C3225</f>
        <v>0.77747252747252749</v>
      </c>
      <c r="M3225">
        <f t="shared" si="50"/>
        <v>52.166092393411574</v>
      </c>
      <c r="P3225">
        <f>P3224*(1-P$1+H3224)^($A3225-$A3224)*(2-E3225/E3224)</f>
        <v>53.739107808961975</v>
      </c>
      <c r="Q3225">
        <v>53.79</v>
      </c>
    </row>
    <row r="3226" spans="1:17"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I3225*(1-IF($A3226&lt;=I3221,I$1,I$1+IF(AND(WEEKDAY($A3226)&lt;&gt;1,WEEKDAY($A3226)&lt;&gt;7),J$1,0)))^($A3226-$A3225)*(1-0.5*(E3226/E3225-1))</f>
        <v>56.152281629856873</v>
      </c>
      <c r="K3226">
        <f>ROW()</f>
        <v>3226</v>
      </c>
      <c r="L3226">
        <f>B3226/C3226</f>
        <v>0.79015721120984284</v>
      </c>
      <c r="M3226">
        <f t="shared" si="50"/>
        <v>52.453809978424729</v>
      </c>
      <c r="P3226">
        <f>P3225*(1-P$1+H3225)^($A3226-$A3225)*(2-E3226/E3225)</f>
        <v>54.039444132038767</v>
      </c>
      <c r="Q3226">
        <v>54.1</v>
      </c>
    </row>
    <row r="3227" spans="1:17"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I3226*(1-IF($A3227&lt;=I3222,I$1,I$1+IF(AND(WEEKDAY($A3227)&lt;&gt;1,WEEKDAY($A3227)&lt;&gt;7),J$1,0)))^($A3227-$A3226)*(1-0.5*(E3227/E3226-1))</f>
        <v>56.25070812129907</v>
      </c>
      <c r="K3227">
        <f>ROW()</f>
        <v>3227</v>
      </c>
      <c r="L3227">
        <f>B3227/C3227</f>
        <v>0.78376534788540242</v>
      </c>
      <c r="M3227">
        <f t="shared" si="50"/>
        <v>52.637980817331837</v>
      </c>
      <c r="P3227">
        <f>P3226*(1-P$1+H3226)^($A3227-$A3226)*(2-E3227/E3226)</f>
        <v>54.230501280283534</v>
      </c>
      <c r="Q3227">
        <v>54.29</v>
      </c>
    </row>
    <row r="3228" spans="1:17"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I3227*(1-IF($A3228&lt;=I3223,I$1,I$1+IF(AND(WEEKDAY($A3228)&lt;&gt;1,WEEKDAY($A3228)&lt;&gt;7),J$1,0)))^($A3228-$A3227)*(1-0.5*(E3228/E3227-1))</f>
        <v>56.794894610980478</v>
      </c>
      <c r="K3228">
        <f>ROW()</f>
        <v>3228</v>
      </c>
      <c r="L3228">
        <f>B3228/C3228</f>
        <v>0.77816171389080857</v>
      </c>
      <c r="M3228">
        <f t="shared" si="50"/>
        <v>53.656719990198866</v>
      </c>
      <c r="P3228">
        <f>P3227*(1-P$1+H3227)^($A3228-$A3227)*(2-E3228/E3227)</f>
        <v>55.281406141862917</v>
      </c>
      <c r="Q3228">
        <v>55.34</v>
      </c>
    </row>
    <row r="3229" spans="1:17" x14ac:dyDescent="0.25">
      <c r="A3229" s="1">
        <v>42747</v>
      </c>
      <c r="B3229">
        <v>11.54</v>
      </c>
      <c r="C3229">
        <v>14.58</v>
      </c>
      <c r="D3229">
        <v>143.88</v>
      </c>
      <c r="E3229">
        <v>127.7723</v>
      </c>
      <c r="F3229">
        <v>19666.530901999999</v>
      </c>
      <c r="G3229">
        <v>17467.001935</v>
      </c>
      <c r="H3229">
        <f>(1/(1-91/360*VLOOKUP($A3229,Tbills!$B$4:$C$974,2,1)/100))^((1)/91)-1</f>
        <v>1.417594327457472E-5</v>
      </c>
      <c r="I3229">
        <f>I3228*(1-IF($A3229&lt;=I3224,I$1,I$1+IF(AND(WEEKDAY($A3229)&lt;&gt;1,WEEKDAY($A3229)&lt;&gt;7),J$1,0)))^($A3229-$A3228)*(1-0.5*(E3229/E3228-1))</f>
        <v>56.64348050299246</v>
      </c>
      <c r="K3229">
        <f>ROW()</f>
        <v>3229</v>
      </c>
      <c r="L3229">
        <f>B3229/C3229</f>
        <v>0.79149519890260622</v>
      </c>
      <c r="M3229">
        <f t="shared" si="50"/>
        <v>53.37092423269597</v>
      </c>
      <c r="P3229">
        <f>P3228*(1-P$1+H3228)^($A3229-$A3228)*(2-E3229/E3228)</f>
        <v>54.988294110361046</v>
      </c>
      <c r="Q3229">
        <v>55.05</v>
      </c>
    </row>
    <row r="3230" spans="1:17"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I3229*(1-IF($A3230&lt;=I3225,I$1,I$1+IF(AND(WEEKDAY($A3230)&lt;&gt;1,WEEKDAY($A3230)&lt;&gt;7),J$1,0)))^($A3230-$A3229)*(1-0.5*(E3230/E3229-1))</f>
        <v>56.889990629449031</v>
      </c>
      <c r="K3230">
        <f>ROW()</f>
        <v>3230</v>
      </c>
      <c r="L3230">
        <f>B3230/C3230</f>
        <v>0.77235213204951869</v>
      </c>
      <c r="M3230">
        <f t="shared" si="50"/>
        <v>53.83574326249559</v>
      </c>
      <c r="P3230">
        <f>P3229*(1-P$1+H3229)^($A3230-$A3229)*(2-E3230/E3229)</f>
        <v>55.468517406009255</v>
      </c>
      <c r="Q3230">
        <v>55.53</v>
      </c>
    </row>
    <row r="3231" spans="1:17"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I3230*(1-IF($A3231&lt;=I3226,I$1,I$1+IF(AND(WEEKDAY($A3231)&lt;&gt;1,WEEKDAY($A3231)&lt;&gt;7),J$1,0)))^($A3231-$A3230)*(1-0.5*(E3231/E3230-1))</f>
        <v>56.978969539121579</v>
      </c>
      <c r="K3231">
        <f>ROW()</f>
        <v>3231</v>
      </c>
      <c r="L3231">
        <f>B3231/C3231</f>
        <v>0.79717931497649419</v>
      </c>
      <c r="M3231">
        <f t="shared" si="50"/>
        <v>54.005312539691943</v>
      </c>
      <c r="P3231">
        <f>P3230*(1-P$1+H3230)^($A3231-$A3230)*(2-E3231/E3230)</f>
        <v>55.648519394821555</v>
      </c>
      <c r="Q3231">
        <v>55.71</v>
      </c>
    </row>
    <row r="3232" spans="1:17"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I3231*(1-IF($A3232&lt;=I3227,I$1,I$1+IF(AND(WEEKDAY($A3232)&lt;&gt;1,WEEKDAY($A3232)&lt;&gt;7),J$1,0)))^($A3232-$A3231)*(1-0.5*(E3232/E3231-1))</f>
        <v>56.977486524845901</v>
      </c>
      <c r="K3232">
        <f>ROW()</f>
        <v>3232</v>
      </c>
      <c r="L3232">
        <f>B3232/C3232</f>
        <v>0.83534136546184745</v>
      </c>
      <c r="M3232">
        <f t="shared" si="50"/>
        <v>54.002797223765434</v>
      </c>
      <c r="P3232">
        <f>P3231*(1-P$1+H3231)^($A3232-$A3231)*(2-E3232/E3231)</f>
        <v>55.647250032166689</v>
      </c>
      <c r="Q3232">
        <v>55.7</v>
      </c>
    </row>
    <row r="3233" spans="1:17"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I3232*(1-IF($A3233&lt;=I3228,I$1,I$1+IF(AND(WEEKDAY($A3233)&lt;&gt;1,WEEKDAY($A3233)&lt;&gt;7),J$1,0)))^($A3233-$A3232)*(1-0.5*(E3233/E3232-1))</f>
        <v>56.886024262738353</v>
      </c>
      <c r="K3233">
        <f>ROW()</f>
        <v>3233</v>
      </c>
      <c r="L3233">
        <f>B3233/C3233</f>
        <v>0.85086551264980026</v>
      </c>
      <c r="M3233">
        <f t="shared" si="50"/>
        <v>53.829722261546308</v>
      </c>
      <c r="P3233">
        <f>P3232*(1-P$1+H3232)^($A3233-$A3232)*(2-E3233/E3232)</f>
        <v>55.470222999642473</v>
      </c>
      <c r="Q3233">
        <v>55.53</v>
      </c>
    </row>
    <row r="3234" spans="1:17"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I3233*(1-IF($A3234&lt;=I3229,I$1,I$1+IF(AND(WEEKDAY($A3234)&lt;&gt;1,WEEKDAY($A3234)&lt;&gt;7),J$1,0)))^($A3234-$A3233)*(1-0.5*(E3234/E3233-1))</f>
        <v>57.666905147457264</v>
      </c>
      <c r="K3234">
        <f>ROW()</f>
        <v>3234</v>
      </c>
      <c r="L3234">
        <f>B3234/C3234</f>
        <v>0.79641131815044852</v>
      </c>
      <c r="M3234">
        <f t="shared" si="50"/>
        <v>55.307840157116438</v>
      </c>
      <c r="P3234">
        <f>P3233*(1-P$1+H3233)^($A3234-$A3233)*(2-E3234/E3233)</f>
        <v>56.994773848303581</v>
      </c>
      <c r="Q3234">
        <v>57.05</v>
      </c>
    </row>
    <row r="3235" spans="1:17" x14ac:dyDescent="0.25">
      <c r="A3235" s="1">
        <v>42758</v>
      </c>
      <c r="B3235">
        <v>11.77</v>
      </c>
      <c r="C3235">
        <v>14.54</v>
      </c>
      <c r="D3235">
        <v>136.2226</v>
      </c>
      <c r="E3235">
        <v>120.9528</v>
      </c>
      <c r="F3235">
        <v>19169.481411000001</v>
      </c>
      <c r="G3235">
        <v>17022.841563999998</v>
      </c>
      <c r="H3235">
        <f>(1/(1-91/360*VLOOKUP($A3235,Tbills!$B$4:$C$974,2,1)/100))^((1)/91)-1</f>
        <v>1.4732176947918063E-5</v>
      </c>
      <c r="I3235">
        <f>I3234*(1-IF($A3235&lt;=I3230,I$1,I$1+IF(AND(WEEKDAY($A3235)&lt;&gt;1,WEEKDAY($A3235)&lt;&gt;7),J$1,0)))^($A3235-$A3234)*(1-0.5*(E3235/E3234-1))</f>
        <v>58.175971096769807</v>
      </c>
      <c r="K3235">
        <f>ROW()</f>
        <v>3235</v>
      </c>
      <c r="L3235">
        <f>B3235/C3235</f>
        <v>0.80949105914718023</v>
      </c>
      <c r="M3235">
        <f t="shared" si="50"/>
        <v>56.285170413477353</v>
      </c>
      <c r="P3235">
        <f>P3234*(1-P$1+H3234)^($A3235-$A3234)*(2-E3235/E3234)</f>
        <v>58.006145796613637</v>
      </c>
      <c r="Q3235">
        <v>58.07</v>
      </c>
    </row>
    <row r="3236" spans="1:17" x14ac:dyDescent="0.25">
      <c r="A3236" s="1">
        <v>42759</v>
      </c>
      <c r="B3236">
        <v>11.07</v>
      </c>
      <c r="C3236">
        <v>13.87</v>
      </c>
      <c r="D3236">
        <v>130.71870000000001</v>
      </c>
      <c r="E3236">
        <v>116.0641</v>
      </c>
      <c r="F3236">
        <v>18617.162659000001</v>
      </c>
      <c r="G3236">
        <v>16532.121873</v>
      </c>
      <c r="H3236">
        <f>(1/(1-91/360*VLOOKUP($A3236,Tbills!$B$4:$C$974,2,1)/100))^((1)/91)-1</f>
        <v>1.4732176947918063E-5</v>
      </c>
      <c r="I3236">
        <f>I3235*(1-IF($A3236&lt;=I3231,I$1,I$1+IF(AND(WEEKDAY($A3236)&lt;&gt;1,WEEKDAY($A3236)&lt;&gt;7),J$1,0)))^($A3236-$A3235)*(1-0.5*(E3236/E3235-1))</f>
        <v>59.350111677207018</v>
      </c>
      <c r="K3236">
        <f>ROW()</f>
        <v>3236</v>
      </c>
      <c r="L3236">
        <f>B3236/C3236</f>
        <v>0.79812545061283346</v>
      </c>
      <c r="M3236">
        <f t="shared" si="50"/>
        <v>58.557390808302706</v>
      </c>
      <c r="P3236">
        <f>P3235*(1-P$1+H3235)^($A3236-$A3235)*(2-E3236/E3235)</f>
        <v>60.349309404116219</v>
      </c>
      <c r="Q3236">
        <v>60.41</v>
      </c>
    </row>
    <row r="3237" spans="1:17" x14ac:dyDescent="0.25">
      <c r="A3237" s="1">
        <v>42760</v>
      </c>
      <c r="B3237">
        <v>10.81</v>
      </c>
      <c r="C3237">
        <v>13.61</v>
      </c>
      <c r="D3237">
        <v>128.03039999999999</v>
      </c>
      <c r="E3237">
        <v>113.6755</v>
      </c>
      <c r="F3237">
        <v>18360.555238000001</v>
      </c>
      <c r="G3237">
        <v>16304.009806</v>
      </c>
      <c r="H3237">
        <f>(1/(1-91/360*VLOOKUP($A3237,Tbills!$B$4:$C$974,2,1)/100))^((1)/91)-1</f>
        <v>1.4732176947918063E-5</v>
      </c>
      <c r="I3237">
        <f>I3236*(1-IF($A3237&lt;=I3232,I$1,I$1+IF(AND(WEEKDAY($A3237)&lt;&gt;1,WEEKDAY($A3237)&lt;&gt;7),J$1,0)))^($A3237-$A3236)*(1-0.5*(E3237/E3236-1))</f>
        <v>59.959263912332659</v>
      </c>
      <c r="K3237">
        <f>ROW()</f>
        <v>3237</v>
      </c>
      <c r="L3237">
        <f>B3237/C3237</f>
        <v>0.79426891991182957</v>
      </c>
      <c r="M3237">
        <f t="shared" si="50"/>
        <v>59.759718866845752</v>
      </c>
      <c r="P3237">
        <f>P3236*(1-P$1+H3236)^($A3237-$A3236)*(2-E3237/E3236)</f>
        <v>61.58992795864166</v>
      </c>
      <c r="Q3237">
        <v>61.65</v>
      </c>
    </row>
    <row r="3238" spans="1:17" x14ac:dyDescent="0.25">
      <c r="A3238" s="1">
        <v>42761</v>
      </c>
      <c r="B3238">
        <v>10.63</v>
      </c>
      <c r="C3238">
        <v>13.63</v>
      </c>
      <c r="D3238">
        <v>127.5458</v>
      </c>
      <c r="E3238">
        <v>113.2436</v>
      </c>
      <c r="F3238">
        <v>18409.412907999998</v>
      </c>
      <c r="G3238">
        <v>16347.154789</v>
      </c>
      <c r="H3238">
        <f>(1/(1-91/360*VLOOKUP($A3238,Tbills!$B$4:$C$974,2,1)/100))^((1)/91)-1</f>
        <v>1.4036861795574396E-5</v>
      </c>
      <c r="I3238">
        <f>I3237*(1-IF($A3238&lt;=I3233,I$1,I$1+IF(AND(WEEKDAY($A3238)&lt;&gt;1,WEEKDAY($A3238)&lt;&gt;7),J$1,0)))^($A3238-$A3237)*(1-0.5*(E3238/E3237-1))</f>
        <v>60.071605322002725</v>
      </c>
      <c r="K3238">
        <f>ROW()</f>
        <v>3238</v>
      </c>
      <c r="L3238">
        <f>B3238/C3238</f>
        <v>0.77989728539985326</v>
      </c>
      <c r="M3238">
        <f t="shared" si="50"/>
        <v>59.983976724525043</v>
      </c>
      <c r="P3238">
        <f>P3237*(1-P$1+H3237)^($A3238-$A3237)*(2-E3238/E3237)</f>
        <v>61.822557600638504</v>
      </c>
      <c r="Q3238">
        <v>61.88</v>
      </c>
    </row>
    <row r="3239" spans="1:17"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I3238*(1-IF($A3239&lt;=I3234,I$1,I$1+IF(AND(WEEKDAY($A3239)&lt;&gt;1,WEEKDAY($A3239)&lt;&gt;7),J$1,0)))^($A3239-$A3238)*(1-0.5*(E3239/E3238-1))</f>
        <v>60.29219417903235</v>
      </c>
      <c r="K3239">
        <f>ROW()</f>
        <v>3239</v>
      </c>
      <c r="L3239">
        <f>B3239/C3239</f>
        <v>0.77339181286549707</v>
      </c>
      <c r="M3239">
        <f t="shared" si="50"/>
        <v>60.424830439741925</v>
      </c>
      <c r="P3239">
        <f>P3238*(1-P$1+H3238)^($A3239-$A3238)*(2-E3239/E3238)</f>
        <v>62.27839542840627</v>
      </c>
      <c r="Q3239">
        <v>62.34</v>
      </c>
    </row>
    <row r="3240" spans="1:17"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I3239*(1-IF($A3240&lt;=I3235,I$1,I$1+IF(AND(WEEKDAY($A3240)&lt;&gt;1,WEEKDAY($A3240)&lt;&gt;7),J$1,0)))^($A3240-$A3239)*(1-0.5*(E3240/E3239-1))</f>
        <v>59.623474645125761</v>
      </c>
      <c r="K3240">
        <f>ROW()</f>
        <v>3240</v>
      </c>
      <c r="L3240">
        <f>B3240/C3240</f>
        <v>0.82442748091603058</v>
      </c>
      <c r="M3240">
        <f t="shared" si="50"/>
        <v>59.085524629177982</v>
      </c>
      <c r="P3240">
        <f>P3239*(1-P$1+H3239)^($A3240-$A3239)*(2-E3240/E3239)</f>
        <v>60.902322287818848</v>
      </c>
      <c r="Q3240">
        <v>60.96</v>
      </c>
    </row>
    <row r="3241" spans="1:17" x14ac:dyDescent="0.25">
      <c r="A3241" s="1">
        <v>42766</v>
      </c>
      <c r="B3241">
        <v>11.99</v>
      </c>
      <c r="C3241">
        <v>14.48</v>
      </c>
      <c r="D3241">
        <v>129.66329999999999</v>
      </c>
      <c r="E3241">
        <v>115.1156</v>
      </c>
      <c r="F3241">
        <v>18456.756023999998</v>
      </c>
      <c r="G3241">
        <v>16388.046123</v>
      </c>
      <c r="H3241">
        <f>(1/(1-91/360*VLOOKUP($A3241,Tbills!$B$4:$C$974,2,1)/100))^((1)/91)-1</f>
        <v>1.4036861795574396E-5</v>
      </c>
      <c r="I3241">
        <f>I3240*(1-IF($A3241&lt;=I3236,I$1,I$1+IF(AND(WEEKDAY($A3241)&lt;&gt;1,WEEKDAY($A3241)&lt;&gt;7),J$1,0)))^($A3241-$A3240)*(1-0.5*(E3241/E3240-1))</f>
        <v>59.561331469046728</v>
      </c>
      <c r="K3241">
        <f>ROW()</f>
        <v>3241</v>
      </c>
      <c r="L3241">
        <f>B3241/C3241</f>
        <v>0.82803867403314912</v>
      </c>
      <c r="M3241">
        <f t="shared" si="50"/>
        <v>58.962685868780802</v>
      </c>
      <c r="P3241">
        <f>P3240*(1-P$1+H3240)^($A3241-$A3240)*(2-E3241/E3240)</f>
        <v>60.777142354299954</v>
      </c>
      <c r="Q3241">
        <v>60.84</v>
      </c>
    </row>
    <row r="3242" spans="1:17" x14ac:dyDescent="0.25">
      <c r="A3242" s="1">
        <v>42767</v>
      </c>
      <c r="B3242">
        <v>11.81</v>
      </c>
      <c r="C3242">
        <v>14.29</v>
      </c>
      <c r="D3242">
        <v>126.81010000000001</v>
      </c>
      <c r="E3242">
        <v>112.5809</v>
      </c>
      <c r="F3242">
        <v>18233.567689</v>
      </c>
      <c r="G3242">
        <v>16189.643628</v>
      </c>
      <c r="H3242">
        <f>(1/(1-91/360*VLOOKUP($A3242,Tbills!$B$4:$C$974,2,1)/100))^((1)/91)-1</f>
        <v>1.4036861795574396E-5</v>
      </c>
      <c r="I3242">
        <f>I3241*(1-IF($A3242&lt;=I3237,I$1,I$1+IF(AND(WEEKDAY($A3242)&lt;&gt;1,WEEKDAY($A3242)&lt;&gt;7),J$1,0)))^($A3242-$A3241)*(1-0.5*(E3242/E3241-1))</f>
        <v>60.215496790789096</v>
      </c>
      <c r="K3242">
        <f>ROW()</f>
        <v>3242</v>
      </c>
      <c r="L3242">
        <f>B3242/C3242</f>
        <v>0.82645206438068586</v>
      </c>
      <c r="M3242">
        <f t="shared" si="50"/>
        <v>60.258163004463682</v>
      </c>
      <c r="P3242">
        <f>P3241*(1-P$1+H3241)^($A3242-$A3241)*(2-E3242/E3241)</f>
        <v>62.113952690409704</v>
      </c>
      <c r="Q3242">
        <v>62.18</v>
      </c>
    </row>
    <row r="3243" spans="1:17" x14ac:dyDescent="0.25">
      <c r="A3243" s="1">
        <v>42768</v>
      </c>
      <c r="B3243">
        <v>11.93</v>
      </c>
      <c r="C3243">
        <v>14.59</v>
      </c>
      <c r="D3243">
        <v>128.91909999999999</v>
      </c>
      <c r="E3243">
        <v>114.4516</v>
      </c>
      <c r="F3243">
        <v>18392.647954</v>
      </c>
      <c r="G3243">
        <v>16330.664258000001</v>
      </c>
      <c r="H3243">
        <f>(1/(1-91/360*VLOOKUP($A3243,Tbills!$B$4:$C$974,2,1)/100))^((1)/91)-1</f>
        <v>1.4315026533262554E-5</v>
      </c>
      <c r="I3243">
        <f>I3242*(1-IF($A3243&lt;=I3238,I$1,I$1+IF(AND(WEEKDAY($A3243)&lt;&gt;1,WEEKDAY($A3243)&lt;&gt;7),J$1,0)))^($A3243-$A3242)*(1-0.5*(E3243/E3242-1))</f>
        <v>59.713657298405792</v>
      </c>
      <c r="K3243">
        <f>ROW()</f>
        <v>3243</v>
      </c>
      <c r="L3243">
        <f>B3243/C3243</f>
        <v>0.8176833447566827</v>
      </c>
      <c r="M3243">
        <f t="shared" si="50"/>
        <v>59.254123610179022</v>
      </c>
      <c r="P3243">
        <f>P3242*(1-P$1+H3242)^($A3243-$A3242)*(2-E3243/E3242)</f>
        <v>61.08043469118806</v>
      </c>
      <c r="Q3243">
        <v>61.14</v>
      </c>
    </row>
    <row r="3244" spans="1:17" x14ac:dyDescent="0.25">
      <c r="A3244" s="1">
        <v>42769</v>
      </c>
      <c r="B3244">
        <v>10.97</v>
      </c>
      <c r="C3244">
        <v>14.05</v>
      </c>
      <c r="D3244">
        <v>125.8099</v>
      </c>
      <c r="E3244">
        <v>111.6897</v>
      </c>
      <c r="F3244">
        <v>18196.922553</v>
      </c>
      <c r="G3244">
        <v>16156.647686</v>
      </c>
      <c r="H3244">
        <f>(1/(1-91/360*VLOOKUP($A3244,Tbills!$B$4:$C$974,2,1)/100))^((1)/91)-1</f>
        <v>1.4315026533262554E-5</v>
      </c>
      <c r="I3244">
        <f>I3243*(1-IF($A3244&lt;=I3239,I$1,I$1+IF(AND(WEEKDAY($A3244)&lt;&gt;1,WEEKDAY($A3244)&lt;&gt;7),J$1,0)))^($A3244-$A3243)*(1-0.5*(E3244/E3243-1))</f>
        <v>60.432577340853484</v>
      </c>
      <c r="K3244">
        <f>ROW()</f>
        <v>3244</v>
      </c>
      <c r="L3244">
        <f>B3244/C3244</f>
        <v>0.78078291814946621</v>
      </c>
      <c r="M3244">
        <f t="shared" si="50"/>
        <v>60.681193921096721</v>
      </c>
      <c r="P3244">
        <f>P3243*(1-P$1+H3243)^($A3244-$A3243)*(2-E3244/E3243)</f>
        <v>62.552984997869991</v>
      </c>
      <c r="Q3244">
        <v>62.62</v>
      </c>
    </row>
    <row r="3245" spans="1:17" x14ac:dyDescent="0.25">
      <c r="A3245" s="1">
        <v>42772</v>
      </c>
      <c r="B3245">
        <v>11.37</v>
      </c>
      <c r="C3245">
        <v>14.24</v>
      </c>
      <c r="D3245">
        <v>126.12</v>
      </c>
      <c r="E3245">
        <v>111.9602</v>
      </c>
      <c r="F3245">
        <v>18251.070049999998</v>
      </c>
      <c r="G3245">
        <v>16204.030199999999</v>
      </c>
      <c r="H3245">
        <f>(1/(1-91/360*VLOOKUP($A3245,Tbills!$B$4:$C$974,2,1)/100))^((1)/91)-1</f>
        <v>1.4315026533262554E-5</v>
      </c>
      <c r="I3245">
        <f>I3244*(1-IF($A3245&lt;=I3240,I$1,I$1+IF(AND(WEEKDAY($A3245)&lt;&gt;1,WEEKDAY($A3245)&lt;&gt;7),J$1,0)))^($A3245-$A3244)*(1-0.5*(E3245/E3244-1))</f>
        <v>60.354683987474068</v>
      </c>
      <c r="K3245">
        <f>ROW()</f>
        <v>3245</v>
      </c>
      <c r="L3245">
        <f>B3245/C3245</f>
        <v>0.79845505617977519</v>
      </c>
      <c r="M3245">
        <f t="shared" si="50"/>
        <v>60.525773021713732</v>
      </c>
      <c r="P3245">
        <f>P3244*(1-P$1+H3244)^($A3245-$A3244)*(2-E3245/E3244)</f>
        <v>62.397244575184288</v>
      </c>
      <c r="Q3245">
        <v>62.46</v>
      </c>
    </row>
    <row r="3246" spans="1:17" x14ac:dyDescent="0.25">
      <c r="A3246" s="1">
        <v>42773</v>
      </c>
      <c r="B3246">
        <v>11.29</v>
      </c>
      <c r="C3246">
        <v>14.35</v>
      </c>
      <c r="D3246">
        <v>126.4016</v>
      </c>
      <c r="E3246">
        <v>112.2085</v>
      </c>
      <c r="F3246">
        <v>18304.613925000001</v>
      </c>
      <c r="G3246">
        <v>16251.336633000001</v>
      </c>
      <c r="H3246">
        <f>(1/(1-91/360*VLOOKUP($A3246,Tbills!$B$4:$C$974,2,1)/100))^((1)/91)-1</f>
        <v>1.4315026533262554E-5</v>
      </c>
      <c r="I3246">
        <f>I3245*(1-IF($A3246&lt;=I3241,I$1,I$1+IF(AND(WEEKDAY($A3246)&lt;&gt;1,WEEKDAY($A3246)&lt;&gt;7),J$1,0)))^($A3246-$A3245)*(1-0.5*(E3246/E3245-1))</f>
        <v>60.286188982019098</v>
      </c>
      <c r="K3246">
        <f>ROW()</f>
        <v>3246</v>
      </c>
      <c r="L3246">
        <f>B3246/C3246</f>
        <v>0.78675958188153305</v>
      </c>
      <c r="M3246">
        <f t="shared" si="50"/>
        <v>60.388729087808294</v>
      </c>
      <c r="P3246">
        <f>P3245*(1-P$1+H3245)^($A3246-$A3245)*(2-E3246/E3245)</f>
        <v>62.25745144973807</v>
      </c>
      <c r="Q3246">
        <v>62.32</v>
      </c>
    </row>
    <row r="3247" spans="1:17" x14ac:dyDescent="0.25">
      <c r="A3247" s="1">
        <v>42774</v>
      </c>
      <c r="B3247">
        <v>11.45</v>
      </c>
      <c r="C3247">
        <v>14.56</v>
      </c>
      <c r="D3247">
        <v>126.4034</v>
      </c>
      <c r="E3247">
        <v>112.2085</v>
      </c>
      <c r="F3247">
        <v>18411.272356000001</v>
      </c>
      <c r="G3247">
        <v>16345.798264999999</v>
      </c>
      <c r="H3247">
        <f>(1/(1-91/360*VLOOKUP($A3247,Tbills!$B$4:$C$974,2,1)/100))^((1)/91)-1</f>
        <v>1.4315026533262554E-5</v>
      </c>
      <c r="I3247">
        <f>I3246*(1-IF($A3247&lt;=I3242,I$1,I$1+IF(AND(WEEKDAY($A3247)&lt;&gt;1,WEEKDAY($A3247)&lt;&gt;7),J$1,0)))^($A3247-$A3246)*(1-0.5*(E3247/E3246-1))</f>
        <v>60.284619889429152</v>
      </c>
      <c r="K3247">
        <f>ROW()</f>
        <v>3247</v>
      </c>
      <c r="L3247">
        <f>B3247/C3247</f>
        <v>0.78640109890109877</v>
      </c>
      <c r="M3247">
        <f t="shared" si="50"/>
        <v>60.385916462069957</v>
      </c>
      <c r="P3247">
        <f>P3246*(1-P$1+H3246)^($A3247-$A3246)*(2-E3247/E3246)</f>
        <v>62.256039993945627</v>
      </c>
      <c r="Q3247">
        <v>62.32</v>
      </c>
    </row>
    <row r="3248" spans="1:17" x14ac:dyDescent="0.25">
      <c r="A3248" s="1">
        <v>42775</v>
      </c>
      <c r="B3248">
        <v>10.88</v>
      </c>
      <c r="C3248">
        <v>14.17</v>
      </c>
      <c r="D3248">
        <v>123.1747</v>
      </c>
      <c r="E3248">
        <v>109.3408</v>
      </c>
      <c r="F3248">
        <v>18227.405484999999</v>
      </c>
      <c r="G3248">
        <v>16182.324564</v>
      </c>
      <c r="H3248">
        <f>(1/(1-91/360*VLOOKUP($A3248,Tbills!$B$4:$C$974,2,1)/100))^((1)/91)-1</f>
        <v>1.4732176947918063E-5</v>
      </c>
      <c r="I3248">
        <f>I3247*(1-IF($A3248&lt;=I3243,I$1,I$1+IF(AND(WEEKDAY($A3248)&lt;&gt;1,WEEKDAY($A3248)&lt;&gt;7),J$1,0)))^($A3248-$A3247)*(1-0.5*(E3248/E3247-1))</f>
        <v>61.053374408919687</v>
      </c>
      <c r="K3248">
        <f>ROW()</f>
        <v>3248</v>
      </c>
      <c r="L3248">
        <f>B3248/C3248</f>
        <v>0.76781933662667612</v>
      </c>
      <c r="M3248">
        <f t="shared" si="50"/>
        <v>61.926308156381495</v>
      </c>
      <c r="P3248">
        <f>P3247*(1-P$1+H3247)^($A3248-$A3247)*(2-E3248/E3247)</f>
        <v>63.845663102747167</v>
      </c>
      <c r="Q3248">
        <v>63.91</v>
      </c>
    </row>
    <row r="3249" spans="1:17"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I3248*(1-IF($A3249&lt;=I3244,I$1,I$1+IF(AND(WEEKDAY($A3249)&lt;&gt;1,WEEKDAY($A3249)&lt;&gt;7),J$1,0)))^($A3249-$A3248)*(1-0.5*(E3249/E3248-1))</f>
        <v>61.733797033184992</v>
      </c>
      <c r="K3249">
        <f>ROW()</f>
        <v>3249</v>
      </c>
      <c r="L3249">
        <f>B3249/C3249</f>
        <v>0.78001437814521923</v>
      </c>
      <c r="M3249">
        <f t="shared" si="50"/>
        <v>63.306921498217285</v>
      </c>
      <c r="P3249">
        <f>P3248*(1-P$1+H3248)^($A3249-$A3248)*(2-E3249/E3248)</f>
        <v>65.270654915813012</v>
      </c>
      <c r="Q3249">
        <v>65.34</v>
      </c>
    </row>
    <row r="3250" spans="1:17"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I3249*(1-IF($A3250&lt;=I3245,I$1,I$1+IF(AND(WEEKDAY($A3250)&lt;&gt;1,WEEKDAY($A3250)&lt;&gt;7),J$1,0)))^($A3250-$A3249)*(1-0.5*(E3250/E3249-1))</f>
        <v>62.42992343906667</v>
      </c>
      <c r="K3250">
        <f>ROW()</f>
        <v>3250</v>
      </c>
      <c r="L3250">
        <f>B3250/C3250</f>
        <v>0.80921052631578949</v>
      </c>
      <c r="M3250">
        <f t="shared" si="50"/>
        <v>64.735604429681544</v>
      </c>
      <c r="P3250">
        <f>P3249*(1-P$1+H3249)^($A3250-$A3249)*(2-E3250/E3249)</f>
        <v>66.748524730855806</v>
      </c>
      <c r="Q3250">
        <v>66.819999999999993</v>
      </c>
    </row>
    <row r="3251" spans="1:17"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I3250*(1-IF($A3251&lt;=I3246,I$1,I$1+IF(AND(WEEKDAY($A3251)&lt;&gt;1,WEEKDAY($A3251)&lt;&gt;7),J$1,0)))^($A3251-$A3250)*(1-0.5*(E3251/E3250-1))</f>
        <v>64.227164706997442</v>
      </c>
      <c r="K3251">
        <f>ROW()</f>
        <v>3251</v>
      </c>
      <c r="L3251">
        <f>B3251/C3251</f>
        <v>0.81425322213798335</v>
      </c>
      <c r="M3251">
        <f t="shared" si="50"/>
        <v>68.463117549236856</v>
      </c>
      <c r="P3251">
        <f>P3250*(1-P$1+H3250)^($A3251-$A3250)*(2-E3251/E3250)</f>
        <v>70.593659914366341</v>
      </c>
      <c r="Q3251">
        <v>70.66</v>
      </c>
    </row>
    <row r="3252" spans="1:17" x14ac:dyDescent="0.25">
      <c r="A3252" s="1">
        <v>42781</v>
      </c>
      <c r="B3252">
        <v>11.97</v>
      </c>
      <c r="C3252">
        <v>13.41</v>
      </c>
      <c r="D3252">
        <v>116.1006</v>
      </c>
      <c r="E3252">
        <v>103.0519</v>
      </c>
      <c r="F3252">
        <v>16997.388622999999</v>
      </c>
      <c r="G3252">
        <v>15088.957017999999</v>
      </c>
      <c r="H3252">
        <f>(1/(1-91/360*VLOOKUP($A3252,Tbills!$B$4:$C$974,2,1)/100))^((1)/91)-1</f>
        <v>1.4732176947918063E-5</v>
      </c>
      <c r="I3252">
        <f>I3251*(1-IF($A3252&lt;=I3247,I$1,I$1+IF(AND(WEEKDAY($A3252)&lt;&gt;1,WEEKDAY($A3252)&lt;&gt;7),J$1,0)))^($A3252-$A3251)*(1-0.5*(E3252/E3251-1))</f>
        <v>62.724293510429199</v>
      </c>
      <c r="K3252">
        <f>ROW()</f>
        <v>3252</v>
      </c>
      <c r="L3252">
        <f>B3252/C3252</f>
        <v>0.89261744966442957</v>
      </c>
      <c r="M3252">
        <f t="shared" si="50"/>
        <v>65.259579331314725</v>
      </c>
      <c r="P3252">
        <f>P3251*(1-P$1+H3251)^($A3252-$A3251)*(2-E3252/E3251)</f>
        <v>67.292065645413075</v>
      </c>
      <c r="Q3252">
        <v>67.36</v>
      </c>
    </row>
    <row r="3253" spans="1:17" x14ac:dyDescent="0.25">
      <c r="A3253" s="1">
        <v>42782</v>
      </c>
      <c r="B3253">
        <v>11.76</v>
      </c>
      <c r="C3253">
        <v>13.63</v>
      </c>
      <c r="D3253">
        <v>117.0194</v>
      </c>
      <c r="E3253">
        <v>103.8659</v>
      </c>
      <c r="F3253">
        <v>17190.421206999999</v>
      </c>
      <c r="G3253">
        <v>15260.094010000001</v>
      </c>
      <c r="H3253">
        <f>(1/(1-91/360*VLOOKUP($A3253,Tbills!$B$4:$C$974,2,1)/100))^((1)/91)-1</f>
        <v>1.5010359480038815E-5</v>
      </c>
      <c r="I3253">
        <f>I3252*(1-IF($A3253&lt;=I3248,I$1,I$1+IF(AND(WEEKDAY($A3253)&lt;&gt;1,WEEKDAY($A3253)&lt;&gt;7),J$1,0)))^($A3253-$A3252)*(1-0.5*(E3253/E3252-1))</f>
        <v>62.474939928389226</v>
      </c>
      <c r="K3253">
        <f>ROW()</f>
        <v>3253</v>
      </c>
      <c r="L3253">
        <f>B3253/C3253</f>
        <v>0.86280264123257511</v>
      </c>
      <c r="M3253">
        <f t="shared" si="50"/>
        <v>64.741082841974162</v>
      </c>
      <c r="P3253">
        <f>P3252*(1-P$1+H3252)^($A3253-$A3252)*(2-E3253/E3252)</f>
        <v>66.759044465318837</v>
      </c>
      <c r="Q3253">
        <v>66.819999999999993</v>
      </c>
    </row>
    <row r="3254" spans="1:17" x14ac:dyDescent="0.25">
      <c r="A3254" s="1">
        <v>42783</v>
      </c>
      <c r="B3254">
        <v>11.49</v>
      </c>
      <c r="C3254">
        <v>13.72</v>
      </c>
      <c r="D3254">
        <v>118.3823</v>
      </c>
      <c r="E3254">
        <v>105.074</v>
      </c>
      <c r="F3254">
        <v>17295.873048000001</v>
      </c>
      <c r="G3254">
        <v>15353.475512999999</v>
      </c>
      <c r="H3254">
        <f>(1/(1-91/360*VLOOKUP($A3254,Tbills!$B$4:$C$974,2,1)/100))^((1)/91)-1</f>
        <v>1.5010359480038815E-5</v>
      </c>
      <c r="I3254">
        <f>I3253*(1-IF($A3254&lt;=I3249,I$1,I$1+IF(AND(WEEKDAY($A3254)&lt;&gt;1,WEEKDAY($A3254)&lt;&gt;7),J$1,0)))^($A3254-$A3253)*(1-0.5*(E3254/E3253-1))</f>
        <v>62.109989569938094</v>
      </c>
      <c r="K3254">
        <f>ROW()</f>
        <v>3254</v>
      </c>
      <c r="L3254">
        <f>B3254/C3254</f>
        <v>0.83746355685131191</v>
      </c>
      <c r="M3254">
        <f t="shared" si="50"/>
        <v>63.985076778795573</v>
      </c>
      <c r="P3254">
        <f>P3253*(1-P$1+H3253)^($A3254-$A3253)*(2-E3254/E3253)</f>
        <v>65.981097033619008</v>
      </c>
      <c r="Q3254">
        <v>66.05</v>
      </c>
    </row>
    <row r="3255" spans="1:17"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I3254*(1-IF($A3255&lt;=I3250,I$1,I$1+IF(AND(WEEKDAY($A3255)&lt;&gt;1,WEEKDAY($A3255)&lt;&gt;7),J$1,0)))^($A3255-$A3254)*(1-0.5*(E3255/E3254-1))</f>
        <v>61.950058591295395</v>
      </c>
      <c r="K3255">
        <f>ROW()</f>
        <v>3255</v>
      </c>
      <c r="L3255">
        <f>B3255/C3255</f>
        <v>0.82407407407407418</v>
      </c>
      <c r="M3255">
        <f t="shared" si="50"/>
        <v>63.656986971790225</v>
      </c>
      <c r="P3255">
        <f>P3254*(1-P$1+H3254)^($A3255-$A3254)*(2-E3255/E3254)</f>
        <v>65.649232066047873</v>
      </c>
      <c r="Q3255">
        <v>65.72</v>
      </c>
    </row>
    <row r="3256" spans="1:17" x14ac:dyDescent="0.25">
      <c r="A3256" s="1">
        <v>42788</v>
      </c>
      <c r="B3256">
        <v>11.74</v>
      </c>
      <c r="C3256">
        <v>14.39</v>
      </c>
      <c r="D3256">
        <v>119.49420000000001</v>
      </c>
      <c r="E3256">
        <v>106.053</v>
      </c>
      <c r="F3256">
        <v>17555.267508000001</v>
      </c>
      <c r="G3256">
        <v>15582.579682</v>
      </c>
      <c r="H3256">
        <f>(1/(1-91/360*VLOOKUP($A3256,Tbills!$B$4:$C$974,2,1)/100))^((1)/91)-1</f>
        <v>1.5010359480038815E-5</v>
      </c>
      <c r="I3256">
        <f>I3255*(1-IF($A3256&lt;=I3251,I$1,I$1+IF(AND(WEEKDAY($A3256)&lt;&gt;1,WEEKDAY($A3256)&lt;&gt;7),J$1,0)))^($A3256-$A3255)*(1-0.5*(E3256/E3255-1))</f>
        <v>61.813600038849366</v>
      </c>
      <c r="K3256">
        <f>ROW()</f>
        <v>3256</v>
      </c>
      <c r="L3256">
        <f>B3256/C3256</f>
        <v>0.81584433634468378</v>
      </c>
      <c r="M3256">
        <f t="shared" si="50"/>
        <v>63.376904600644991</v>
      </c>
      <c r="P3256">
        <f>P3255*(1-P$1+H3255)^($A3256-$A3255)*(2-E3256/E3255)</f>
        <v>65.361991979646362</v>
      </c>
      <c r="Q3256">
        <v>65.430000000000007</v>
      </c>
    </row>
    <row r="3257" spans="1:17" x14ac:dyDescent="0.25">
      <c r="A3257" s="1">
        <v>42789</v>
      </c>
      <c r="B3257">
        <v>11.71</v>
      </c>
      <c r="C3257">
        <v>14.74</v>
      </c>
      <c r="D3257">
        <v>122.7007</v>
      </c>
      <c r="E3257">
        <v>108.8972</v>
      </c>
      <c r="F3257">
        <v>17938.875097</v>
      </c>
      <c r="G3257">
        <v>15922.847333</v>
      </c>
      <c r="H3257">
        <f>(1/(1-91/360*VLOOKUP($A3257,Tbills!$B$4:$C$974,2,1)/100))^((1)/91)-1</f>
        <v>1.4871267324023663E-5</v>
      </c>
      <c r="I3257">
        <f>I3256*(1-IF($A3257&lt;=I3252,I$1,I$1+IF(AND(WEEKDAY($A3257)&lt;&gt;1,WEEKDAY($A3257)&lt;&gt;7),J$1,0)))^($A3257-$A3256)*(1-0.5*(E3257/E3256-1))</f>
        <v>60.983133614157694</v>
      </c>
      <c r="K3257">
        <f>ROW()</f>
        <v>3257</v>
      </c>
      <c r="L3257">
        <f>B3257/C3257</f>
        <v>0.79443690637720488</v>
      </c>
      <c r="M3257">
        <f t="shared" si="50"/>
        <v>61.674347917590872</v>
      </c>
      <c r="P3257">
        <f>P3256*(1-P$1+H3256)^($A3257-$A3256)*(2-E3257/E3256)</f>
        <v>63.607672669350677</v>
      </c>
      <c r="Q3257">
        <v>63.67</v>
      </c>
    </row>
    <row r="3258" spans="1:17"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I3257*(1-IF($A3258&lt;=I3253,I$1,I$1+IF(AND(WEEKDAY($A3258)&lt;&gt;1,WEEKDAY($A3258)&lt;&gt;7),J$1,0)))^($A3258-$A3257)*(1-0.5*(E3258/E3257-1))</f>
        <v>61.295729819114015</v>
      </c>
      <c r="K3258">
        <f>ROW()</f>
        <v>3258</v>
      </c>
      <c r="L3258">
        <f>B3258/C3258</f>
        <v>0.77710027100271006</v>
      </c>
      <c r="M3258">
        <f t="shared" si="50"/>
        <v>62.306951464171384</v>
      </c>
      <c r="P3258">
        <f>P3257*(1-P$1+H3257)^($A3258-$A3257)*(2-E3258/E3257)</f>
        <v>64.261678529098319</v>
      </c>
      <c r="Q3258">
        <v>64.33</v>
      </c>
    </row>
    <row r="3259" spans="1:17" x14ac:dyDescent="0.25">
      <c r="A3259" s="1">
        <v>42793</v>
      </c>
      <c r="B3259">
        <v>12.09</v>
      </c>
      <c r="C3259">
        <v>14.91</v>
      </c>
      <c r="D3259">
        <v>120.815</v>
      </c>
      <c r="E3259">
        <v>107.21729999999999</v>
      </c>
      <c r="F3259">
        <v>17731.805584000002</v>
      </c>
      <c r="G3259">
        <v>15738.100902</v>
      </c>
      <c r="H3259">
        <f>(1/(1-91/360*VLOOKUP($A3259,Tbills!$B$4:$C$974,2,1)/100))^((1)/91)-1</f>
        <v>1.4871267324023663E-5</v>
      </c>
      <c r="I3259">
        <f>I3258*(1-IF($A3259&lt;=I3254,I$1,I$1+IF(AND(WEEKDAY($A3259)&lt;&gt;1,WEEKDAY($A3259)&lt;&gt;7),J$1,0)))^($A3259-$A3258)*(1-0.5*(E3259/E3258-1))</f>
        <v>61.449552313590772</v>
      </c>
      <c r="K3259">
        <f>ROW()</f>
        <v>3259</v>
      </c>
      <c r="L3259">
        <f>B3259/C3259</f>
        <v>0.81086519114688127</v>
      </c>
      <c r="M3259">
        <f t="shared" si="50"/>
        <v>62.620676301862709</v>
      </c>
      <c r="N3259">
        <f>O3259/2</f>
        <v>31.24</v>
      </c>
      <c r="O3259">
        <v>62.48</v>
      </c>
      <c r="P3259">
        <f>P3258*(1-P$1+H3258)^($A3259-$A3258)*(2-E3259/E3258)</f>
        <v>64.589985372260529</v>
      </c>
      <c r="Q3259">
        <v>64.66</v>
      </c>
    </row>
    <row r="3260" spans="1:17"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I3259*(1-IF($A3260&lt;=I3255,I$1,I$1+IF(AND(WEEKDAY($A3260)&lt;&gt;1,WEEKDAY($A3260)&lt;&gt;7),J$1,0)))^($A3260-$A3259)*(1-0.5*(E3260/E3259-1))</f>
        <v>60.93189061567287</v>
      </c>
      <c r="K3260">
        <f>ROW()</f>
        <v>3260</v>
      </c>
      <c r="L3260">
        <f>B3260/C3260</f>
        <v>0.84554973821989532</v>
      </c>
      <c r="M3260">
        <f t="shared" si="50"/>
        <v>61.56598614218376</v>
      </c>
      <c r="N3260">
        <f>O3260/2</f>
        <v>30.7</v>
      </c>
      <c r="O3260">
        <v>61.4</v>
      </c>
      <c r="P3260">
        <f>P3259*(1-P$1+H3259)^($A3260-$A3259)*(2-E3260/E3259)</f>
        <v>63.503680433898033</v>
      </c>
      <c r="Q3260">
        <v>63.57</v>
      </c>
    </row>
    <row r="3261" spans="1:17"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I3260*(1-IF($A3261&lt;=I3256,I$1,I$1+IF(AND(WEEKDAY($A3261)&lt;&gt;1,WEEKDAY($A3261)&lt;&gt;7),J$1,0)))^($A3261-$A3260)*(1-0.5*(E3261/E3260-1))</f>
        <v>61.466653390323955</v>
      </c>
      <c r="K3261">
        <f>ROW()</f>
        <v>3261</v>
      </c>
      <c r="L3261">
        <f>B3261/C3261</f>
        <v>0.8438761776581426</v>
      </c>
      <c r="M3261">
        <f t="shared" si="50"/>
        <v>62.646956922329565</v>
      </c>
      <c r="N3261">
        <f>O3261/2</f>
        <v>31.227499999999999</v>
      </c>
      <c r="O3261">
        <v>62.454999999999998</v>
      </c>
      <c r="P3261">
        <f>P3260*(1-P$1+H3260)^($A3261-$A3260)*(2-E3261/E3260)</f>
        <v>64.620253765496088</v>
      </c>
      <c r="Q3261">
        <v>64.69</v>
      </c>
    </row>
    <row r="3262" spans="1:17"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I3261*(1-IF($A3262&lt;=I3257,I$1,I$1+IF(AND(WEEKDAY($A3262)&lt;&gt;1,WEEKDAY($A3262)&lt;&gt;7),J$1,0)))^($A3262-$A3261)*(1-0.5*(E3262/E3261-1))</f>
        <v>61.510708057273931</v>
      </c>
      <c r="K3262">
        <f>ROW()</f>
        <v>3262</v>
      </c>
      <c r="L3262">
        <f>B3262/C3262</f>
        <v>0.79959377115775221</v>
      </c>
      <c r="M3262">
        <f t="shared" si="50"/>
        <v>62.73709952025937</v>
      </c>
      <c r="N3262">
        <f>O3262/2</f>
        <v>31.3125</v>
      </c>
      <c r="O3262">
        <v>62.625</v>
      </c>
      <c r="P3262">
        <f>P3261*(1-P$1+H3261)^($A3262-$A3261)*(2-E3262/E3261)</f>
        <v>64.714818716272305</v>
      </c>
      <c r="Q3262">
        <v>64.78</v>
      </c>
    </row>
    <row r="3263" spans="1:17" x14ac:dyDescent="0.25">
      <c r="A3263" s="1">
        <v>42797</v>
      </c>
      <c r="B3263">
        <v>10.96</v>
      </c>
      <c r="C3263">
        <v>14.26</v>
      </c>
      <c r="D3263">
        <v>116.6571</v>
      </c>
      <c r="E3263">
        <v>103.5213</v>
      </c>
      <c r="F3263">
        <v>17501.053531000001</v>
      </c>
      <c r="G3263">
        <v>15532.375581</v>
      </c>
      <c r="H3263">
        <f>(1/(1-91/360*VLOOKUP($A3263,Tbills!$B$4:$C$974,2,1)/100))^((1)/91)-1</f>
        <v>1.4315026533262554E-5</v>
      </c>
      <c r="I3263">
        <f>I3262*(1-IF($A3263&lt;=I3258,I$1,I$1+IF(AND(WEEKDAY($A3263)&lt;&gt;1,WEEKDAY($A3263)&lt;&gt;7),J$1,0)))^($A3263-$A3262)*(1-0.5*(E3263/E3262-1))</f>
        <v>62.492225084320332</v>
      </c>
      <c r="K3263">
        <f>ROW()</f>
        <v>3263</v>
      </c>
      <c r="L3263">
        <f>B3263/C3263</f>
        <v>0.76858345021037877</v>
      </c>
      <c r="M3263">
        <f t="shared" si="50"/>
        <v>64.739574815221829</v>
      </c>
      <c r="N3263">
        <f>O3263/2</f>
        <v>32.340000000000003</v>
      </c>
      <c r="O3263">
        <v>64.680000000000007</v>
      </c>
      <c r="P3263">
        <f>P3262*(1-P$1+H3262)^($A3263-$A3262)*(2-E3263/E3262)</f>
        <v>66.782016276740535</v>
      </c>
      <c r="Q3263">
        <v>66.849999999999994</v>
      </c>
    </row>
    <row r="3264" spans="1:17" x14ac:dyDescent="0.25">
      <c r="A3264" s="1">
        <v>42800</v>
      </c>
      <c r="B3264" s="10">
        <v>11.24</v>
      </c>
      <c r="C3264" s="10">
        <v>14.34</v>
      </c>
      <c r="D3264">
        <v>115.3848</v>
      </c>
      <c r="E3264">
        <v>102.3879</v>
      </c>
      <c r="F3264">
        <v>17389.230313</v>
      </c>
      <c r="G3264">
        <v>15432.464209</v>
      </c>
      <c r="H3264">
        <f>(1/(1-91/360*VLOOKUP($A3264,Tbills!$B$4:$C$974,2,1)/100))^((1)/91)-1</f>
        <v>1.4315026533262554E-5</v>
      </c>
      <c r="I3264">
        <f>I3263*(1-IF($A3264&lt;=I3259,I$1,I$1+IF(AND(WEEKDAY($A3264)&lt;&gt;1,WEEKDAY($A3264)&lt;&gt;7),J$1,0)))^($A3264-$A3263)*(1-0.5*(E3264/E3263-1))</f>
        <v>62.829416142255901</v>
      </c>
      <c r="K3264">
        <f>ROW()</f>
        <v>3264</v>
      </c>
      <c r="L3264">
        <f>B3264/C3264</f>
        <v>0.78382147838214788</v>
      </c>
      <c r="M3264">
        <f t="shared" si="50"/>
        <v>65.439229787914755</v>
      </c>
      <c r="P3264">
        <f>P3263*(1-P$1+H3263)^($A3264-$A3263)*(2-E3264/E3263)</f>
        <v>67.508585551632152</v>
      </c>
      <c r="Q3264">
        <v>67.58</v>
      </c>
    </row>
    <row r="3265" spans="1:17" x14ac:dyDescent="0.25">
      <c r="A3265" s="1">
        <v>42801</v>
      </c>
      <c r="B3265" s="10">
        <v>11.45</v>
      </c>
      <c r="C3265" s="10">
        <v>14.41</v>
      </c>
      <c r="D3265">
        <v>115.4217</v>
      </c>
      <c r="E3265">
        <v>102.4192</v>
      </c>
      <c r="F3265">
        <v>17433.447864000002</v>
      </c>
      <c r="G3265">
        <v>15471.485155</v>
      </c>
      <c r="H3265">
        <f>(1/(1-91/360*VLOOKUP($A3265,Tbills!$B$4:$C$974,2,1)/100))^((1)/91)-1</f>
        <v>1.4315026533262554E-5</v>
      </c>
      <c r="I3265">
        <f>I3264*(1-IF($A3265&lt;=I3260,I$1,I$1+IF(AND(WEEKDAY($A3265)&lt;&gt;1,WEEKDAY($A3265)&lt;&gt;7),J$1,0)))^($A3265-$A3264)*(1-0.5*(E3265/E3264-1))</f>
        <v>62.818177623958249</v>
      </c>
      <c r="K3265">
        <f>ROW()</f>
        <v>3265</v>
      </c>
      <c r="L3265">
        <f>B3265/C3265</f>
        <v>0.79458709229701585</v>
      </c>
      <c r="M3265">
        <f t="shared" si="50"/>
        <v>65.416178080435913</v>
      </c>
      <c r="P3265">
        <f>P3264*(1-P$1+H3264)^($A3265-$A3264)*(2-E3265/E3264)</f>
        <v>67.486418126700329</v>
      </c>
      <c r="Q3265">
        <v>67.55</v>
      </c>
    </row>
    <row r="3266" spans="1:17" x14ac:dyDescent="0.25">
      <c r="A3266" s="1">
        <v>42802</v>
      </c>
      <c r="B3266" s="10">
        <v>11.86</v>
      </c>
      <c r="C3266" s="10">
        <v>14.54</v>
      </c>
      <c r="D3266">
        <v>115.3532</v>
      </c>
      <c r="E3266">
        <v>102.3569</v>
      </c>
      <c r="F3266">
        <v>17404.180933</v>
      </c>
      <c r="G3266">
        <v>15445.290454</v>
      </c>
      <c r="H3266">
        <f>(1/(1-91/360*VLOOKUP($A3266,Tbills!$B$4:$C$974,2,1)/100))^((1)/91)-1</f>
        <v>1.4315026533262554E-5</v>
      </c>
      <c r="I3266">
        <f>I3265*(1-IF($A3266&lt;=I3261,I$1,I$1+IF(AND(WEEKDAY($A3266)&lt;&gt;1,WEEKDAY($A3266)&lt;&gt;7),J$1,0)))^($A3266-$A3265)*(1-0.5*(E3266/E3265-1))</f>
        <v>62.835647791269096</v>
      </c>
      <c r="K3266">
        <f>ROW()</f>
        <v>3266</v>
      </c>
      <c r="L3266">
        <f>B3266/C3266</f>
        <v>0.81568088033012376</v>
      </c>
      <c r="M3266">
        <f t="shared" si="50"/>
        <v>65.45292108582872</v>
      </c>
      <c r="P3266">
        <f>P3265*(1-P$1+H3265)^($A3266-$A3265)*(2-E3266/E3265)</f>
        <v>67.525938127180822</v>
      </c>
      <c r="Q3266">
        <v>67.59</v>
      </c>
    </row>
    <row r="3267" spans="1:17" x14ac:dyDescent="0.25">
      <c r="A3267" s="1">
        <v>42803</v>
      </c>
      <c r="B3267" s="10">
        <v>12.3</v>
      </c>
      <c r="C3267" s="10">
        <v>14.78</v>
      </c>
      <c r="D3267">
        <v>115.669</v>
      </c>
      <c r="E3267">
        <v>102.6357</v>
      </c>
      <c r="F3267">
        <v>17375.309861000002</v>
      </c>
      <c r="G3267">
        <v>15419.447803999999</v>
      </c>
      <c r="H3267">
        <f>(1/(1-91/360*VLOOKUP($A3267,Tbills!$B$4:$C$974,2,1)/100))^((1)/91)-1</f>
        <v>2.0714120376519318E-5</v>
      </c>
      <c r="I3267">
        <f>I3266*(1-IF($A3267&lt;=I3262,I$1,I$1+IF(AND(WEEKDAY($A3267)&lt;&gt;1,WEEKDAY($A3267)&lt;&gt;7),J$1,0)))^($A3267-$A3266)*(1-0.5*(E3267/E3266-1))</f>
        <v>62.748438616845341</v>
      </c>
      <c r="K3267">
        <f>ROW()</f>
        <v>3267</v>
      </c>
      <c r="L3267">
        <f>B3267/C3267</f>
        <v>0.83220568335588641</v>
      </c>
      <c r="M3267">
        <f t="shared" si="50"/>
        <v>65.2716000543018</v>
      </c>
      <c r="P3267">
        <f>P3266*(1-P$1+H3266)^($A3267-$A3266)*(2-E3267/E3266)</f>
        <v>67.340484065740213</v>
      </c>
      <c r="Q3267">
        <v>67.41</v>
      </c>
    </row>
    <row r="3268" spans="1:17" x14ac:dyDescent="0.25">
      <c r="A3268" s="1">
        <v>42804</v>
      </c>
      <c r="B3268" s="10">
        <v>11.66</v>
      </c>
      <c r="C3268" s="10">
        <v>14.38</v>
      </c>
      <c r="D3268">
        <v>113.72620000000001</v>
      </c>
      <c r="E3268">
        <v>100.9097</v>
      </c>
      <c r="F3268">
        <v>17232.048434</v>
      </c>
      <c r="G3268">
        <v>15291.993284</v>
      </c>
      <c r="H3268">
        <f>(1/(1-91/360*VLOOKUP($A3268,Tbills!$B$4:$C$974,2,1)/100))^((1)/91)-1</f>
        <v>2.0714120376519318E-5</v>
      </c>
      <c r="I3268">
        <f>I3267*(1-IF($A3268&lt;=I3263,I$1,I$1+IF(AND(WEEKDAY($A3268)&lt;&gt;1,WEEKDAY($A3268)&lt;&gt;7),J$1,0)))^($A3268-$A3267)*(1-0.5*(E3268/E3267-1))</f>
        <v>63.27440444229056</v>
      </c>
      <c r="K3268">
        <f>ROW()</f>
        <v>3268</v>
      </c>
      <c r="L3268">
        <f>B3268/C3268</f>
        <v>0.81084840055632823</v>
      </c>
      <c r="M3268">
        <f t="shared" si="50"/>
        <v>66.36616575812215</v>
      </c>
      <c r="P3268">
        <f>P3267*(1-P$1+H3267)^($A3268-$A3267)*(2-E3268/E3267)</f>
        <v>68.471818663686363</v>
      </c>
      <c r="Q3268">
        <v>68.540000000000006</v>
      </c>
    </row>
    <row r="3269" spans="1:17" x14ac:dyDescent="0.25">
      <c r="A3269" s="1">
        <v>42807</v>
      </c>
      <c r="B3269" s="10">
        <v>11.35</v>
      </c>
      <c r="C3269" s="10">
        <v>14.36</v>
      </c>
      <c r="D3269">
        <v>110.8562</v>
      </c>
      <c r="E3269">
        <v>98.356899999999996</v>
      </c>
      <c r="F3269">
        <v>17144.549379</v>
      </c>
      <c r="G3269">
        <v>15213.394933</v>
      </c>
      <c r="H3269">
        <f>(1/(1-91/360*VLOOKUP($A3269,Tbills!$B$4:$C$974,2,1)/100))^((1)/91)-1</f>
        <v>2.0714120376519318E-5</v>
      </c>
      <c r="I3269">
        <f>I3268*(1-IF($A3269&lt;=I3264,I$1,I$1+IF(AND(WEEKDAY($A3269)&lt;&gt;1,WEEKDAY($A3269)&lt;&gt;7),J$1,0)))^($A3269-$A3268)*(1-0.5*(E3269/E3268-1))</f>
        <v>64.069755155821497</v>
      </c>
      <c r="K3269">
        <f>ROW()</f>
        <v>3269</v>
      </c>
      <c r="L3269">
        <f>B3269/C3269</f>
        <v>0.79038997214484685</v>
      </c>
      <c r="M3269">
        <f t="shared" si="50"/>
        <v>68.035580854196866</v>
      </c>
      <c r="P3269">
        <f>P3268*(1-P$1+H3268)^($A3269-$A3268)*(2-E3269/E3268)</f>
        <v>70.200582449119125</v>
      </c>
      <c r="Q3269">
        <v>70.28</v>
      </c>
    </row>
    <row r="3270" spans="1:17" x14ac:dyDescent="0.25">
      <c r="A3270" s="1">
        <v>42808</v>
      </c>
      <c r="B3270" s="10">
        <v>12.3</v>
      </c>
      <c r="C3270" s="10">
        <v>14.63</v>
      </c>
      <c r="D3270">
        <v>113.1272</v>
      </c>
      <c r="E3270">
        <v>100.3698</v>
      </c>
      <c r="F3270">
        <v>17310.355109</v>
      </c>
      <c r="G3270">
        <v>15360.209247000001</v>
      </c>
      <c r="H3270">
        <f>(1/(1-91/360*VLOOKUP($A3270,Tbills!$B$4:$C$974,2,1)/100))^((1)/91)-1</f>
        <v>2.0714120376519318E-5</v>
      </c>
      <c r="I3270">
        <f>I3269*(1-IF($A3270&lt;=I3265,I$1,I$1+IF(AND(WEEKDAY($A3270)&lt;&gt;1,WEEKDAY($A3270)&lt;&gt;7),J$1,0)))^($A3270-$A3269)*(1-0.5*(E3270/E3269-1))</f>
        <v>63.412502399114103</v>
      </c>
      <c r="K3270">
        <f>ROW()</f>
        <v>3270</v>
      </c>
      <c r="L3270">
        <f>B3270/C3270</f>
        <v>0.84073820915926178</v>
      </c>
      <c r="M3270">
        <f t="shared" si="50"/>
        <v>66.64011074800402</v>
      </c>
      <c r="P3270">
        <f>P3269*(1-P$1+H3269)^($A3270-$A3269)*(2-E3270/E3269)</f>
        <v>68.762790003843321</v>
      </c>
      <c r="Q3270">
        <v>68.83</v>
      </c>
    </row>
    <row r="3271" spans="1:17"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I3270*(1-IF($A3271&lt;=I3266,I$1,I$1+IF(AND(WEEKDAY($A3271)&lt;&gt;1,WEEKDAY($A3271)&lt;&gt;7),J$1,0)))^($A3271-$A3270)*(1-0.5*(E3271/E3270-1))</f>
        <v>64.216551056128367</v>
      </c>
      <c r="K3271">
        <f>ROW()</f>
        <v>3271</v>
      </c>
      <c r="L3271">
        <f>B3271/C3271</f>
        <v>0.81901408450704238</v>
      </c>
      <c r="M3271">
        <f t="shared" si="50"/>
        <v>68.3303883372717</v>
      </c>
      <c r="P3271">
        <f>P3270*(1-P$1+H3270)^($A3271-$A3270)*(2-E3271/E3270)</f>
        <v>70.509044479111097</v>
      </c>
      <c r="Q3271">
        <v>70.58</v>
      </c>
    </row>
    <row r="3272" spans="1:17"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I3271*(1-IF($A3272&lt;=I3267,I$1,I$1+IF(AND(WEEKDAY($A3272)&lt;&gt;1,WEEKDAY($A3272)&lt;&gt;7),J$1,0)))^($A3272-$A3271)*(1-0.5*(E3272/E3271-1))</f>
        <v>65.246776976456943</v>
      </c>
      <c r="K3272">
        <f>ROW()</f>
        <v>3272</v>
      </c>
      <c r="L3272">
        <f>B3272/C3272</f>
        <v>0.8134978229317853</v>
      </c>
      <c r="M3272">
        <f t="shared" si="50"/>
        <v>70.523166022763206</v>
      </c>
      <c r="P3272">
        <f>P3271*(1-P$1+H3271)^($A3272-$A3271)*(2-E3272/E3271)</f>
        <v>72.773942326932215</v>
      </c>
      <c r="Q3272">
        <v>72.849999999999994</v>
      </c>
    </row>
    <row r="3273" spans="1:17" x14ac:dyDescent="0.25">
      <c r="A3273" s="1">
        <v>42811</v>
      </c>
      <c r="B3273" s="10">
        <v>11.28</v>
      </c>
      <c r="C3273" s="10">
        <v>13.92</v>
      </c>
      <c r="D3273">
        <v>106.56319999999999</v>
      </c>
      <c r="E3273">
        <v>94.54</v>
      </c>
      <c r="F3273">
        <v>16720.281799</v>
      </c>
      <c r="G3273">
        <v>14835.665024</v>
      </c>
      <c r="H3273">
        <f>(1/(1-91/360*VLOOKUP($A3273,Tbills!$B$4:$C$974,2,1)/100))^((1)/91)-1</f>
        <v>2.1688326397484303E-5</v>
      </c>
      <c r="I3273">
        <f>I3272*(1-IF($A3273&lt;=I3268,I$1,I$1+IF(AND(WEEKDAY($A3273)&lt;&gt;1,WEEKDAY($A3273)&lt;&gt;7),J$1,0)))^($A3273-$A3272)*(1-0.5*(E3273/E3272-1))</f>
        <v>65.291733889344016</v>
      </c>
      <c r="K3273">
        <f>ROW()</f>
        <v>3273</v>
      </c>
      <c r="L3273">
        <f>B3273/C3273</f>
        <v>0.81034482758620685</v>
      </c>
      <c r="M3273">
        <f t="shared" ref="M3273:M3336" si="51">M3272*(1-IF($A3273&lt;=N$3,M$1,M$1+IF(AND(WEEKDAY($A3273)&lt;&gt;1,WEEKDAY($A3273)&lt;&gt;7),N$1,0)))^($A3273-$A3272)*(2-$E3273/$E3272)</f>
        <v>70.620735373149941</v>
      </c>
      <c r="P3273">
        <f>P3272*(1-P$1+H3272)^($A3273-$A3272)*(2-E3273/E3272)</f>
        <v>72.87690507650801</v>
      </c>
      <c r="Q3273">
        <v>72.95</v>
      </c>
    </row>
    <row r="3274" spans="1:17" x14ac:dyDescent="0.25">
      <c r="A3274" s="1">
        <v>42814</v>
      </c>
      <c r="B3274" s="10">
        <v>11.34</v>
      </c>
      <c r="C3274" s="10">
        <v>13.9</v>
      </c>
      <c r="D3274">
        <v>105.726</v>
      </c>
      <c r="E3274">
        <v>93.7911</v>
      </c>
      <c r="F3274">
        <v>16667.254174000002</v>
      </c>
      <c r="G3274">
        <v>14787.649074000001</v>
      </c>
      <c r="H3274">
        <f>(1/(1-91/360*VLOOKUP($A3274,Tbills!$B$4:$C$974,2,1)/100))^((1)/91)-1</f>
        <v>2.1688326397484303E-5</v>
      </c>
      <c r="I3274">
        <f>I3273*(1-IF($A3274&lt;=I3269,I$1,I$1+IF(AND(WEEKDAY($A3274)&lt;&gt;1,WEEKDAY($A3274)&lt;&gt;7),J$1,0)))^($A3274-$A3273)*(1-0.5*(E3274/E3273-1))</f>
        <v>65.545220423435978</v>
      </c>
      <c r="K3274">
        <f>ROW()</f>
        <v>3274</v>
      </c>
      <c r="L3274">
        <f>B3274/C3274</f>
        <v>0.81582733812949637</v>
      </c>
      <c r="M3274">
        <f t="shared" si="51"/>
        <v>71.170213309160999</v>
      </c>
      <c r="P3274">
        <f>P3273*(1-P$1+H3273)^($A3274-$A3273)*(2-E3274/E3273)</f>
        <v>73.450829501569856</v>
      </c>
      <c r="Q3274">
        <v>73.52</v>
      </c>
    </row>
    <row r="3275" spans="1:17"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I3274*(1-IF($A3275&lt;=I3270,I$1,I$1+IF(AND(WEEKDAY($A3275)&lt;&gt;1,WEEKDAY($A3275)&lt;&gt;7),J$1,0)))^($A3275-$A3274)*(1-0.5*(E3275/E3274-1))</f>
        <v>64.048903646292317</v>
      </c>
      <c r="K3275">
        <f>ROW()</f>
        <v>3275</v>
      </c>
      <c r="L3275">
        <f>B3275/C3275</f>
        <v>0.85294117647058831</v>
      </c>
      <c r="M3275">
        <f t="shared" si="51"/>
        <v>67.92121308357865</v>
      </c>
      <c r="P3275">
        <f>P3274*(1-P$1+H3274)^($A3275-$A3274)*(2-E3275/E3274)</f>
        <v>70.099909157787309</v>
      </c>
      <c r="Q3275">
        <v>70.17</v>
      </c>
    </row>
    <row r="3276" spans="1:17"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I3275*(1-IF($A3276&lt;=I3271,I$1,I$1+IF(AND(WEEKDAY($A3276)&lt;&gt;1,WEEKDAY($A3276)&lt;&gt;7),J$1,0)))^($A3276-$A3275)*(1-0.5*(E3276/E3275-1))</f>
        <v>63.698521312653639</v>
      </c>
      <c r="K3276">
        <f>ROW()</f>
        <v>3276</v>
      </c>
      <c r="L3276">
        <f>B3276/C3276</f>
        <v>0.87261580381471393</v>
      </c>
      <c r="M3276">
        <f t="shared" si="51"/>
        <v>67.17846850803565</v>
      </c>
      <c r="P3276">
        <f>P3275*(1-P$1+H3275)^($A3276-$A3275)*(2-E3276/E3275)</f>
        <v>69.335508368483787</v>
      </c>
      <c r="Q3276">
        <v>69.41</v>
      </c>
    </row>
    <row r="3277" spans="1:17"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I3276*(1-IF($A3277&lt;=I3272,I$1,I$1+IF(AND(WEEKDAY($A3277)&lt;&gt;1,WEEKDAY($A3277)&lt;&gt;7),J$1,0)))^($A3277-$A3276)*(1-0.5*(E3277/E3276-1))</f>
        <v>62.916334038188765</v>
      </c>
      <c r="K3277">
        <f>ROW()</f>
        <v>3277</v>
      </c>
      <c r="L3277">
        <f>B3277/C3277</f>
        <v>0.87994634473507705</v>
      </c>
      <c r="M3277">
        <f t="shared" si="51"/>
        <v>65.529031726876511</v>
      </c>
      <c r="P3277">
        <f>P3276*(1-P$1+H3276)^($A3277-$A3276)*(2-E3277/E3276)</f>
        <v>67.635225148362593</v>
      </c>
      <c r="Q3277">
        <v>67.709999999999994</v>
      </c>
    </row>
    <row r="3278" spans="1:17"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I3277*(1-IF($A3278&lt;=I3273,I$1,I$1+IF(AND(WEEKDAY($A3278)&lt;&gt;1,WEEKDAY($A3278)&lt;&gt;7),J$1,0)))^($A3278-$A3277)*(1-0.5*(E3278/E3277-1))</f>
        <v>63.688910852707977</v>
      </c>
      <c r="K3278">
        <f>ROW()</f>
        <v>3278</v>
      </c>
      <c r="L3278">
        <f>B3278/C3278</f>
        <v>0.89072164948453614</v>
      </c>
      <c r="M3278">
        <f t="shared" si="51"/>
        <v>67.138676164595822</v>
      </c>
      <c r="P3278">
        <f>P3277*(1-P$1+H3277)^($A3278-$A3277)*(2-E3278/E3277)</f>
        <v>69.29873471460219</v>
      </c>
      <c r="Q3278">
        <v>69.37</v>
      </c>
    </row>
    <row r="3279" spans="1:17"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I3278*(1-IF($A3279&lt;=I3274,I$1,I$1+IF(AND(WEEKDAY($A3279)&lt;&gt;1,WEEKDAY($A3279)&lt;&gt;7),J$1,0)))^($A3279-$A3278)*(1-0.5*(E3279/E3278-1))</f>
        <v>64.471000321158144</v>
      </c>
      <c r="K3279">
        <f>ROW()</f>
        <v>3279</v>
      </c>
      <c r="L3279">
        <f>B3279/C3279</f>
        <v>0.87842586085734364</v>
      </c>
      <c r="M3279">
        <f t="shared" si="51"/>
        <v>68.788581737456852</v>
      </c>
      <c r="P3279">
        <f>P3278*(1-P$1+H3278)^($A3279-$A3278)*(2-E3279/E3278)</f>
        <v>71.008267011807348</v>
      </c>
      <c r="Q3279">
        <v>71.08</v>
      </c>
    </row>
    <row r="3280" spans="1:17"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I3279*(1-IF($A3280&lt;=I3275,I$1,I$1+IF(AND(WEEKDAY($A3280)&lt;&gt;1,WEEKDAY($A3280)&lt;&gt;7),J$1,0)))^($A3280-$A3279)*(1-0.5*(E3280/E3279-1))</f>
        <v>65.938900196236546</v>
      </c>
      <c r="K3280">
        <f>ROW()</f>
        <v>3280</v>
      </c>
      <c r="L3280">
        <f>B3280/C3280</f>
        <v>0.84283625730994149</v>
      </c>
      <c r="M3280">
        <f t="shared" si="51"/>
        <v>71.921302592160671</v>
      </c>
      <c r="P3280">
        <f>P3279*(1-P$1+H3279)^($A3280-$A3279)*(2-E3280/E3279)</f>
        <v>74.244356073040876</v>
      </c>
      <c r="Q3280">
        <v>74.319999999999993</v>
      </c>
    </row>
    <row r="3281" spans="1:17"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I3280*(1-IF($A3281&lt;=I3276,I$1,I$1+IF(AND(WEEKDAY($A3281)&lt;&gt;1,WEEKDAY($A3281)&lt;&gt;7),J$1,0)))^($A3281-$A3280)*(1-0.5*(E3281/E3280-1))</f>
        <v>65.953737473611696</v>
      </c>
      <c r="K3281">
        <f>ROW()</f>
        <v>3281</v>
      </c>
      <c r="L3281">
        <f>B3281/C3281</f>
        <v>0.85033507073715564</v>
      </c>
      <c r="M3281">
        <f t="shared" si="51"/>
        <v>71.954062761257575</v>
      </c>
      <c r="P3281">
        <f>P3280*(1-P$1+H3280)^($A3281-$A3280)*(2-E3281/E3280)</f>
        <v>74.280456374900623</v>
      </c>
      <c r="Q3281">
        <v>74.36</v>
      </c>
    </row>
    <row r="3282" spans="1:17"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I3281*(1-IF($A3282&lt;=I3277,I$1,I$1+IF(AND(WEEKDAY($A3282)&lt;&gt;1,WEEKDAY($A3282)&lt;&gt;7),J$1,0)))^($A3282-$A3281)*(1-0.5*(E3282/E3281-1))</f>
        <v>66.243187922320359</v>
      </c>
      <c r="K3282">
        <f>ROW()</f>
        <v>3282</v>
      </c>
      <c r="L3282">
        <f>B3282/C3282</f>
        <v>0.86312640239341809</v>
      </c>
      <c r="M3282">
        <f t="shared" si="51"/>
        <v>72.586011997147949</v>
      </c>
      <c r="P3282">
        <f>P3281*(1-P$1+H3281)^($A3282-$A3281)*(2-E3282/E3281)</f>
        <v>74.935139666677856</v>
      </c>
      <c r="Q3282">
        <v>75.010000000000005</v>
      </c>
    </row>
    <row r="3283" spans="1:17"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I3282*(1-IF($A3283&lt;=I3278,I$1,I$1+IF(AND(WEEKDAY($A3283)&lt;&gt;1,WEEKDAY($A3283)&lt;&gt;7),J$1,0)))^($A3283-$A3282)*(1-0.5*(E3283/E3282-1))</f>
        <v>65.331587034667947</v>
      </c>
      <c r="K3283">
        <f>ROW()</f>
        <v>3283</v>
      </c>
      <c r="L3283">
        <f>B3283/C3283</f>
        <v>0.90955882352941175</v>
      </c>
      <c r="M3283">
        <f t="shared" si="51"/>
        <v>70.588676288269141</v>
      </c>
      <c r="P3283">
        <f>P3282*(1-P$1+H3282)^($A3283-$A3282)*(2-E3283/E3282)</f>
        <v>72.875442838193081</v>
      </c>
      <c r="Q3283">
        <v>72.95</v>
      </c>
    </row>
    <row r="3284" spans="1:17"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I3283*(1-IF($A3284&lt;=I3279,I$1,I$1+IF(AND(WEEKDAY($A3284)&lt;&gt;1,WEEKDAY($A3284)&lt;&gt;7),J$1,0)))^($A3284-$A3283)*(1-0.5*(E3284/E3283-1))</f>
        <v>65.044265470292075</v>
      </c>
      <c r="K3284">
        <f>ROW()</f>
        <v>3284</v>
      </c>
      <c r="L3284">
        <f>B3284/C3284</f>
        <v>0.90563277249451357</v>
      </c>
      <c r="M3284">
        <f t="shared" si="51"/>
        <v>69.968991018220521</v>
      </c>
      <c r="P3284">
        <f>P3283*(1-P$1+H3283)^($A3284-$A3283)*(2-E3284/E3283)</f>
        <v>72.24246101032918</v>
      </c>
      <c r="Q3284">
        <v>72.319999999999993</v>
      </c>
    </row>
    <row r="3285" spans="1:17"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I3284*(1-IF($A3285&lt;=I3280,I$1,I$1+IF(AND(WEEKDAY($A3285)&lt;&gt;1,WEEKDAY($A3285)&lt;&gt;7),J$1,0)))^($A3285-$A3284)*(1-0.5*(E3285/E3284-1))</f>
        <v>65.586864578126068</v>
      </c>
      <c r="K3285">
        <f>ROW()</f>
        <v>3285</v>
      </c>
      <c r="L3285">
        <f>B3285/C3285</f>
        <v>0.88182498130142106</v>
      </c>
      <c r="M3285">
        <f t="shared" si="51"/>
        <v>71.136712660869819</v>
      </c>
      <c r="P3285">
        <f>P3284*(1-P$1+H3284)^($A3285-$A3284)*(2-E3285/E3284)</f>
        <v>73.450422262028482</v>
      </c>
      <c r="Q3285">
        <v>73.53</v>
      </c>
    </row>
    <row r="3286" spans="1:17" x14ac:dyDescent="0.25">
      <c r="A3286" s="1">
        <v>42830</v>
      </c>
      <c r="B3286" s="10">
        <v>12.89</v>
      </c>
      <c r="C3286" s="10">
        <v>14.12</v>
      </c>
      <c r="D3286">
        <v>109.476</v>
      </c>
      <c r="E3286">
        <v>97.084599999999995</v>
      </c>
      <c r="F3286">
        <v>16117.615899</v>
      </c>
      <c r="G3286">
        <v>14295.069463</v>
      </c>
      <c r="H3286">
        <f>(1/(1-91/360*VLOOKUP($A3286,Tbills!$B$4:$C$974,2,1)/100))^((1)/91)-1</f>
        <v>2.1688326397484303E-5</v>
      </c>
      <c r="I3286">
        <f>I3285*(1-IF($A3286&lt;=I3281,I$1,I$1+IF(AND(WEEKDAY($A3286)&lt;&gt;1,WEEKDAY($A3286)&lt;&gt;7),J$1,0)))^($A3286-$A3285)*(1-0.5*(E3286/E3285-1))</f>
        <v>64.177585761163684</v>
      </c>
      <c r="K3286">
        <f>ROW()</f>
        <v>3286</v>
      </c>
      <c r="L3286">
        <f>B3286/C3286</f>
        <v>0.91288951841359778</v>
      </c>
      <c r="M3286">
        <f t="shared" si="51"/>
        <v>68.08010604222946</v>
      </c>
      <c r="P3286">
        <f>P3285*(1-P$1+H3285)^($A3286-$A3285)*(2-E3286/E3285)</f>
        <v>70.296598753982948</v>
      </c>
      <c r="Q3286">
        <v>70.37</v>
      </c>
    </row>
    <row r="3287" spans="1:17"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I3286*(1-IF($A3287&lt;=I3282,I$1,I$1+IF(AND(WEEKDAY($A3287)&lt;&gt;1,WEEKDAY($A3287)&lt;&gt;7),J$1,0)))^($A3287-$A3286)*(1-0.5*(E3287/E3286-1))</f>
        <v>64.936662736115196</v>
      </c>
      <c r="K3287">
        <f>ROW()</f>
        <v>3287</v>
      </c>
      <c r="L3287">
        <f>B3287/C3287</f>
        <v>0.90702781844802349</v>
      </c>
      <c r="M3287">
        <f t="shared" si="51"/>
        <v>69.690916001844613</v>
      </c>
      <c r="P3287">
        <f>P3286*(1-P$1+H3286)^($A3287-$A3286)*(2-E3287/E3286)</f>
        <v>71.962102878854338</v>
      </c>
      <c r="Q3287">
        <v>72.040000000000006</v>
      </c>
    </row>
    <row r="3288" spans="1:17"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I3287*(1-IF($A3288&lt;=I3283,I$1,I$1+IF(AND(WEEKDAY($A3288)&lt;&gt;1,WEEKDAY($A3288)&lt;&gt;7),J$1,0)))^($A3288-$A3287)*(1-0.5*(E3288/E3287-1))</f>
        <v>64.007598302471635</v>
      </c>
      <c r="K3288">
        <f>ROW()</f>
        <v>3288</v>
      </c>
      <c r="L3288">
        <f>B3288/C3288</f>
        <v>0.91536273115220479</v>
      </c>
      <c r="M3288">
        <f t="shared" si="51"/>
        <v>67.697169417999746</v>
      </c>
      <c r="P3288">
        <f>P3287*(1-P$1+H3287)^($A3288-$A3287)*(2-E3288/E3287)</f>
        <v>69.905587187476002</v>
      </c>
      <c r="Q3288">
        <v>69.98</v>
      </c>
    </row>
    <row r="3289" spans="1:17" x14ac:dyDescent="0.25">
      <c r="A3289" s="1">
        <v>42835</v>
      </c>
      <c r="B3289" s="10">
        <v>14.05</v>
      </c>
      <c r="C3289" s="10">
        <v>14.58</v>
      </c>
      <c r="D3289">
        <v>114.8704</v>
      </c>
      <c r="E3289">
        <v>101.8575</v>
      </c>
      <c r="F3289">
        <v>16206.420145</v>
      </c>
      <c r="G3289">
        <v>14372.265659000001</v>
      </c>
      <c r="H3289">
        <f>(1/(1-91/360*VLOOKUP($A3289,Tbills!$B$4:$C$974,2,1)/100))^((1)/91)-1</f>
        <v>2.1966576900345203E-5</v>
      </c>
      <c r="I3289">
        <f>I3288*(1-IF($A3289&lt;=I3284,I$1,I$1+IF(AND(WEEKDAY($A3289)&lt;&gt;1,WEEKDAY($A3289)&lt;&gt;7),J$1,0)))^($A3289-$A3288)*(1-0.5*(E3289/E3288-1))</f>
        <v>62.569027986516737</v>
      </c>
      <c r="K3289">
        <f>ROW()</f>
        <v>3289</v>
      </c>
      <c r="L3289">
        <f>B3289/C3289</f>
        <v>0.96364883401920443</v>
      </c>
      <c r="M3289">
        <f t="shared" si="51"/>
        <v>64.655482543310342</v>
      </c>
      <c r="P3289">
        <f>P3288*(1-P$1+H3288)^($A3289-$A3288)*(2-E3289/E3288)</f>
        <v>66.770995267250839</v>
      </c>
      <c r="Q3289">
        <v>66.84</v>
      </c>
    </row>
    <row r="3290" spans="1:17"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I3289*(1-IF($A3290&lt;=I3285,I$1,I$1+IF(AND(WEEKDAY($A3290)&lt;&gt;1,WEEKDAY($A3290)&lt;&gt;7),J$1,0)))^($A3290-$A3289)*(1-0.5*(E3290/E3289-1))</f>
        <v>61.710623994258505</v>
      </c>
      <c r="K3290">
        <f>ROW()</f>
        <v>3290</v>
      </c>
      <c r="L3290">
        <f>B3290/C3290</f>
        <v>0.99406332453825863</v>
      </c>
      <c r="M3290">
        <f t="shared" si="51"/>
        <v>62.88181577997431</v>
      </c>
      <c r="P3290">
        <f>P3289*(1-P$1+H3289)^($A3290-$A3289)*(2-E3290/E3289)</f>
        <v>64.941343824731618</v>
      </c>
      <c r="Q3290">
        <v>65.010000000000005</v>
      </c>
    </row>
    <row r="3291" spans="1:17" x14ac:dyDescent="0.25">
      <c r="A3291" s="1">
        <v>42837</v>
      </c>
      <c r="B3291" s="10">
        <v>15.77</v>
      </c>
      <c r="C3291" s="10">
        <v>15.28</v>
      </c>
      <c r="D3291">
        <v>121.0371</v>
      </c>
      <c r="E3291">
        <v>107.3211</v>
      </c>
      <c r="F3291">
        <v>16298.169463</v>
      </c>
      <c r="G3291">
        <v>14452.998089999999</v>
      </c>
      <c r="H3291">
        <f>(1/(1-91/360*VLOOKUP($A3291,Tbills!$B$4:$C$974,2,1)/100))^((1)/91)-1</f>
        <v>2.1966576900345203E-5</v>
      </c>
      <c r="I3291">
        <f>I3290*(1-IF($A3291&lt;=I3286,I$1,I$1+IF(AND(WEEKDAY($A3291)&lt;&gt;1,WEEKDAY($A3291)&lt;&gt;7),J$1,0)))^($A3291-$A3290)*(1-0.5*(E3291/E3290-1))</f>
        <v>60.92060652080675</v>
      </c>
      <c r="K3291">
        <f>ROW()</f>
        <v>3291</v>
      </c>
      <c r="L3291">
        <f>B3291/C3291</f>
        <v>1.0320680628272252</v>
      </c>
      <c r="M3291">
        <f t="shared" si="51"/>
        <v>61.272171286173908</v>
      </c>
      <c r="P3291">
        <f>P3290*(1-P$1+H3290)^($A3291-$A3290)*(2-E3291/E3290)</f>
        <v>63.280976570786528</v>
      </c>
      <c r="Q3291">
        <v>63.35</v>
      </c>
    </row>
    <row r="3292" spans="1:17"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I3291*(1-IF($A3292&lt;=I3287,I$1,I$1+IF(AND(WEEKDAY($A3292)&lt;&gt;1,WEEKDAY($A3292)&lt;&gt;7),J$1,0)))^($A3292-$A3291)*(1-0.5*(E3292/E3291-1))</f>
        <v>60.394811642911044</v>
      </c>
      <c r="K3292">
        <f>ROW()</f>
        <v>3292</v>
      </c>
      <c r="L3292">
        <f>B3292/C3292</f>
        <v>1.0133333333333334</v>
      </c>
      <c r="M3292">
        <f t="shared" si="51"/>
        <v>60.214870350598581</v>
      </c>
      <c r="P3292">
        <f>P3291*(1-P$1+H3291)^($A3292-$A3291)*(2-E3292/E3291)</f>
        <v>62.190974577347617</v>
      </c>
      <c r="Q3292">
        <v>62.26</v>
      </c>
    </row>
    <row r="3293" spans="1:17" x14ac:dyDescent="0.25">
      <c r="A3293" s="1">
        <v>42842</v>
      </c>
      <c r="B3293" s="10">
        <v>14.66</v>
      </c>
      <c r="C3293" s="10">
        <v>14.86</v>
      </c>
      <c r="D3293">
        <v>115.6151</v>
      </c>
      <c r="E3293">
        <v>102.5013</v>
      </c>
      <c r="F3293">
        <v>16001.195417000001</v>
      </c>
      <c r="G3293">
        <v>14187.99489</v>
      </c>
      <c r="H3293">
        <f>(1/(1-91/360*VLOOKUP($A3293,Tbills!$B$4:$C$974,2,1)/100))^((1)/91)-1</f>
        <v>2.2940895184175858E-5</v>
      </c>
      <c r="I3293">
        <f>I3292*(1-IF($A3293&lt;=I3288,I$1,I$1+IF(AND(WEEKDAY($A3293)&lt;&gt;1,WEEKDAY($A3293)&lt;&gt;7),J$1,0)))^($A3293-$A3292)*(1-0.5*(E3293/E3292-1))</f>
        <v>62.232461280720258</v>
      </c>
      <c r="K3293">
        <f>ROW()</f>
        <v>3293</v>
      </c>
      <c r="L3293">
        <f>B3293/C3293</f>
        <v>0.98654104979811574</v>
      </c>
      <c r="M3293">
        <f t="shared" si="51"/>
        <v>63.880237243086746</v>
      </c>
      <c r="P3293">
        <f>P3292*(1-P$1+H3292)^($A3293-$A3292)*(2-E3293/E3292)</f>
        <v>65.985215494402993</v>
      </c>
      <c r="Q3293">
        <v>66.05</v>
      </c>
    </row>
    <row r="3294" spans="1:17" x14ac:dyDescent="0.25">
      <c r="A3294" s="1">
        <v>42843</v>
      </c>
      <c r="B3294" s="10">
        <v>14.42</v>
      </c>
      <c r="C3294" s="10">
        <v>14.76</v>
      </c>
      <c r="D3294">
        <v>115.4695</v>
      </c>
      <c r="E3294">
        <v>102.3699</v>
      </c>
      <c r="F3294">
        <v>15951.05395</v>
      </c>
      <c r="G3294">
        <v>14143.209795999999</v>
      </c>
      <c r="H3294">
        <f>(1/(1-91/360*VLOOKUP($A3294,Tbills!$B$4:$C$974,2,1)/100))^((1)/91)-1</f>
        <v>2.2940895184175858E-5</v>
      </c>
      <c r="I3294">
        <f>I3293*(1-IF($A3294&lt;=I3289,I$1,I$1+IF(AND(WEEKDAY($A3294)&lt;&gt;1,WEEKDAY($A3294)&lt;&gt;7),J$1,0)))^($A3294-$A3293)*(1-0.5*(E3294/E3293-1))</f>
        <v>62.270729477428553</v>
      </c>
      <c r="K3294">
        <f>ROW()</f>
        <v>3294</v>
      </c>
      <c r="L3294">
        <f>B3294/C3294</f>
        <v>0.97696476964769652</v>
      </c>
      <c r="M3294">
        <f t="shared" si="51"/>
        <v>63.959148494518843</v>
      </c>
      <c r="P3294">
        <f>P3293*(1-P$1+H3293)^($A3294-$A3293)*(2-E3294/E3293)</f>
        <v>66.06887627180555</v>
      </c>
      <c r="Q3294">
        <v>66.14</v>
      </c>
    </row>
    <row r="3295" spans="1:17"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I3294*(1-IF($A3295&lt;=I3290,I$1,I$1+IF(AND(WEEKDAY($A3295)&lt;&gt;1,WEEKDAY($A3295)&lt;&gt;7),J$1,0)))^($A3295-$A3294)*(1-0.5*(E3295/E3294-1))</f>
        <v>61.725736170454006</v>
      </c>
      <c r="K3295">
        <f>ROW()</f>
        <v>3295</v>
      </c>
      <c r="L3295">
        <f>B3295/C3295</f>
        <v>0.99005305039787794</v>
      </c>
      <c r="M3295">
        <f t="shared" si="51"/>
        <v>62.839981197995179</v>
      </c>
      <c r="P3295">
        <f>P3294*(1-P$1+H3294)^($A3295-$A3294)*(2-E3295/E3294)</f>
        <v>64.914904332308936</v>
      </c>
      <c r="Q3295">
        <v>64.98</v>
      </c>
    </row>
    <row r="3296" spans="1:17"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I3295*(1-IF($A3296&lt;=I3291,I$1,I$1+IF(AND(WEEKDAY($A3296)&lt;&gt;1,WEEKDAY($A3296)&lt;&gt;7),J$1,0)))^($A3296-$A3295)*(1-0.5*(E3296/E3295-1))</f>
        <v>62.248292697860975</v>
      </c>
      <c r="K3296">
        <f>ROW()</f>
        <v>3296</v>
      </c>
      <c r="L3296">
        <f>B3296/C3296</f>
        <v>0.97384721266345498</v>
      </c>
      <c r="M3296">
        <f t="shared" si="51"/>
        <v>63.904282558534618</v>
      </c>
      <c r="P3296">
        <f>P3295*(1-P$1+H3295)^($A3296-$A3295)*(2-E3296/E3295)</f>
        <v>66.016495567926611</v>
      </c>
      <c r="Q3296">
        <v>66.08</v>
      </c>
    </row>
    <row r="3297" spans="1:17" x14ac:dyDescent="0.25">
      <c r="A3297" s="1">
        <v>42846</v>
      </c>
      <c r="B3297" s="10">
        <v>14.63</v>
      </c>
      <c r="C3297" s="10">
        <v>14.75</v>
      </c>
      <c r="D3297">
        <v>115.4166</v>
      </c>
      <c r="E3297">
        <v>102.316</v>
      </c>
      <c r="F3297">
        <v>15682.718016000001</v>
      </c>
      <c r="G3297">
        <v>13904.325785999999</v>
      </c>
      <c r="H3297">
        <f>(1/(1-91/360*VLOOKUP($A3297,Tbills!$B$4:$C$974,2,1)/100))^((1)/91)-1</f>
        <v>2.2801701510921646E-5</v>
      </c>
      <c r="I3297">
        <f>I3296*(1-IF($A3297&lt;=I3292,I$1,I$1+IF(AND(WEEKDAY($A3297)&lt;&gt;1,WEEKDAY($A3297)&lt;&gt;7),J$1,0)))^($A3297-$A3296)*(1-0.5*(E3297/E3296-1))</f>
        <v>62.268406816326802</v>
      </c>
      <c r="K3297">
        <f>ROW()</f>
        <v>3297</v>
      </c>
      <c r="L3297">
        <f>B3297/C3297</f>
        <v>0.99186440677966103</v>
      </c>
      <c r="M3297">
        <f t="shared" si="51"/>
        <v>63.945930229780828</v>
      </c>
      <c r="P3297">
        <f>P3296*(1-P$1+H3296)^($A3297-$A3296)*(2-E3297/E3296)</f>
        <v>66.061659626282591</v>
      </c>
      <c r="Q3297">
        <v>66.13</v>
      </c>
    </row>
    <row r="3298" spans="1:17"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I3297*(1-IF($A3298&lt;=I3293,I$1,I$1+IF(AND(WEEKDAY($A3298)&lt;&gt;1,WEEKDAY($A3298)&lt;&gt;7),J$1,0)))^($A3298-$A3297)*(1-0.5*(E3298/E3297-1))</f>
        <v>65.608424357314348</v>
      </c>
      <c r="K3298">
        <f>ROW()</f>
        <v>3298</v>
      </c>
      <c r="L3298">
        <f>B3298/C3298</f>
        <v>0.84031007751937981</v>
      </c>
      <c r="M3298">
        <f t="shared" si="51"/>
        <v>70.806554629290389</v>
      </c>
      <c r="P3298">
        <f>P3297*(1-P$1+H3297)^($A3298-$A3297)*(2-E3298/E3297)</f>
        <v>73.15638482360643</v>
      </c>
      <c r="Q3298">
        <v>73.23</v>
      </c>
    </row>
    <row r="3299" spans="1:17"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I3298*(1-IF($A3299&lt;=I3294,I$1,I$1+IF(AND(WEEKDAY($A3299)&lt;&gt;1,WEEKDAY($A3299)&lt;&gt;7),J$1,0)))^($A3299-$A3298)*(1-0.5*(E3299/E3298-1))</f>
        <v>66.11908231809349</v>
      </c>
      <c r="K3299">
        <f>ROW()</f>
        <v>3299</v>
      </c>
      <c r="L3299">
        <f>B3299/C3299</f>
        <v>0.83735408560311286</v>
      </c>
      <c r="M3299">
        <f t="shared" si="51"/>
        <v>71.909154275329186</v>
      </c>
      <c r="P3299">
        <f>P3298*(1-P$1+H3298)^($A3299-$A3298)*(2-E3299/E3298)</f>
        <v>74.297982625647592</v>
      </c>
      <c r="Q3299">
        <v>74.38</v>
      </c>
    </row>
    <row r="3300" spans="1:17"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I3299*(1-IF($A3300&lt;=I3295,I$1,I$1+IF(AND(WEEKDAY($A3300)&lt;&gt;1,WEEKDAY($A3300)&lt;&gt;7),J$1,0)))^($A3300-$A3299)*(1-0.5*(E3300/E3299-1))</f>
        <v>66.280859315746426</v>
      </c>
      <c r="K3300">
        <f>ROW()</f>
        <v>3300</v>
      </c>
      <c r="L3300">
        <f>B3300/C3300</f>
        <v>0.83590138674884429</v>
      </c>
      <c r="M3300">
        <f t="shared" si="51"/>
        <v>72.261428726137623</v>
      </c>
      <c r="P3300">
        <f>P3299*(1-P$1+H3299)^($A3300-$A3299)*(2-E3300/E3299)</f>
        <v>74.664378133265856</v>
      </c>
      <c r="Q3300">
        <v>74.75</v>
      </c>
    </row>
    <row r="3301" spans="1:17" x14ac:dyDescent="0.25">
      <c r="A3301" s="1">
        <v>42852</v>
      </c>
      <c r="B3301" s="10">
        <v>10.36</v>
      </c>
      <c r="C3301" s="10">
        <v>12.8</v>
      </c>
      <c r="D3301">
        <v>100.8001</v>
      </c>
      <c r="E3301">
        <v>89.345500000000001</v>
      </c>
      <c r="F3301">
        <v>15123.235326</v>
      </c>
      <c r="G3301">
        <v>13406.427308</v>
      </c>
      <c r="H3301">
        <f>(1/(1-91/360*VLOOKUP($A3301,Tbills!$B$4:$C$974,2,1)/100))^((1)/91)-1</f>
        <v>2.2801701510921646E-5</v>
      </c>
      <c r="I3301">
        <f>I3300*(1-IF($A3301&lt;=I3296,I$1,I$1+IF(AND(WEEKDAY($A3301)&lt;&gt;1,WEEKDAY($A3301)&lt;&gt;7),J$1,0)))^($A3301-$A3300)*(1-0.5*(E3301/E3300-1))</f>
        <v>66.318552588148336</v>
      </c>
      <c r="K3301">
        <f>ROW()</f>
        <v>3301</v>
      </c>
      <c r="L3301">
        <f>B3301/C3301</f>
        <v>0.80937499999999996</v>
      </c>
      <c r="M3301">
        <f t="shared" si="51"/>
        <v>72.344011639761931</v>
      </c>
      <c r="P3301">
        <f>P3300*(1-P$1+H3300)^($A3301-$A3300)*(2-E3301/E3300)</f>
        <v>74.752128533664816</v>
      </c>
      <c r="Q3301">
        <v>74.83</v>
      </c>
    </row>
    <row r="3302" spans="1:17"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I3301*(1-IF($A3302&lt;=I3297,I$1,I$1+IF(AND(WEEKDAY($A3302)&lt;&gt;1,WEEKDAY($A3302)&lt;&gt;7),J$1,0)))^($A3302-$A3301)*(1-0.5*(E3302/E3301-1))</f>
        <v>66.487358758347796</v>
      </c>
      <c r="K3302">
        <f>ROW()</f>
        <v>3302</v>
      </c>
      <c r="L3302">
        <f>B3302/C3302</f>
        <v>0.8368136117556072</v>
      </c>
      <c r="M3302">
        <f t="shared" si="51"/>
        <v>72.712686952453524</v>
      </c>
      <c r="P3302">
        <f>P3301*(1-P$1+H3301)^($A3302-$A3301)*(2-E3302/E3301)</f>
        <v>75.135509680029358</v>
      </c>
      <c r="Q3302">
        <v>75.209999999999994</v>
      </c>
    </row>
    <row r="3303" spans="1:17"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I3302*(1-IF($A3303&lt;=I3298,I$1,I$1+IF(AND(WEEKDAY($A3303)&lt;&gt;1,WEEKDAY($A3303)&lt;&gt;7),J$1,0)))^($A3303-$A3302)*(1-0.5*(E3303/E3302-1))</f>
        <v>67.720620858567116</v>
      </c>
      <c r="K3303">
        <f>ROW()</f>
        <v>3303</v>
      </c>
      <c r="L3303">
        <f>B3303/C3303</f>
        <v>0.80047505938242269</v>
      </c>
      <c r="M3303">
        <f t="shared" si="51"/>
        <v>75.411184618021963</v>
      </c>
      <c r="P3303">
        <f>P3302*(1-P$1+H3302)^($A3303-$A3302)*(2-E3303/E3302)</f>
        <v>77.931495262914723</v>
      </c>
      <c r="Q3303">
        <v>78.010000000000005</v>
      </c>
    </row>
    <row r="3304" spans="1:17"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I3303*(1-IF($A3304&lt;=I3299,I$1,I$1+IF(AND(WEEKDAY($A3304)&lt;&gt;1,WEEKDAY($A3304)&lt;&gt;7),J$1,0)))^($A3304-$A3303)*(1-0.5*(E3304/E3303-1))</f>
        <v>67.468753736325908</v>
      </c>
      <c r="K3304">
        <f>ROW()</f>
        <v>3304</v>
      </c>
      <c r="L3304">
        <f>B3304/C3304</f>
        <v>0.82540919719407635</v>
      </c>
      <c r="M3304">
        <f t="shared" si="51"/>
        <v>74.850669408030015</v>
      </c>
      <c r="P3304">
        <f>P3303*(1-P$1+H3303)^($A3304-$A3303)*(2-E3304/E3303)</f>
        <v>77.354752736247079</v>
      </c>
      <c r="Q3304">
        <v>77.430000000000007</v>
      </c>
    </row>
    <row r="3305" spans="1:17"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I3304*(1-IF($A3305&lt;=I3300,I$1,I$1+IF(AND(WEEKDAY($A3305)&lt;&gt;1,WEEKDAY($A3305)&lt;&gt;7),J$1,0)))^($A3305-$A3304)*(1-0.5*(E3305/E3304-1))</f>
        <v>66.919593600330032</v>
      </c>
      <c r="K3305">
        <f>ROW()</f>
        <v>3305</v>
      </c>
      <c r="L3305">
        <f>B3305/C3305</f>
        <v>0.81588999236058057</v>
      </c>
      <c r="M3305">
        <f t="shared" si="51"/>
        <v>73.632614420139419</v>
      </c>
      <c r="P3305">
        <f>P3304*(1-P$1+H3304)^($A3305-$A3304)*(2-E3305/E3304)</f>
        <v>76.098413383404562</v>
      </c>
      <c r="Q3305">
        <v>76.180000000000007</v>
      </c>
    </row>
    <row r="3306" spans="1:17"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I3305*(1-IF($A3306&lt;=I3301,I$1,I$1+IF(AND(WEEKDAY($A3306)&lt;&gt;1,WEEKDAY($A3306)&lt;&gt;7),J$1,0)))^($A3306-$A3305)*(1-0.5*(E3306/E3305-1))</f>
        <v>67.776272479013528</v>
      </c>
      <c r="K3306">
        <f>ROW()</f>
        <v>3306</v>
      </c>
      <c r="L3306">
        <f>B3306/C3306</f>
        <v>0.81527669524551838</v>
      </c>
      <c r="M3306">
        <f t="shared" si="51"/>
        <v>75.518211843596802</v>
      </c>
      <c r="P3306">
        <f>P3305*(1-P$1+H3305)^($A3306-$A3305)*(2-E3306/E3305)</f>
        <v>78.049683559639803</v>
      </c>
      <c r="Q3306">
        <v>78.13</v>
      </c>
    </row>
    <row r="3307" spans="1:17"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I3306*(1-IF($A3307&lt;=I3302,I$1,I$1+IF(AND(WEEKDAY($A3307)&lt;&gt;1,WEEKDAY($A3307)&lt;&gt;7),J$1,0)))^($A3307-$A3306)*(1-0.5*(E3307/E3306-1))</f>
        <v>67.719404501435562</v>
      </c>
      <c r="K3307">
        <f>ROW()</f>
        <v>3307</v>
      </c>
      <c r="L3307">
        <f>B3307/C3307</f>
        <v>0.82256809338521408</v>
      </c>
      <c r="M3307">
        <f t="shared" si="51"/>
        <v>75.391900394041301</v>
      </c>
      <c r="P3307">
        <f>P3306*(1-P$1+H3306)^($A3307-$A3306)*(2-E3307/E3306)</f>
        <v>77.921716181822518</v>
      </c>
      <c r="Q3307">
        <v>78</v>
      </c>
    </row>
    <row r="3308" spans="1:17" x14ac:dyDescent="0.25">
      <c r="A3308" s="1">
        <v>42863</v>
      </c>
      <c r="B3308" s="10">
        <v>9.77</v>
      </c>
      <c r="C3308" s="10">
        <v>12.59</v>
      </c>
      <c r="D3308">
        <v>94.511399999999995</v>
      </c>
      <c r="E3308">
        <v>83.75</v>
      </c>
      <c r="F3308">
        <v>14947.638609</v>
      </c>
      <c r="G3308">
        <v>13247.390599</v>
      </c>
      <c r="H3308">
        <f>(1/(1-91/360*VLOOKUP($A3308,Tbills!$B$4:$C$974,2,1)/100))^((1)/91)-1</f>
        <v>2.3497577574582706E-5</v>
      </c>
      <c r="I3308">
        <f>I3307*(1-IF($A3308&lt;=I3303,I$1,I$1+IF(AND(WEEKDAY($A3308)&lt;&gt;1,WEEKDAY($A3308)&lt;&gt;7),J$1,0)))^($A3308-$A3307)*(1-0.5*(E3308/E3307-1))</f>
        <v>68.405778830770487</v>
      </c>
      <c r="K3308">
        <f>ROW()</f>
        <v>3308</v>
      </c>
      <c r="L3308">
        <f>B3308/C3308</f>
        <v>0.77601270849880855</v>
      </c>
      <c r="M3308">
        <f t="shared" si="51"/>
        <v>76.921323760323219</v>
      </c>
      <c r="P3308">
        <f>P3307*(1-P$1+H3307)^($A3308-$A3307)*(2-E3308/E3307)</f>
        <v>79.510352203614957</v>
      </c>
      <c r="Q3308">
        <v>79.59</v>
      </c>
    </row>
    <row r="3309" spans="1:17"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I3308*(1-IF($A3309&lt;=I3304,I$1,I$1+IF(AND(WEEKDAY($A3309)&lt;&gt;1,WEEKDAY($A3309)&lt;&gt;7),J$1,0)))^($A3309-$A3308)*(1-0.5*(E3309/E3308-1))</f>
        <v>68.40399840638996</v>
      </c>
      <c r="K3309">
        <f>ROW()</f>
        <v>3309</v>
      </c>
      <c r="L3309">
        <f>B3309/C3309</f>
        <v>0.78363493312352483</v>
      </c>
      <c r="M3309">
        <f t="shared" si="51"/>
        <v>76.917741123326167</v>
      </c>
      <c r="P3309">
        <f>P3308*(1-P$1+H3308)^($A3309-$A3308)*(2-E3309/E3308)</f>
        <v>79.509279710435223</v>
      </c>
      <c r="Q3309">
        <v>79.59</v>
      </c>
    </row>
    <row r="3310" spans="1:17"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I3309*(1-IF($A3310&lt;=I3305,I$1,I$1+IF(AND(WEEKDAY($A3310)&lt;&gt;1,WEEKDAY($A3310)&lt;&gt;7),J$1,0)))^($A3310-$A3309)*(1-0.5*(E3310/E3309-1))</f>
        <v>68.332223161662313</v>
      </c>
      <c r="K3310">
        <f>ROW()</f>
        <v>3310</v>
      </c>
      <c r="L3310">
        <f>B3310/C3310</f>
        <v>0.79085979860573208</v>
      </c>
      <c r="M3310">
        <f t="shared" si="51"/>
        <v>76.756748661631562</v>
      </c>
      <c r="P3310">
        <f>P3309*(1-P$1+H3309)^($A3310-$A3309)*(2-E3310/E3309)</f>
        <v>79.345488345518859</v>
      </c>
      <c r="Q3310">
        <v>79.430000000000007</v>
      </c>
    </row>
    <row r="3311" spans="1:17"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I3310*(1-IF($A3311&lt;=I3306,I$1,I$1+IF(AND(WEEKDAY($A3311)&lt;&gt;1,WEEKDAY($A3311)&lt;&gt;7),J$1,0)))^($A3311-$A3310)*(1-0.5*(E3311/E3310-1))</f>
        <v>68.05234796400083</v>
      </c>
      <c r="K3311">
        <f>ROW()</f>
        <v>3311</v>
      </c>
      <c r="L3311">
        <f>B3311/C3311</f>
        <v>0.81475787855495774</v>
      </c>
      <c r="M3311">
        <f t="shared" si="51"/>
        <v>76.128421326880741</v>
      </c>
      <c r="P3311">
        <f>P3310*(1-P$1+H3310)^($A3311-$A3310)*(2-E3311/E3310)</f>
        <v>78.698573607534485</v>
      </c>
      <c r="Q3311">
        <v>78.78</v>
      </c>
    </row>
    <row r="3312" spans="1:17"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I3311*(1-IF($A3312&lt;=I3307,I$1,I$1+IF(AND(WEEKDAY($A3312)&lt;&gt;1,WEEKDAY($A3312)&lt;&gt;7),J$1,0)))^($A3312-$A3311)*(1-0.5*(E3312/E3311-1))</f>
        <v>68.597405625807056</v>
      </c>
      <c r="K3312">
        <f>ROW()</f>
        <v>3312</v>
      </c>
      <c r="L3312">
        <f>B3312/C3312</f>
        <v>0.80185042405551266</v>
      </c>
      <c r="M3312">
        <f t="shared" si="51"/>
        <v>77.348297463340842</v>
      </c>
      <c r="P3312">
        <f>P3311*(1-P$1+H3311)^($A3312-$A3311)*(2-E3312/E3311)</f>
        <v>79.962401830480644</v>
      </c>
      <c r="Q3312">
        <v>80.05</v>
      </c>
    </row>
    <row r="3313" spans="1:17"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I3312*(1-IF($A3313&lt;=I3308,I$1,I$1+IF(AND(WEEKDAY($A3313)&lt;&gt;1,WEEKDAY($A3313)&lt;&gt;7),J$1,0)))^($A3313-$A3312)*(1-0.5*(E3313/E3312-1))</f>
        <v>69.330665193092244</v>
      </c>
      <c r="K3313">
        <f>ROW()</f>
        <v>3313</v>
      </c>
      <c r="L3313">
        <f>B3313/C3313</f>
        <v>0.81533646322378717</v>
      </c>
      <c r="M3313">
        <f t="shared" si="51"/>
        <v>79.003067739129094</v>
      </c>
      <c r="P3313">
        <f>P3312*(1-P$1+H3312)^($A3313-$A3312)*(2-E3313/E3312)</f>
        <v>81.681580332388194</v>
      </c>
      <c r="Q3313">
        <v>81.77</v>
      </c>
    </row>
    <row r="3314" spans="1:17"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I3313*(1-IF($A3314&lt;=I3309,I$1,I$1+IF(AND(WEEKDAY($A3314)&lt;&gt;1,WEEKDAY($A3314)&lt;&gt;7),J$1,0)))^($A3314-$A3313)*(1-0.5*(E3314/E3313-1))</f>
        <v>69.565058197226008</v>
      </c>
      <c r="K3314">
        <f>ROW()</f>
        <v>3314</v>
      </c>
      <c r="L3314">
        <f>B3314/C3314</f>
        <v>0.84189723320158105</v>
      </c>
      <c r="M3314">
        <f t="shared" si="51"/>
        <v>79.537676466395666</v>
      </c>
      <c r="P3314">
        <f>P3313*(1-P$1+H3313)^($A3314-$A3313)*(2-E3314/E3313)</f>
        <v>82.237161290288228</v>
      </c>
      <c r="Q3314">
        <v>82.32</v>
      </c>
    </row>
    <row r="3315" spans="1:17"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I3314*(1-IF($A3315&lt;=I3310,I$1,I$1+IF(AND(WEEKDAY($A3315)&lt;&gt;1,WEEKDAY($A3315)&lt;&gt;7),J$1,0)))^($A3315-$A3314)*(1-0.5*(E3315/E3314-1))</f>
        <v>63.370255162352116</v>
      </c>
      <c r="K3315">
        <f>ROW()</f>
        <v>3315</v>
      </c>
      <c r="L3315">
        <f>B3315/C3315</f>
        <v>0.99935897435897436</v>
      </c>
      <c r="M3315">
        <f t="shared" si="51"/>
        <v>65.372663984151529</v>
      </c>
      <c r="P3315">
        <f>P3314*(1-P$1+H3314)^($A3315-$A3314)*(2-E3315/E3314)</f>
        <v>67.593732520191324</v>
      </c>
      <c r="Q3315">
        <v>67.66</v>
      </c>
    </row>
    <row r="3316" spans="1:17"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I3315*(1-IF($A3316&lt;=I3311,I$1,I$1+IF(AND(WEEKDAY($A3316)&lt;&gt;1,WEEKDAY($A3316)&lt;&gt;7),J$1,0)))^($A3316-$A3315)*(1-0.5*(E3316/E3315-1))</f>
        <v>63.266638604035869</v>
      </c>
      <c r="K3316">
        <f>ROW()</f>
        <v>3316</v>
      </c>
      <c r="L3316">
        <f>B3316/C3316</f>
        <v>0.97929191716766861</v>
      </c>
      <c r="M3316">
        <f t="shared" si="51"/>
        <v>65.159245128745269</v>
      </c>
      <c r="P3316">
        <f>P3315*(1-P$1+H3315)^($A3316-$A3315)*(2-E3316/E3315)</f>
        <v>67.375395071999534</v>
      </c>
      <c r="Q3316">
        <v>67.45</v>
      </c>
    </row>
    <row r="3317" spans="1:17"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I3316*(1-IF($A3317&lt;=I3312,I$1,I$1+IF(AND(WEEKDAY($A3317)&lt;&gt;1,WEEKDAY($A3317)&lt;&gt;7),J$1,0)))^($A3317-$A3316)*(1-0.5*(E3317/E3316-1))</f>
        <v>66.610752292521042</v>
      </c>
      <c r="K3317">
        <f>ROW()</f>
        <v>3317</v>
      </c>
      <c r="L3317">
        <f>B3317/C3317</f>
        <v>0.89251297257227569</v>
      </c>
      <c r="M3317">
        <f t="shared" si="51"/>
        <v>72.047764668319985</v>
      </c>
      <c r="P3317">
        <f>P3316*(1-P$1+H3316)^($A3317-$A3316)*(2-E3317/E3316)</f>
        <v>74.500791502057737</v>
      </c>
      <c r="Q3317">
        <v>74.58</v>
      </c>
    </row>
    <row r="3318" spans="1:17"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I3317*(1-IF($A3318&lt;=I3313,I$1,I$1+IF(AND(WEEKDAY($A3318)&lt;&gt;1,WEEKDAY($A3318)&lt;&gt;7),J$1,0)))^($A3318-$A3317)*(1-0.5*(E3318/E3317-1))</f>
        <v>67.839574626537498</v>
      </c>
      <c r="K3318">
        <f>ROW()</f>
        <v>3318</v>
      </c>
      <c r="L3318">
        <f>B3318/C3318</f>
        <v>0.84336419753086411</v>
      </c>
      <c r="M3318">
        <f t="shared" si="51"/>
        <v>74.707031215311531</v>
      </c>
      <c r="P3318">
        <f>P3317*(1-P$1+H3317)^($A3318-$A3317)*(2-E3318/E3317)</f>
        <v>77.258654375127392</v>
      </c>
      <c r="Q3318">
        <v>77.34</v>
      </c>
    </row>
    <row r="3319" spans="1:17"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I3318*(1-IF($A3319&lt;=I3314,I$1,I$1+IF(AND(WEEKDAY($A3319)&lt;&gt;1,WEEKDAY($A3319)&lt;&gt;7),J$1,0)))^($A3319-$A3318)*(1-0.5*(E3319/E3318-1))</f>
        <v>67.541086041483894</v>
      </c>
      <c r="K3319">
        <f>ROW()</f>
        <v>3319</v>
      </c>
      <c r="L3319">
        <f>B3319/C3319</f>
        <v>0.83100775193798448</v>
      </c>
      <c r="M3319">
        <f t="shared" si="51"/>
        <v>74.050044331984438</v>
      </c>
      <c r="P3319">
        <f>P3318*(1-P$1+H3318)^($A3319-$A3318)*(2-E3319/E3318)</f>
        <v>76.581889857735234</v>
      </c>
      <c r="Q3319">
        <v>76.66</v>
      </c>
    </row>
    <row r="3320" spans="1:17"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I3319*(1-IF($A3320&lt;=I3315,I$1,I$1+IF(AND(WEEKDAY($A3320)&lt;&gt;1,WEEKDAY($A3320)&lt;&gt;7),J$1,0)))^($A3320-$A3319)*(1-0.5*(E3320/E3319-1))</f>
        <v>68.482345407189129</v>
      </c>
      <c r="K3320">
        <f>ROW()</f>
        <v>3320</v>
      </c>
      <c r="L3320">
        <f>B3320/C3320</f>
        <v>0.79586973788721205</v>
      </c>
      <c r="M3320">
        <f t="shared" si="51"/>
        <v>76.114345321375822</v>
      </c>
      <c r="P3320">
        <f>P3319*(1-P$1+H3319)^($A3320-$A3319)*(2-E3320/E3319)</f>
        <v>78.719507465838717</v>
      </c>
      <c r="Q3320">
        <v>78.8</v>
      </c>
    </row>
    <row r="3321" spans="1:17"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I3320*(1-IF($A3321&lt;=I3316,I$1,I$1+IF(AND(WEEKDAY($A3321)&lt;&gt;1,WEEKDAY($A3321)&lt;&gt;7),J$1,0)))^($A3321-$A3320)*(1-0.5*(E3321/E3320-1))</f>
        <v>68.340511397855622</v>
      </c>
      <c r="K3321">
        <f>ROW()</f>
        <v>3321</v>
      </c>
      <c r="L3321">
        <f>B3321/C3321</f>
        <v>0.79856115107913672</v>
      </c>
      <c r="M3321">
        <f t="shared" si="51"/>
        <v>75.799487444833019</v>
      </c>
      <c r="P3321">
        <f>P3320*(1-P$1+H3320)^($A3321-$A3320)*(2-E3321/E3320)</f>
        <v>78.396597830691533</v>
      </c>
      <c r="Q3321">
        <v>78.48</v>
      </c>
    </row>
    <row r="3322" spans="1:17"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I3321*(1-IF($A3322&lt;=I3317,I$1,I$1+IF(AND(WEEKDAY($A3322)&lt;&gt;1,WEEKDAY($A3322)&lt;&gt;7),J$1,0)))^($A3322-$A3321)*(1-0.5*(E3322/E3321-1))</f>
        <v>68.616147529934153</v>
      </c>
      <c r="K3322">
        <f>ROW()</f>
        <v>3322</v>
      </c>
      <c r="L3322">
        <f>B3322/C3322</f>
        <v>0.78858520900321549</v>
      </c>
      <c r="M3322">
        <f t="shared" si="51"/>
        <v>76.411330618845597</v>
      </c>
      <c r="P3322">
        <f>P3321*(1-P$1+H3321)^($A3322-$A3321)*(2-E3322/E3321)</f>
        <v>79.032184495019607</v>
      </c>
      <c r="Q3322">
        <v>79.12</v>
      </c>
    </row>
    <row r="3323" spans="1:17"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I3322*(1-IF($A3323&lt;=I3318,I$1,I$1+IF(AND(WEEKDAY($A3323)&lt;&gt;1,WEEKDAY($A3323)&lt;&gt;7),J$1,0)))^($A3323-$A3322)*(1-0.5*(E3323/E3322-1))</f>
        <v>68.982127350812874</v>
      </c>
      <c r="K3323">
        <f>ROW()</f>
        <v>3323</v>
      </c>
      <c r="L3323">
        <f>B3323/C3323</f>
        <v>0.81475667189952905</v>
      </c>
      <c r="M3323">
        <f t="shared" si="51"/>
        <v>77.228051861890876</v>
      </c>
      <c r="P3323">
        <f>P3322*(1-P$1+H3322)^($A3323-$A3322)*(2-E3323/E3322)</f>
        <v>79.888158405493101</v>
      </c>
      <c r="Q3323">
        <v>79.98</v>
      </c>
    </row>
    <row r="3324" spans="1:17"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I3323*(1-IF($A3324&lt;=I3319,I$1,I$1+IF(AND(WEEKDAY($A3324)&lt;&gt;1,WEEKDAY($A3324)&lt;&gt;7),J$1,0)))^($A3324-$A3323)*(1-0.5*(E3324/E3323-1))</f>
        <v>69.033503144389883</v>
      </c>
      <c r="K3324">
        <f>ROW()</f>
        <v>3324</v>
      </c>
      <c r="L3324">
        <f>B3324/C3324</f>
        <v>0.82422802850356292</v>
      </c>
      <c r="M3324">
        <f t="shared" si="51"/>
        <v>77.343506798388646</v>
      </c>
      <c r="P3324">
        <f>P3323*(1-P$1+H3323)^($A3324-$A3323)*(2-E3324/E3323)</f>
        <v>80.010404543615422</v>
      </c>
      <c r="Q3324">
        <v>80.099999999999994</v>
      </c>
    </row>
    <row r="3325" spans="1:17"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I3324*(1-IF($A3325&lt;=I3320,I$1,I$1+IF(AND(WEEKDAY($A3325)&lt;&gt;1,WEEKDAY($A3325)&lt;&gt;7),J$1,0)))^($A3325-$A3324)*(1-0.5*(E3325/E3324-1))</f>
        <v>69.657529379975173</v>
      </c>
      <c r="K3325">
        <f>ROW()</f>
        <v>3325</v>
      </c>
      <c r="L3325">
        <f>B3325/C3325</f>
        <v>0.79629629629629639</v>
      </c>
      <c r="M3325">
        <f t="shared" si="51"/>
        <v>78.742190300769039</v>
      </c>
      <c r="P3325">
        <f>P3324*(1-P$1+H3324)^($A3325-$A3324)*(2-E3325/E3324)</f>
        <v>81.460181719312871</v>
      </c>
      <c r="Q3325">
        <v>81.55</v>
      </c>
    </row>
    <row r="3326" spans="1:17"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I3325*(1-IF($A3326&lt;=I3321,I$1,I$1+IF(AND(WEEKDAY($A3326)&lt;&gt;1,WEEKDAY($A3326)&lt;&gt;7),J$1,0)))^($A3326-$A3325)*(1-0.5*(E3326/E3325-1))</f>
        <v>69.522594144029355</v>
      </c>
      <c r="K3326">
        <f>ROW()</f>
        <v>3326</v>
      </c>
      <c r="L3326">
        <f>B3326/C3326</f>
        <v>0.78250401284109139</v>
      </c>
      <c r="M3326">
        <f t="shared" si="51"/>
        <v>78.437561257350623</v>
      </c>
      <c r="P3326">
        <f>P3325*(1-P$1+H3325)^($A3326-$A3325)*(2-E3326/E3325)</f>
        <v>81.147982382034996</v>
      </c>
      <c r="Q3326">
        <v>81.23</v>
      </c>
    </row>
    <row r="3327" spans="1:17"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I3326*(1-IF($A3327&lt;=I3322,I$1,I$1+IF(AND(WEEKDAY($A3327)&lt;&gt;1,WEEKDAY($A3327)&lt;&gt;7),J$1,0)))^($A3327-$A3326)*(1-0.5*(E3327/E3326-1))</f>
        <v>69.157329466501466</v>
      </c>
      <c r="K3327">
        <f>ROW()</f>
        <v>3327</v>
      </c>
      <c r="L3327">
        <f>B3327/C3327</f>
        <v>0.78365758754863812</v>
      </c>
      <c r="M3327">
        <f t="shared" si="51"/>
        <v>77.614694859973625</v>
      </c>
      <c r="P3327">
        <f>P3326*(1-P$1+H3326)^($A3327-$A3326)*(2-E3327/E3326)</f>
        <v>80.305423983806392</v>
      </c>
      <c r="Q3327">
        <v>80.39</v>
      </c>
    </row>
    <row r="3328" spans="1:17"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I3327*(1-IF($A3328&lt;=I3323,I$1,I$1+IF(AND(WEEKDAY($A3328)&lt;&gt;1,WEEKDAY($A3328)&lt;&gt;7),J$1,0)))^($A3328-$A3327)*(1-0.5*(E3328/E3327-1))</f>
        <v>68.590325395726779</v>
      </c>
      <c r="K3328">
        <f>ROW()</f>
        <v>3328</v>
      </c>
      <c r="L3328">
        <f>B3328/C3328</f>
        <v>0.79892966360856266</v>
      </c>
      <c r="M3328">
        <f t="shared" si="51"/>
        <v>76.342458322464978</v>
      </c>
      <c r="P3328">
        <f>P3327*(1-P$1+H3327)^($A3328-$A3327)*(2-E3328/E3327)</f>
        <v>78.991948360110158</v>
      </c>
      <c r="Q3328">
        <v>79.08</v>
      </c>
    </row>
    <row r="3329" spans="1:17"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I3328*(1-IF($A3329&lt;=I3324,I$1,I$1+IF(AND(WEEKDAY($A3329)&lt;&gt;1,WEEKDAY($A3329)&lt;&gt;7),J$1,0)))^($A3329-$A3328)*(1-0.5*(E3329/E3328-1))</f>
        <v>68.863527944285806</v>
      </c>
      <c r="K3329">
        <f>ROW()</f>
        <v>3329</v>
      </c>
      <c r="L3329">
        <f>B3329/C3329</f>
        <v>0.79373567608861728</v>
      </c>
      <c r="M3329">
        <f t="shared" si="51"/>
        <v>76.951024293039282</v>
      </c>
      <c r="P3329">
        <f>P3328*(1-P$1+H3328)^($A3329-$A3328)*(2-E3329/E3328)</f>
        <v>79.624524297135693</v>
      </c>
      <c r="Q3329">
        <v>79.709999999999994</v>
      </c>
    </row>
    <row r="3330" spans="1:17"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I3329*(1-IF($A3330&lt;=I3325,I$1,I$1+IF(AND(WEEKDAY($A3330)&lt;&gt;1,WEEKDAY($A3330)&lt;&gt;7),J$1,0)))^($A3330-$A3329)*(1-0.5*(E3330/E3329-1))</f>
        <v>69.468810716070607</v>
      </c>
      <c r="K3330">
        <f>ROW()</f>
        <v>3330</v>
      </c>
      <c r="L3330">
        <f>B3330/C3330</f>
        <v>0.79623824451410663</v>
      </c>
      <c r="M3330">
        <f t="shared" si="51"/>
        <v>78.304155300920243</v>
      </c>
      <c r="P3330">
        <f>P3329*(1-P$1+H3329)^($A3330-$A3329)*(2-E3330/E3329)</f>
        <v>81.027607371050863</v>
      </c>
      <c r="Q3330">
        <v>81.12</v>
      </c>
    </row>
    <row r="3331" spans="1:17"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I3330*(1-IF($A3331&lt;=I3326,I$1,I$1+IF(AND(WEEKDAY($A3331)&lt;&gt;1,WEEKDAY($A3331)&lt;&gt;7),J$1,0)))^($A3331-$A3330)*(1-0.5*(E3331/E3330-1))</f>
        <v>69.277577966071149</v>
      </c>
      <c r="K3331">
        <f>ROW()</f>
        <v>3331</v>
      </c>
      <c r="L3331">
        <f>B3331/C3331</f>
        <v>0.82561728395061718</v>
      </c>
      <c r="M3331">
        <f t="shared" si="51"/>
        <v>77.873484018888263</v>
      </c>
      <c r="P3331">
        <f>P3330*(1-P$1+H3330)^($A3331-$A3330)*(2-E3331/E3330)</f>
        <v>80.584926368744718</v>
      </c>
      <c r="Q3331">
        <v>80.67</v>
      </c>
    </row>
    <row r="3332" spans="1:17"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I3331*(1-IF($A3332&lt;=I3327,I$1,I$1+IF(AND(WEEKDAY($A3332)&lt;&gt;1,WEEKDAY($A3332)&lt;&gt;7),J$1,0)))^($A3332-$A3331)*(1-0.5*(E3332/E3331-1))</f>
        <v>68.950227343822291</v>
      </c>
      <c r="K3332">
        <f>ROW()</f>
        <v>3332</v>
      </c>
      <c r="L3332">
        <f>B3332/C3332</f>
        <v>0.86165413533834589</v>
      </c>
      <c r="M3332">
        <f t="shared" si="51"/>
        <v>77.138872890360631</v>
      </c>
      <c r="P3332">
        <f>P3331*(1-P$1+H3331)^($A3332-$A3331)*(2-E3332/E3331)</f>
        <v>79.833561396044999</v>
      </c>
      <c r="Q3332">
        <v>79.92</v>
      </c>
    </row>
    <row r="3333" spans="1:17"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I3332*(1-IF($A3333&lt;=I3328,I$1,I$1+IF(AND(WEEKDAY($A3333)&lt;&gt;1,WEEKDAY($A3333)&lt;&gt;7),J$1,0)))^($A3333-$A3332)*(1-0.5*(E3333/E3332-1))</f>
        <v>70.088371309569496</v>
      </c>
      <c r="K3333">
        <f>ROW()</f>
        <v>3333</v>
      </c>
      <c r="L3333">
        <f>B3333/C3333</f>
        <v>0.81853888452474466</v>
      </c>
      <c r="M3333">
        <f t="shared" si="51"/>
        <v>79.685866891226439</v>
      </c>
      <c r="P3333">
        <f>P3332*(1-P$1+H3332)^($A3333-$A3332)*(2-E3333/E3332)</f>
        <v>82.472568177817934</v>
      </c>
      <c r="Q3333">
        <v>82.56</v>
      </c>
    </row>
    <row r="3334" spans="1:17"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I3333*(1-IF($A3334&lt;=I3329,I$1,I$1+IF(AND(WEEKDAY($A3334)&lt;&gt;1,WEEKDAY($A3334)&lt;&gt;7),J$1,0)))^($A3334-$A3333)*(1-0.5*(E3334/E3333-1))</f>
        <v>70.056358405182195</v>
      </c>
      <c r="K3334">
        <f>ROW()</f>
        <v>3334</v>
      </c>
      <c r="L3334">
        <f>B3334/C3334</f>
        <v>0.83320281910728278</v>
      </c>
      <c r="M3334">
        <f t="shared" si="51"/>
        <v>79.613511804506018</v>
      </c>
      <c r="P3334">
        <f>P3333*(1-P$1+H3333)^($A3334-$A3333)*(2-E3334/E3333)</f>
        <v>82.400718870808205</v>
      </c>
      <c r="Q3334">
        <v>82.49</v>
      </c>
    </row>
    <row r="3335" spans="1:17"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I3334*(1-IF($A3335&lt;=I3330,I$1,I$1+IF(AND(WEEKDAY($A3335)&lt;&gt;1,WEEKDAY($A3335)&lt;&gt;7),J$1,0)))^($A3335-$A3334)*(1-0.5*(E3335/E3334-1))</f>
        <v>69.669885739073536</v>
      </c>
      <c r="K3335">
        <f>ROW()</f>
        <v>3335</v>
      </c>
      <c r="L3335">
        <f>B3335/C3335</f>
        <v>0.84430673896204489</v>
      </c>
      <c r="M3335">
        <f t="shared" si="51"/>
        <v>78.735574755935559</v>
      </c>
      <c r="P3335">
        <f>P3334*(1-P$1+H3334)^($A3335-$A3334)*(2-E3335/E3334)</f>
        <v>81.4950486752372</v>
      </c>
      <c r="Q3335">
        <v>81.59</v>
      </c>
    </row>
    <row r="3336" spans="1:17"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I3335*(1-IF($A3336&lt;=I3331,I$1,I$1+IF(AND(WEEKDAY($A3336)&lt;&gt;1,WEEKDAY($A3336)&lt;&gt;7),J$1,0)))^($A3336-$A3335)*(1-0.5*(E3336/E3335-1))</f>
        <v>69.986369229420205</v>
      </c>
      <c r="K3336">
        <f>ROW()</f>
        <v>3336</v>
      </c>
      <c r="L3336">
        <f>B3336/C3336</f>
        <v>0.81667977970102279</v>
      </c>
      <c r="M3336">
        <f t="shared" si="51"/>
        <v>79.451322256895295</v>
      </c>
      <c r="P3336">
        <f>P3335*(1-P$1+H3335)^($A3336-$A3335)*(2-E3336/E3335)</f>
        <v>82.238934293260726</v>
      </c>
      <c r="Q3336">
        <v>82.33</v>
      </c>
    </row>
    <row r="3337" spans="1:17"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I3336*(1-IF($A3337&lt;=I3332,I$1,I$1+IF(AND(WEEKDAY($A3337)&lt;&gt;1,WEEKDAY($A3337)&lt;&gt;7),J$1,0)))^($A3337-$A3336)*(1-0.5*(E3337/E3336-1))</f>
        <v>70.612129612511879</v>
      </c>
      <c r="K3337">
        <f>ROW()</f>
        <v>3337</v>
      </c>
      <c r="L3337">
        <f>B3337/C3337</f>
        <v>0.83629032258064506</v>
      </c>
      <c r="M3337">
        <f t="shared" ref="M3337:M3400" si="52">M3336*(1-IF($A3337&lt;=N$3,M$1,M$1+IF(AND(WEEKDAY($A3337)&lt;&gt;1,WEEKDAY($A3337)&lt;&gt;7),N$1,0)))^($A3337-$A3336)*(2-$E3337/$E3336)</f>
        <v>80.873316523899547</v>
      </c>
      <c r="P3337">
        <f>P3336*(1-P$1+H3336)^($A3337-$A3336)*(2-E3337/E3336)</f>
        <v>83.720144139355128</v>
      </c>
      <c r="Q3337">
        <v>83.81</v>
      </c>
    </row>
    <row r="3338" spans="1:17"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I3337*(1-IF($A3338&lt;=I3333,I$1,I$1+IF(AND(WEEKDAY($A3338)&lt;&gt;1,WEEKDAY($A3338)&lt;&gt;7),J$1,0)))^($A3338-$A3337)*(1-0.5*(E3338/E3337-1))</f>
        <v>70.719955506991468</v>
      </c>
      <c r="K3338">
        <f>ROW()</f>
        <v>3338</v>
      </c>
      <c r="L3338">
        <f>B3338/C3338</f>
        <v>0.85579196217494091</v>
      </c>
      <c r="M3338">
        <f t="shared" si="52"/>
        <v>81.120744298163387</v>
      </c>
      <c r="P3338">
        <f>P3337*(1-P$1+H3337)^($A3338-$A3337)*(2-E3338/E3337)</f>
        <v>83.979399308261051</v>
      </c>
      <c r="Q3338">
        <v>84.07</v>
      </c>
    </row>
    <row r="3339" spans="1:17"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I3338*(1-IF($A3339&lt;=I3334,I$1,I$1+IF(AND(WEEKDAY($A3339)&lt;&gt;1,WEEKDAY($A3339)&lt;&gt;7),J$1,0)))^($A3339-$A3338)*(1-0.5*(E3339/E3338-1))</f>
        <v>70.425287964860146</v>
      </c>
      <c r="K3339">
        <f>ROW()</f>
        <v>3339</v>
      </c>
      <c r="L3339">
        <f>B3339/C3339</f>
        <v>0.84247648902821315</v>
      </c>
      <c r="M3339">
        <f t="shared" si="52"/>
        <v>80.445193963343542</v>
      </c>
      <c r="P3339">
        <f>P3338*(1-P$1+H3338)^($A3339-$A3338)*(2-E3339/E3338)</f>
        <v>83.283134735819019</v>
      </c>
      <c r="Q3339">
        <v>83.38</v>
      </c>
    </row>
    <row r="3340" spans="1:17"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I3339*(1-IF($A3340&lt;=I3335,I$1,I$1+IF(AND(WEEKDAY($A3340)&lt;&gt;1,WEEKDAY($A3340)&lt;&gt;7),J$1,0)))^($A3340-$A3339)*(1-0.5*(E3340/E3339-1))</f>
        <v>70.985070119786798</v>
      </c>
      <c r="K3340">
        <f>ROW()</f>
        <v>3340</v>
      </c>
      <c r="L3340">
        <f>B3340/C3340</f>
        <v>0.83042789223454838</v>
      </c>
      <c r="M3340">
        <f t="shared" si="52"/>
        <v>81.724461071659121</v>
      </c>
      <c r="P3340">
        <f>P3339*(1-P$1+H3339)^($A3340-$A3339)*(2-E3340/E3339)</f>
        <v>84.610672859917472</v>
      </c>
      <c r="Q3340">
        <v>84.7</v>
      </c>
    </row>
    <row r="3341" spans="1:17"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I3340*(1-IF($A3341&lt;=I3336,I$1,I$1+IF(AND(WEEKDAY($A3341)&lt;&gt;1,WEEKDAY($A3341)&lt;&gt;7),J$1,0)))^($A3341-$A3340)*(1-0.5*(E3341/E3340-1))</f>
        <v>71.277655634898096</v>
      </c>
      <c r="K3341">
        <f>ROW()</f>
        <v>3341</v>
      </c>
      <c r="L3341">
        <f>B3341/C3341</f>
        <v>0.81067961165048541</v>
      </c>
      <c r="M3341">
        <f t="shared" si="52"/>
        <v>82.398596993428541</v>
      </c>
      <c r="P3341">
        <f>P3340*(1-P$1+H3340)^($A3341-$A3340)*(2-E3341/E3340)</f>
        <v>85.31183147577363</v>
      </c>
      <c r="Q3341">
        <v>85.4</v>
      </c>
    </row>
    <row r="3342" spans="1:17"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I3341*(1-IF($A3342&lt;=I3337,I$1,I$1+IF(AND(WEEKDAY($A3342)&lt;&gt;1,WEEKDAY($A3342)&lt;&gt;7),J$1,0)))^($A3342-$A3341)*(1-0.5*(E3342/E3341-1))</f>
        <v>72.014902030159405</v>
      </c>
      <c r="K3342">
        <f>ROW()</f>
        <v>3342</v>
      </c>
      <c r="L3342">
        <f>B3342/C3342</f>
        <v>0.8068459657701712</v>
      </c>
      <c r="M3342">
        <f t="shared" si="52"/>
        <v>84.104393148213305</v>
      </c>
      <c r="P3342">
        <f>P3341*(1-P$1+H3341)^($A3342-$A3341)*(2-E3342/E3341)</f>
        <v>87.087781076263397</v>
      </c>
      <c r="Q3342">
        <v>87.18</v>
      </c>
    </row>
    <row r="3343" spans="1:17"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I3342*(1-IF($A3343&lt;=I3338,I$1,I$1+IF(AND(WEEKDAY($A3343)&lt;&gt;1,WEEKDAY($A3343)&lt;&gt;7),J$1,0)))^($A3343-$A3342)*(1-0.5*(E3343/E3342-1))</f>
        <v>70.855010211032081</v>
      </c>
      <c r="K3343">
        <f>ROW()</f>
        <v>3343</v>
      </c>
      <c r="L3343">
        <f>B3343/C3343</f>
        <v>0.85339506172839508</v>
      </c>
      <c r="M3343">
        <f t="shared" si="52"/>
        <v>81.395692598178314</v>
      </c>
      <c r="P3343">
        <f>P3342*(1-P$1+H3342)^($A3343-$A3342)*(2-E3343/E3342)</f>
        <v>84.286172320424598</v>
      </c>
      <c r="Q3343">
        <v>84.37</v>
      </c>
    </row>
    <row r="3344" spans="1:17"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I3343*(1-IF($A3344&lt;=I3339,I$1,I$1+IF(AND(WEEKDAY($A3344)&lt;&gt;1,WEEKDAY($A3344)&lt;&gt;7),J$1,0)))^($A3344-$A3343)*(1-0.5*(E3344/E3343-1))</f>
        <v>71.755151228369272</v>
      </c>
      <c r="K3344">
        <f>ROW()</f>
        <v>3344</v>
      </c>
      <c r="L3344">
        <f>B3344/C3344</f>
        <v>0.80887096774193545</v>
      </c>
      <c r="M3344">
        <f t="shared" si="52"/>
        <v>83.464195404213498</v>
      </c>
      <c r="P3344">
        <f>P3343*(1-P$1+H3343)^($A3344-$A3343)*(2-E3344/E3343)</f>
        <v>86.431387519789951</v>
      </c>
      <c r="Q3344">
        <v>86.52</v>
      </c>
    </row>
    <row r="3345" spans="1:17"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I3344*(1-IF($A3345&lt;=I3340,I$1,I$1+IF(AND(WEEKDAY($A3345)&lt;&gt;1,WEEKDAY($A3345)&lt;&gt;7),J$1,0)))^($A3345-$A3344)*(1-0.5*(E3345/E3344-1))</f>
        <v>70.890484660920649</v>
      </c>
      <c r="K3345">
        <f>ROW()</f>
        <v>3345</v>
      </c>
      <c r="L3345">
        <f>B3345/C3345</f>
        <v>0.86996197718631174</v>
      </c>
      <c r="M3345">
        <f t="shared" si="52"/>
        <v>81.453167340718949</v>
      </c>
      <c r="P3345">
        <f>P3344*(1-P$1+H3344)^($A3345-$A3344)*(2-E3345/E3344)</f>
        <v>84.352044936108527</v>
      </c>
      <c r="Q3345">
        <v>84.44</v>
      </c>
    </row>
    <row r="3346" spans="1:17"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I3345*(1-IF($A3346&lt;=I3341,I$1,I$1+IF(AND(WEEKDAY($A3346)&lt;&gt;1,WEEKDAY($A3346)&lt;&gt;7),J$1,0)))^($A3346-$A3345)*(1-0.5*(E3346/E3345-1))</f>
        <v>70.286915625220132</v>
      </c>
      <c r="K3346">
        <f>ROW()</f>
        <v>3346</v>
      </c>
      <c r="L3346">
        <f>B3346/C3346</f>
        <v>0.85083713850837128</v>
      </c>
      <c r="M3346">
        <f t="shared" si="52"/>
        <v>80.06664042113033</v>
      </c>
      <c r="P3346">
        <f>P3345*(1-P$1+H3345)^($A3346-$A3345)*(2-E3346/E3345)</f>
        <v>82.919273623152236</v>
      </c>
      <c r="Q3346">
        <v>83.01</v>
      </c>
    </row>
    <row r="3347" spans="1:17"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I3346*(1-IF($A3347&lt;=I3342,I$1,I$1+IF(AND(WEEKDAY($A3347)&lt;&gt;1,WEEKDAY($A3347)&lt;&gt;7),J$1,0)))^($A3347-$A3346)*(1-0.5*(E3347/E3346-1))</f>
        <v>69.517729872660823</v>
      </c>
      <c r="K3347">
        <f>ROW()</f>
        <v>3347</v>
      </c>
      <c r="L3347">
        <f>B3347/C3347</f>
        <v>0.84297520661157022</v>
      </c>
      <c r="M3347">
        <f t="shared" si="52"/>
        <v>78.315643446676447</v>
      </c>
      <c r="P3347">
        <f>P3346*(1-P$1+H3346)^($A3347-$A3346)*(2-E3347/E3346)</f>
        <v>81.114993143051365</v>
      </c>
      <c r="Q3347">
        <v>81.209999999999994</v>
      </c>
    </row>
    <row r="3348" spans="1:17"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I3347*(1-IF($A3348&lt;=I3343,I$1,I$1+IF(AND(WEEKDAY($A3348)&lt;&gt;1,WEEKDAY($A3348)&lt;&gt;7),J$1,0)))^($A3348-$A3347)*(1-0.5*(E3348/E3347-1))</f>
        <v>69.936870845520772</v>
      </c>
      <c r="K3348">
        <f>ROW()</f>
        <v>3348</v>
      </c>
      <c r="L3348">
        <f>B3348/C3348</f>
        <v>0.83170548459804661</v>
      </c>
      <c r="M3348">
        <f t="shared" si="52"/>
        <v>79.260834508890667</v>
      </c>
      <c r="P3348">
        <f>P3347*(1-P$1+H3347)^($A3348-$A3347)*(2-E3348/E3347)</f>
        <v>82.100110964516844</v>
      </c>
      <c r="Q3348">
        <v>82.19</v>
      </c>
    </row>
    <row r="3349" spans="1:17"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I3348*(1-IF($A3349&lt;=I3344,I$1,I$1+IF(AND(WEEKDAY($A3349)&lt;&gt;1,WEEKDAY($A3349)&lt;&gt;7),J$1,0)))^($A3349-$A3348)*(1-0.5*(E3349/E3348-1))</f>
        <v>68.289878186259173</v>
      </c>
      <c r="K3349">
        <f>ROW()</f>
        <v>3349</v>
      </c>
      <c r="L3349">
        <f>B3349/C3349</f>
        <v>0.88873139617292696</v>
      </c>
      <c r="M3349">
        <f t="shared" si="52"/>
        <v>75.528206939183789</v>
      </c>
      <c r="P3349">
        <f>P3348*(1-P$1+H3348)^($A3349-$A3348)*(2-E3349/E3348)</f>
        <v>78.236699719900386</v>
      </c>
      <c r="Q3349">
        <v>78.33</v>
      </c>
    </row>
    <row r="3350" spans="1:17"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I3349*(1-IF($A3350&lt;=I3345,I$1,I$1+IF(AND(WEEKDAY($A3350)&lt;&gt;1,WEEKDAY($A3350)&lt;&gt;7),J$1,0)))^($A3350-$A3349)*(1-0.5*(E3350/E3349-1))</f>
        <v>69.29802762797496</v>
      </c>
      <c r="K3350">
        <f>ROW()</f>
        <v>3350</v>
      </c>
      <c r="L3350">
        <f>B3350/C3350</f>
        <v>0.8276627218934911</v>
      </c>
      <c r="M3350">
        <f t="shared" si="52"/>
        <v>77.758589692174468</v>
      </c>
      <c r="P3350">
        <f>P3349*(1-P$1+H3349)^($A3350-$A3349)*(2-E3350/E3349)</f>
        <v>80.550179258722665</v>
      </c>
      <c r="Q3350">
        <v>80.64</v>
      </c>
    </row>
    <row r="3351" spans="1:17"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I3350*(1-IF($A3351&lt;=I3346,I$1,I$1+IF(AND(WEEKDAY($A3351)&lt;&gt;1,WEEKDAY($A3351)&lt;&gt;7),J$1,0)))^($A3351-$A3350)*(1-0.5*(E3351/E3350-1))</f>
        <v>70.063571350944684</v>
      </c>
      <c r="K3351">
        <f>ROW()</f>
        <v>3351</v>
      </c>
      <c r="L3351">
        <f>B3351/C3351</f>
        <v>0.83220973782771535</v>
      </c>
      <c r="M3351">
        <f t="shared" si="52"/>
        <v>79.477778609425286</v>
      </c>
      <c r="P3351">
        <f>P3350*(1-P$1+H3350)^($A3351-$A3350)*(2-E3351/E3350)</f>
        <v>82.340636805092259</v>
      </c>
      <c r="Q3351">
        <v>82.44</v>
      </c>
    </row>
    <row r="3352" spans="1:17"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I3351*(1-IF($A3352&lt;=I3347,I$1,I$1+IF(AND(WEEKDAY($A3352)&lt;&gt;1,WEEKDAY($A3352)&lt;&gt;7),J$1,0)))^($A3352-$A3351)*(1-0.5*(E3352/E3351-1))</f>
        <v>70.433823424632621</v>
      </c>
      <c r="K3352">
        <f>ROW()</f>
        <v>3352</v>
      </c>
      <c r="L3352">
        <f>B3352/C3352</f>
        <v>0.82750759878419455</v>
      </c>
      <c r="M3352">
        <f t="shared" si="52"/>
        <v>80.318199966097211</v>
      </c>
      <c r="P3352">
        <f>P3351*(1-P$1+H3351)^($A3352-$A3351)*(2-E3352/E3351)</f>
        <v>83.214547604291624</v>
      </c>
      <c r="Q3352">
        <v>83.31</v>
      </c>
    </row>
    <row r="3353" spans="1:17"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I3352*(1-IF($A3353&lt;=I3348,I$1,I$1+IF(AND(WEEKDAY($A3353)&lt;&gt;1,WEEKDAY($A3353)&lt;&gt;7),J$1,0)))^($A3353-$A3352)*(1-0.5*(E3353/E3352-1))</f>
        <v>71.393478665925969</v>
      </c>
      <c r="K3353">
        <f>ROW()</f>
        <v>3353</v>
      </c>
      <c r="L3353">
        <f>B3353/C3353</f>
        <v>0.80594679186228491</v>
      </c>
      <c r="M3353">
        <f t="shared" si="52"/>
        <v>82.507253177089794</v>
      </c>
      <c r="P3353">
        <f>P3352*(1-P$1+H3352)^($A3353-$A3352)*(2-E3353/E3352)</f>
        <v>85.485844612103122</v>
      </c>
      <c r="Q3353">
        <v>85.58</v>
      </c>
    </row>
    <row r="3354" spans="1:17"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I3353*(1-IF($A3354&lt;=I3349,I$1,I$1+IF(AND(WEEKDAY($A3354)&lt;&gt;1,WEEKDAY($A3354)&lt;&gt;7),J$1,0)))^($A3354-$A3353)*(1-0.5*(E3354/E3353-1))</f>
        <v>71.783155332359058</v>
      </c>
      <c r="K3354">
        <f>ROW()</f>
        <v>3354</v>
      </c>
      <c r="L3354">
        <f>B3354/C3354</f>
        <v>0.78884462151394419</v>
      </c>
      <c r="M3354">
        <f t="shared" si="52"/>
        <v>83.408361414673649</v>
      </c>
      <c r="P3354">
        <f>P3353*(1-P$1+H3353)^($A3354-$A3353)*(2-E3354/E3353)</f>
        <v>86.422824485207201</v>
      </c>
      <c r="Q3354">
        <v>86.52</v>
      </c>
    </row>
    <row r="3355" spans="1:17"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I3354*(1-IF($A3355&lt;=I3350,I$1,I$1+IF(AND(WEEKDAY($A3355)&lt;&gt;1,WEEKDAY($A3355)&lt;&gt;7),J$1,0)))^($A3355-$A3354)*(1-0.5*(E3355/E3354-1))</f>
        <v>72.883363251318698</v>
      </c>
      <c r="K3355">
        <f>ROW()</f>
        <v>3355</v>
      </c>
      <c r="L3355">
        <f>B3355/C3355</f>
        <v>0.77759607522485685</v>
      </c>
      <c r="M3355">
        <f t="shared" si="52"/>
        <v>85.965536675348403</v>
      </c>
      <c r="P3355">
        <f>P3354*(1-P$1+H3354)^($A3355-$A3354)*(2-E3355/E3354)</f>
        <v>89.075849571086493</v>
      </c>
      <c r="Q3355">
        <v>89.18</v>
      </c>
    </row>
    <row r="3356" spans="1:17"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I3355*(1-IF($A3356&lt;=I3351,I$1,I$1+IF(AND(WEEKDAY($A3356)&lt;&gt;1,WEEKDAY($A3356)&lt;&gt;7),J$1,0)))^($A3356-$A3355)*(1-0.5*(E3356/E3355-1))</f>
        <v>73.249210649898046</v>
      </c>
      <c r="K3356">
        <f>ROW()</f>
        <v>3356</v>
      </c>
      <c r="L3356">
        <f>B3356/C3356</f>
        <v>0.79967426710097722</v>
      </c>
      <c r="M3356">
        <f t="shared" si="52"/>
        <v>86.829926084305086</v>
      </c>
      <c r="P3356">
        <f>P3355*(1-P$1+H3355)^($A3356-$A3355)*(2-E3356/E3355)</f>
        <v>89.981910412163245</v>
      </c>
      <c r="Q3356">
        <v>90.09</v>
      </c>
    </row>
    <row r="3357" spans="1:17"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I3356*(1-IF($A3357&lt;=I3352,I$1,I$1+IF(AND(WEEKDAY($A3357)&lt;&gt;1,WEEKDAY($A3357)&lt;&gt;7),J$1,0)))^($A3357-$A3356)*(1-0.5*(E3357/E3356-1))</f>
        <v>73.711376908167622</v>
      </c>
      <c r="K3357">
        <f>ROW()</f>
        <v>3357</v>
      </c>
      <c r="L3357">
        <f>B3357/C3357</f>
        <v>0.80734693877551023</v>
      </c>
      <c r="M3357">
        <f t="shared" si="52"/>
        <v>87.926086956176221</v>
      </c>
      <c r="P3357">
        <f>P3356*(1-P$1+H3356)^($A3357-$A3356)*(2-E3357/E3356)</f>
        <v>91.121372351550391</v>
      </c>
      <c r="Q3357">
        <v>91.22</v>
      </c>
    </row>
    <row r="3358" spans="1:17"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I3357*(1-IF($A3358&lt;=I3353,I$1,I$1+IF(AND(WEEKDAY($A3358)&lt;&gt;1,WEEKDAY($A3358)&lt;&gt;7),J$1,0)))^($A3358-$A3357)*(1-0.5*(E3358/E3357-1))</f>
        <v>74.491944792754396</v>
      </c>
      <c r="K3358">
        <f>ROW()</f>
        <v>3358</v>
      </c>
      <c r="L3358">
        <f>B3358/C3358</f>
        <v>0.8158333333333333</v>
      </c>
      <c r="M3358">
        <f t="shared" si="52"/>
        <v>89.788719982526658</v>
      </c>
      <c r="P3358">
        <f>P3357*(1-P$1+H3357)^($A3358-$A3357)*(2-E3358/E3357)</f>
        <v>93.055278734077547</v>
      </c>
      <c r="Q3358">
        <v>93.12</v>
      </c>
    </row>
    <row r="3359" spans="1:17"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I3358*(1-IF($A3359&lt;=I3354,I$1,I$1+IF(AND(WEEKDAY($A3359)&lt;&gt;1,WEEKDAY($A3359)&lt;&gt;7),J$1,0)))^($A3359-$A3358)*(1-0.5*(E3359/E3358-1))</f>
        <v>74.642732813016849</v>
      </c>
      <c r="K3359">
        <f>ROW()</f>
        <v>3359</v>
      </c>
      <c r="L3359">
        <f>B3359/C3359</f>
        <v>0.79568106312292364</v>
      </c>
      <c r="M3359">
        <f t="shared" si="52"/>
        <v>90.152708500710915</v>
      </c>
      <c r="P3359">
        <f>P3358*(1-P$1+H3358)^($A3359-$A3358)*(2-E3359/E3358)</f>
        <v>93.436108188989763</v>
      </c>
      <c r="Q3359">
        <v>93.54</v>
      </c>
    </row>
    <row r="3360" spans="1:17"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I3359*(1-IF($A3360&lt;=I3355,I$1,I$1+IF(AND(WEEKDAY($A3360)&lt;&gt;1,WEEKDAY($A3360)&lt;&gt;7),J$1,0)))^($A3360-$A3359)*(1-0.5*(E3360/E3359-1))</f>
        <v>74.946453237656229</v>
      </c>
      <c r="K3360">
        <f>ROW()</f>
        <v>3360</v>
      </c>
      <c r="L3360">
        <f>B3360/C3360</f>
        <v>0.77611940298507454</v>
      </c>
      <c r="M3360">
        <f t="shared" si="52"/>
        <v>90.88684799214316</v>
      </c>
      <c r="P3360">
        <f>P3359*(1-P$1+H3359)^($A3360-$A3359)*(2-E3360/E3359)</f>
        <v>94.200639887698728</v>
      </c>
      <c r="Q3360">
        <v>94.31</v>
      </c>
    </row>
    <row r="3361" spans="1:17" x14ac:dyDescent="0.25">
      <c r="A3361" s="1">
        <v>42940</v>
      </c>
      <c r="B3361" s="10">
        <v>9.43</v>
      </c>
      <c r="C3361" s="10">
        <v>12.04</v>
      </c>
      <c r="D3361">
        <v>74.8142</v>
      </c>
      <c r="E3361">
        <v>66.156599999999997</v>
      </c>
      <c r="F3361">
        <v>12912.221893</v>
      </c>
      <c r="G3361">
        <v>11419.550109</v>
      </c>
      <c r="H3361">
        <f>(1/(1-91/360*VLOOKUP($A3361,Tbills!$B$4:$C$974,2,1)/100))^((1)/91)-1</f>
        <v>2.920590510124832E-5</v>
      </c>
      <c r="I3361">
        <f>I3360*(1-IF($A3361&lt;=I3356,I$1,I$1+IF(AND(WEEKDAY($A3361)&lt;&gt;1,WEEKDAY($A3361)&lt;&gt;7),J$1,0)))^($A3361-$A3360)*(1-0.5*(E3361/E3360-1))</f>
        <v>75.151127698415692</v>
      </c>
      <c r="K3361">
        <f>ROW()</f>
        <v>3361</v>
      </c>
      <c r="L3361">
        <f>B3361/C3361</f>
        <v>0.78322259136212624</v>
      </c>
      <c r="M3361">
        <f t="shared" si="52"/>
        <v>91.384724295900867</v>
      </c>
      <c r="P3361">
        <f>P3360*(1-P$1+H3360)^($A3361-$A3360)*(2-E3361/E3360)</f>
        <v>94.72769360142297</v>
      </c>
      <c r="Q3361">
        <v>94.83</v>
      </c>
    </row>
    <row r="3362" spans="1:17" x14ac:dyDescent="0.25">
      <c r="A3362" s="1">
        <v>42941</v>
      </c>
      <c r="B3362" s="10">
        <v>9.43</v>
      </c>
      <c r="C3362" s="10">
        <v>12.05</v>
      </c>
      <c r="D3362">
        <v>74.104799999999997</v>
      </c>
      <c r="E3362">
        <v>65.5274</v>
      </c>
      <c r="F3362">
        <v>12914.074014</v>
      </c>
      <c r="G3362">
        <v>11420.854604</v>
      </c>
      <c r="H3362">
        <f>(1/(1-91/360*VLOOKUP($A3362,Tbills!$B$4:$C$974,2,1)/100))^((1)/91)-1</f>
        <v>2.920590510124832E-5</v>
      </c>
      <c r="I3362">
        <f>I3361*(1-IF($A3362&lt;=I3357,I$1,I$1+IF(AND(WEEKDAY($A3362)&lt;&gt;1,WEEKDAY($A3362)&lt;&gt;7),J$1,0)))^($A3362-$A3361)*(1-0.5*(E3362/E3361-1))</f>
        <v>75.506534836742262</v>
      </c>
      <c r="K3362">
        <f>ROW()</f>
        <v>3362</v>
      </c>
      <c r="L3362">
        <f>B3362/C3362</f>
        <v>0.7825726141078837</v>
      </c>
      <c r="M3362">
        <f t="shared" si="52"/>
        <v>92.249566349564816</v>
      </c>
      <c r="P3362">
        <f>P3361*(1-P$1+H3361)^($A3362-$A3361)*(2-E3362/E3361)</f>
        <v>95.627882583488216</v>
      </c>
      <c r="Q3362">
        <v>95.73</v>
      </c>
    </row>
    <row r="3363" spans="1:17"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I3362*(1-IF($A3363&lt;=I3358,I$1,I$1+IF(AND(WEEKDAY($A3363)&lt;&gt;1,WEEKDAY($A3363)&lt;&gt;7),J$1,0)))^($A3363-$A3362)*(1-0.5*(E3363/E3362-1))</f>
        <v>75.217945045877116</v>
      </c>
      <c r="K3363">
        <f>ROW()</f>
        <v>3363</v>
      </c>
      <c r="L3363">
        <f>B3363/C3363</f>
        <v>0.79273327828241125</v>
      </c>
      <c r="M3363">
        <f t="shared" si="52"/>
        <v>91.544921211647917</v>
      </c>
      <c r="P3363">
        <f>P3362*(1-P$1+H3362)^($A3363-$A3362)*(2-E3363/E3362)</f>
        <v>94.90111400553576</v>
      </c>
      <c r="Q3363">
        <v>95</v>
      </c>
    </row>
    <row r="3364" spans="1:17"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I3363*(1-IF($A3364&lt;=I3359,I$1,I$1+IF(AND(WEEKDAY($A3364)&lt;&gt;1,WEEKDAY($A3364)&lt;&gt;7),J$1,0)))^($A3364-$A3363)*(1-0.5*(E3364/E3363-1))</f>
        <v>74.877927825276757</v>
      </c>
      <c r="K3364">
        <f>ROW()</f>
        <v>3364</v>
      </c>
      <c r="L3364">
        <f>B3364/C3364</f>
        <v>0.81400966183574874</v>
      </c>
      <c r="M3364">
        <f t="shared" si="52"/>
        <v>90.717795491525436</v>
      </c>
      <c r="P3364">
        <f>P3363*(1-P$1+H3363)^($A3364-$A3363)*(2-E3364/E3363)</f>
        <v>94.04731303602091</v>
      </c>
      <c r="Q3364">
        <v>94.15</v>
      </c>
    </row>
    <row r="3365" spans="1:17"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I3364*(1-IF($A3365&lt;=I3360,I$1,I$1+IF(AND(WEEKDAY($A3365)&lt;&gt;1,WEEKDAY($A3365)&lt;&gt;7),J$1,0)))^($A3365-$A3364)*(1-0.5*(E3365/E3364-1))</f>
        <v>74.978708290884981</v>
      </c>
      <c r="K3365">
        <f>ROW()</f>
        <v>3365</v>
      </c>
      <c r="L3365">
        <f>B3365/C3365</f>
        <v>0.81796502384737668</v>
      </c>
      <c r="M3365">
        <f t="shared" si="52"/>
        <v>90.962487104619711</v>
      </c>
      <c r="P3365">
        <f>P3364*(1-P$1+H3364)^($A3365-$A3364)*(2-E3365/E3364)</f>
        <v>94.304985393081466</v>
      </c>
      <c r="Q3365">
        <v>94.41</v>
      </c>
    </row>
    <row r="3366" spans="1:17"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I3365*(1-IF($A3366&lt;=I3361,I$1,I$1+IF(AND(WEEKDAY($A3366)&lt;&gt;1,WEEKDAY($A3366)&lt;&gt;7),J$1,0)))^($A3366-$A3365)*(1-0.5*(E3366/E3365-1))</f>
        <v>75.351636377686447</v>
      </c>
      <c r="K3366">
        <f>ROW()</f>
        <v>3366</v>
      </c>
      <c r="L3366">
        <f>B3366/C3366</f>
        <v>0.82277465918203685</v>
      </c>
      <c r="M3366">
        <f t="shared" si="52"/>
        <v>91.868781925926982</v>
      </c>
      <c r="P3366">
        <f>P3365*(1-P$1+H3365)^($A3366-$A3365)*(2-E3366/E3365)</f>
        <v>95.256703696932945</v>
      </c>
      <c r="Q3366">
        <v>95.36</v>
      </c>
    </row>
    <row r="3367" spans="1:17"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I3366*(1-IF($A3367&lt;=I3362,I$1,I$1+IF(AND(WEEKDAY($A3367)&lt;&gt;1,WEEKDAY($A3367)&lt;&gt;7),J$1,0)))^($A3367-$A3366)*(1-0.5*(E3367/E3366-1))</f>
        <v>75.509106766578142</v>
      </c>
      <c r="K3367">
        <f>ROW()</f>
        <v>3367</v>
      </c>
      <c r="L3367">
        <f>B3367/C3367</f>
        <v>0.81370967741935485</v>
      </c>
      <c r="M3367">
        <f t="shared" si="52"/>
        <v>92.253253403819485</v>
      </c>
      <c r="P3367">
        <f>P3366*(1-P$1+H3366)^($A3367-$A3366)*(2-E3367/E3366)</f>
        <v>95.659411191786774</v>
      </c>
      <c r="Q3367">
        <v>95.76</v>
      </c>
    </row>
    <row r="3368" spans="1:17"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I3367*(1-IF($A3368&lt;=I3363,I$1,I$1+IF(AND(WEEKDAY($A3368)&lt;&gt;1,WEEKDAY($A3368)&lt;&gt;7),J$1,0)))^($A3368-$A3367)*(1-0.5*(E3368/E3367-1))</f>
        <v>75.108078735291102</v>
      </c>
      <c r="K3368">
        <f>ROW()</f>
        <v>3368</v>
      </c>
      <c r="L3368">
        <f>B3368/C3368</f>
        <v>0.81847133757961776</v>
      </c>
      <c r="M3368">
        <f t="shared" si="52"/>
        <v>91.273866920179472</v>
      </c>
      <c r="P3368">
        <f>P3367*(1-P$1+H3367)^($A3368-$A3367)*(2-E3368/E3367)</f>
        <v>94.647878614683421</v>
      </c>
      <c r="Q3368">
        <v>94.75</v>
      </c>
    </row>
    <row r="3369" spans="1:17"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I3368*(1-IF($A3369&lt;=I3364,I$1,I$1+IF(AND(WEEKDAY($A3369)&lt;&gt;1,WEEKDAY($A3369)&lt;&gt;7),J$1,0)))^($A3369-$A3368)*(1-0.5*(E3369/E3368-1))</f>
        <v>74.863934644552103</v>
      </c>
      <c r="K3369">
        <f>ROW()</f>
        <v>3369</v>
      </c>
      <c r="L3369">
        <f>B3369/C3369</f>
        <v>0.81946624803767654</v>
      </c>
      <c r="M3369">
        <f t="shared" si="52"/>
        <v>90.680994902786352</v>
      </c>
      <c r="P3369">
        <f>P3368*(1-P$1+H3368)^($A3369-$A3368)*(2-E3369/E3368)</f>
        <v>94.037079335246588</v>
      </c>
      <c r="Q3369">
        <v>94.14</v>
      </c>
    </row>
    <row r="3370" spans="1:17"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I3369*(1-IF($A3370&lt;=I3365,I$1,I$1+IF(AND(WEEKDAY($A3370)&lt;&gt;1,WEEKDAY($A3370)&lt;&gt;7),J$1,0)))^($A3370-$A3369)*(1-0.5*(E3370/E3369-1))</f>
        <v>74.831189367878665</v>
      </c>
      <c r="K3370">
        <f>ROW()</f>
        <v>3370</v>
      </c>
      <c r="L3370">
        <f>B3370/C3370</f>
        <v>0.78666666666666663</v>
      </c>
      <c r="M3370">
        <f t="shared" si="52"/>
        <v>90.602166088381907</v>
      </c>
      <c r="N3370">
        <f>M3370/2</f>
        <v>45.301083044190953</v>
      </c>
      <c r="O3370">
        <v>90.673900000000003</v>
      </c>
      <c r="P3370">
        <f>P3369*(1-P$1+H3369)^($A3370-$A3369)*(2-E3370/E3369)</f>
        <v>93.959030580840718</v>
      </c>
      <c r="Q3370">
        <v>94.06</v>
      </c>
    </row>
    <row r="3371" spans="1:17"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I3370*(1-IF($A3371&lt;=I3366,I$1,I$1+IF(AND(WEEKDAY($A3371)&lt;&gt;1,WEEKDAY($A3371)&lt;&gt;7),J$1,0)))^($A3371-$A3370)*(1-0.5*(E3371/E3370-1))</f>
        <v>75.38272183367296</v>
      </c>
      <c r="K3371">
        <f>ROW()</f>
        <v>3371</v>
      </c>
      <c r="L3371">
        <f>B3371/C3371</f>
        <v>0.78436018957345965</v>
      </c>
      <c r="M3371">
        <f t="shared" si="52"/>
        <v>91.939112800592298</v>
      </c>
      <c r="N3371">
        <f t="shared" ref="N3371:N3414" si="53">M3371/2</f>
        <v>45.969556400296149</v>
      </c>
      <c r="O3371">
        <v>92.019499999999994</v>
      </c>
      <c r="P3371">
        <f>P3370*(1-P$1+H3370)^($A3371-$A3370)*(2-E3371/E3370)</f>
        <v>95.35676903170534</v>
      </c>
      <c r="Q3371">
        <v>95.46</v>
      </c>
    </row>
    <row r="3372" spans="1:17"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I3371*(1-IF($A3372&lt;=I3367,I$1,I$1+IF(AND(WEEKDAY($A3372)&lt;&gt;1,WEEKDAY($A3372)&lt;&gt;7),J$1,0)))^($A3372-$A3371)*(1-0.5*(E3372/E3371-1))</f>
        <v>74.247580945320564</v>
      </c>
      <c r="K3372">
        <f>ROW()</f>
        <v>3372</v>
      </c>
      <c r="L3372">
        <f>B3372/C3372</f>
        <v>0.83030303030303043</v>
      </c>
      <c r="M3372">
        <f t="shared" si="52"/>
        <v>89.170767088806528</v>
      </c>
      <c r="N3372">
        <f t="shared" si="53"/>
        <v>44.585383544403264</v>
      </c>
      <c r="O3372">
        <v>89.241</v>
      </c>
      <c r="P3372">
        <f>P3371*(1-P$1+H3371)^($A3372-$A3371)*(2-E3372/E3371)</f>
        <v>92.48915515150604</v>
      </c>
      <c r="Q3372">
        <v>92.6</v>
      </c>
    </row>
    <row r="3373" spans="1:17"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I3372*(1-IF($A3373&lt;=I3368,I$1,I$1+IF(AND(WEEKDAY($A3373)&lt;&gt;1,WEEKDAY($A3373)&lt;&gt;7),J$1,0)))^($A3373-$A3372)*(1-0.5*(E3373/E3372-1))</f>
        <v>73.765923741024963</v>
      </c>
      <c r="K3373">
        <f>ROW()</f>
        <v>3373</v>
      </c>
      <c r="L3373">
        <f>B3373/C3373</f>
        <v>0.82357301704966634</v>
      </c>
      <c r="M3373">
        <f t="shared" si="52"/>
        <v>88.014346263198235</v>
      </c>
      <c r="N3373">
        <f t="shared" si="53"/>
        <v>44.007173131599117</v>
      </c>
      <c r="O3373">
        <v>88.0852</v>
      </c>
      <c r="P3373">
        <f>P3372*(1-P$1+H3372)^($A3373-$A3372)*(2-E3373/E3372)</f>
        <v>91.293292043091043</v>
      </c>
      <c r="Q3373">
        <v>91.39</v>
      </c>
    </row>
    <row r="3374" spans="1:17"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I3373*(1-IF($A3374&lt;=I3369,I$1,I$1+IF(AND(WEEKDAY($A3374)&lt;&gt;1,WEEKDAY($A3374)&lt;&gt;7),J$1,0)))^($A3374-$A3373)*(1-0.5*(E3374/E3373-1))</f>
        <v>66.736112668960857</v>
      </c>
      <c r="K3374">
        <f>ROW()</f>
        <v>3374</v>
      </c>
      <c r="L3374">
        <f>B3374/C3374</f>
        <v>0.98951264651449711</v>
      </c>
      <c r="M3374">
        <f t="shared" si="52"/>
        <v>71.239833139683284</v>
      </c>
      <c r="N3374">
        <f t="shared" si="53"/>
        <v>35.619916569841642</v>
      </c>
      <c r="O3374">
        <v>71.275899999999993</v>
      </c>
      <c r="P3374">
        <f>P3373*(1-P$1+H3373)^($A3374-$A3373)*(2-E3374/E3373)</f>
        <v>73.896757903661737</v>
      </c>
      <c r="Q3374">
        <v>73.98</v>
      </c>
    </row>
    <row r="3375" spans="1:17"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I3374*(1-IF($A3375&lt;=I3370,I$1,I$1+IF(AND(WEEKDAY($A3375)&lt;&gt;1,WEEKDAY($A3375)&lt;&gt;7),J$1,0)))^($A3375-$A3374)*(1-0.5*(E3375/E3374-1))</f>
        <v>66.580978765685472</v>
      </c>
      <c r="K3375">
        <f>ROW()</f>
        <v>3375</v>
      </c>
      <c r="L3375">
        <f>B3375/C3375</f>
        <v>0.94630872483221473</v>
      </c>
      <c r="M3375">
        <f t="shared" si="52"/>
        <v>70.909023837403154</v>
      </c>
      <c r="N3375">
        <f t="shared" si="53"/>
        <v>35.454511918701577</v>
      </c>
      <c r="O3375">
        <v>70.941400000000002</v>
      </c>
      <c r="P3375">
        <f>P3374*(1-P$1+H3374)^($A3375-$A3374)*(2-E3375/E3374)</f>
        <v>73.556444057322722</v>
      </c>
      <c r="Q3375">
        <v>73.64</v>
      </c>
    </row>
    <row r="3376" spans="1:17"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I3375*(1-IF($A3376&lt;=I3371,I$1,I$1+IF(AND(WEEKDAY($A3376)&lt;&gt;1,WEEKDAY($A3376)&lt;&gt;7),J$1,0)))^($A3376-$A3375)*(1-0.5*(E3376/E3375-1))</f>
        <v>71.338208957684486</v>
      </c>
      <c r="K3376">
        <f>ROW()</f>
        <v>3376</v>
      </c>
      <c r="L3376">
        <f>B3376/C3376</f>
        <v>0.88577586206896552</v>
      </c>
      <c r="M3376">
        <f t="shared" si="52"/>
        <v>81.042504847699647</v>
      </c>
      <c r="N3376">
        <f t="shared" si="53"/>
        <v>40.521252423849823</v>
      </c>
      <c r="O3376">
        <v>81.084900000000005</v>
      </c>
      <c r="P3376">
        <f>P3375*(1-P$1+H3375)^($A3376-$A3375)*(2-E3376/E3375)</f>
        <v>84.077977974983924</v>
      </c>
      <c r="Q3376">
        <v>84.17</v>
      </c>
    </row>
    <row r="3377" spans="1:17"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I3376*(1-IF($A3377&lt;=I3372,I$1,I$1+IF(AND(WEEKDAY($A3377)&lt;&gt;1,WEEKDAY($A3377)&lt;&gt;7),J$1,0)))^($A3377-$A3376)*(1-0.5*(E3377/E3376-1))</f>
        <v>71.35331724607083</v>
      </c>
      <c r="K3377">
        <f>ROW()</f>
        <v>3377</v>
      </c>
      <c r="L3377">
        <f>B3377/C3377</f>
        <v>0.86618705035971211</v>
      </c>
      <c r="M3377">
        <f t="shared" si="52"/>
        <v>81.07727512936097</v>
      </c>
      <c r="N3377">
        <f t="shared" si="53"/>
        <v>40.538637564680485</v>
      </c>
      <c r="O3377">
        <v>81.103399999999993</v>
      </c>
      <c r="P3377">
        <f>P3376*(1-P$1+H3376)^($A3377-$A3376)*(2-E3377/E3376)</f>
        <v>84.11729051007633</v>
      </c>
      <c r="Q3377">
        <v>84.22</v>
      </c>
    </row>
    <row r="3378" spans="1:17"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I3377*(1-IF($A3378&lt;=I3373,I$1,I$1+IF(AND(WEEKDAY($A3378)&lt;&gt;1,WEEKDAY($A3378)&lt;&gt;7),J$1,0)))^($A3378-$A3377)*(1-0.5*(E3378/E3377-1))</f>
        <v>71.622223284075346</v>
      </c>
      <c r="K3378">
        <f>ROW()</f>
        <v>3378</v>
      </c>
      <c r="L3378">
        <f>B3378/C3378</f>
        <v>0.86450662739322537</v>
      </c>
      <c r="M3378">
        <f t="shared" si="52"/>
        <v>81.688811306010408</v>
      </c>
      <c r="N3378">
        <f t="shared" si="53"/>
        <v>40.844405653005204</v>
      </c>
      <c r="O3378">
        <v>81.712900000000005</v>
      </c>
      <c r="P3378">
        <f>P3377*(1-P$1+H3377)^($A3378-$A3377)*(2-E3378/E3377)</f>
        <v>84.755020893377363</v>
      </c>
      <c r="Q3378">
        <v>84.69</v>
      </c>
    </row>
    <row r="3379" spans="1:17"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I3378*(1-IF($A3379&lt;=I3374,I$1,I$1+IF(AND(WEEKDAY($A3379)&lt;&gt;1,WEEKDAY($A3379)&lt;&gt;7),J$1,0)))^($A3379-$A3378)*(1-0.5*(E3379/E3378-1))</f>
        <v>66.63310796019482</v>
      </c>
      <c r="K3379">
        <f>ROW()</f>
        <v>3379</v>
      </c>
      <c r="L3379">
        <f>B3379/C3379</f>
        <v>0.96344485749690212</v>
      </c>
      <c r="M3379">
        <f t="shared" si="52"/>
        <v>70.308809941171532</v>
      </c>
      <c r="N3379">
        <f t="shared" si="53"/>
        <v>35.154404970585766</v>
      </c>
      <c r="O3379">
        <v>70.317999999999998</v>
      </c>
      <c r="P3379">
        <f>P3378*(1-P$1+H3378)^($A3379-$A3378)*(2-E3379/E3378)</f>
        <v>72.950678203620342</v>
      </c>
      <c r="Q3379">
        <v>73.040000000000006</v>
      </c>
    </row>
    <row r="3380" spans="1:17"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I3379*(1-IF($A3380&lt;=I3375,I$1,I$1+IF(AND(WEEKDAY($A3380)&lt;&gt;1,WEEKDAY($A3380)&lt;&gt;7),J$1,0)))^($A3380-$A3379)*(1-0.5*(E3380/E3379-1))</f>
        <v>66.51054890828155</v>
      </c>
      <c r="K3380">
        <f>ROW()</f>
        <v>3380</v>
      </c>
      <c r="L3380">
        <f>B3380/C3380</f>
        <v>0.91118210862619808</v>
      </c>
      <c r="M3380">
        <f t="shared" si="52"/>
        <v>70.050560807574271</v>
      </c>
      <c r="N3380">
        <f t="shared" si="53"/>
        <v>35.025280403787136</v>
      </c>
      <c r="O3380">
        <v>70.045699999999997</v>
      </c>
      <c r="P3380">
        <f>P3379*(1-P$1+H3379)^($A3380-$A3379)*(2-E3380/E3379)</f>
        <v>72.685474298246717</v>
      </c>
      <c r="Q3380">
        <v>72.77</v>
      </c>
    </row>
    <row r="3381" spans="1:17"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I3380*(1-IF($A3381&lt;=I3376,I$1,I$1+IF(AND(WEEKDAY($A3381)&lt;&gt;1,WEEKDAY($A3381)&lt;&gt;7),J$1,0)))^($A3381-$A3380)*(1-0.5*(E3381/E3380-1))</f>
        <v>68.293442107042324</v>
      </c>
      <c r="K3381">
        <f>ROW()</f>
        <v>3381</v>
      </c>
      <c r="L3381">
        <f>B3381/C3381</f>
        <v>0.8799199466310873</v>
      </c>
      <c r="M3381">
        <f t="shared" si="52"/>
        <v>73.807055042779311</v>
      </c>
      <c r="N3381">
        <f t="shared" si="53"/>
        <v>36.903527521389655</v>
      </c>
      <c r="O3381">
        <v>73.806899999999999</v>
      </c>
      <c r="P3381">
        <f>P3380*(1-P$1+H3380)^($A3381-$A3380)*(2-E3381/E3380)</f>
        <v>76.591956893417318</v>
      </c>
      <c r="Q3381">
        <v>76.680000000000007</v>
      </c>
    </row>
    <row r="3382" spans="1:17"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I3381*(1-IF($A3382&lt;=I3377,I$1,I$1+IF(AND(WEEKDAY($A3382)&lt;&gt;1,WEEKDAY($A3382)&lt;&gt;7),J$1,0)))^($A3382-$A3381)*(1-0.5*(E3382/E3381-1))</f>
        <v>70.975283497615592</v>
      </c>
      <c r="K3382">
        <f>ROW()</f>
        <v>3382</v>
      </c>
      <c r="L3382">
        <f>B3382/C3382</f>
        <v>0.8327219369038884</v>
      </c>
      <c r="M3382">
        <f t="shared" si="52"/>
        <v>79.604055418742476</v>
      </c>
      <c r="N3382">
        <f t="shared" si="53"/>
        <v>39.802027709371238</v>
      </c>
      <c r="O3382">
        <v>79.591999999999999</v>
      </c>
      <c r="P3382">
        <f>P3381*(1-P$1+H3381)^($A3382-$A3381)*(2-E3382/E3381)</f>
        <v>82.610815164925938</v>
      </c>
      <c r="Q3382">
        <v>82.71</v>
      </c>
    </row>
    <row r="3383" spans="1:17"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I3382*(1-IF($A3383&lt;=I3378,I$1,I$1+IF(AND(WEEKDAY($A3383)&lt;&gt;1,WEEKDAY($A3383)&lt;&gt;7),J$1,0)))^($A3383-$A3382)*(1-0.5*(E3383/E3382-1))</f>
        <v>69.271794533039667</v>
      </c>
      <c r="K3383">
        <f>ROW()</f>
        <v>3383</v>
      </c>
      <c r="L3383">
        <f>B3383/C3383</f>
        <v>0.85484996510816469</v>
      </c>
      <c r="M3383">
        <f t="shared" si="52"/>
        <v>75.783391081006442</v>
      </c>
      <c r="N3383">
        <f t="shared" si="53"/>
        <v>37.891695540503221</v>
      </c>
      <c r="O3383">
        <v>75.772000000000006</v>
      </c>
      <c r="P3383">
        <f>P3382*(1-P$1+H3382)^($A3383-$A3382)*(2-E3383/E3382)</f>
        <v>78.648813365496068</v>
      </c>
      <c r="Q3383">
        <v>78.739999999999995</v>
      </c>
    </row>
    <row r="3384" spans="1:17"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I3383*(1-IF($A3384&lt;=I3379,I$1,I$1+IF(AND(WEEKDAY($A3384)&lt;&gt;1,WEEKDAY($A3384)&lt;&gt;7),J$1,0)))^($A3384-$A3383)*(1-0.5*(E3384/E3383-1))</f>
        <v>69.710017260959759</v>
      </c>
      <c r="K3384">
        <f>ROW()</f>
        <v>3384</v>
      </c>
      <c r="L3384">
        <f>B3384/C3384</f>
        <v>0.84989576094510078</v>
      </c>
      <c r="M3384">
        <f t="shared" si="52"/>
        <v>76.74261848311447</v>
      </c>
      <c r="N3384">
        <f t="shared" si="53"/>
        <v>38.371309241557235</v>
      </c>
      <c r="O3384">
        <v>76.731499999999997</v>
      </c>
      <c r="P3384">
        <f>P3383*(1-P$1+H3383)^($A3384-$A3383)*(2-E3384/E3383)</f>
        <v>79.647322110625169</v>
      </c>
      <c r="Q3384">
        <v>79.739999999999995</v>
      </c>
    </row>
    <row r="3385" spans="1:17"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I3384*(1-IF($A3385&lt;=I3380,I$1,I$1+IF(AND(WEEKDAY($A3385)&lt;&gt;1,WEEKDAY($A3385)&lt;&gt;7),J$1,0)))^($A3385-$A3384)*(1-0.5*(E3385/E3384-1))</f>
        <v>70.416791356103104</v>
      </c>
      <c r="K3385">
        <f>ROW()</f>
        <v>3385</v>
      </c>
      <c r="L3385">
        <f>B3385/C3385</f>
        <v>0.80629020729092205</v>
      </c>
      <c r="M3385">
        <f t="shared" si="52"/>
        <v>78.299159027991479</v>
      </c>
      <c r="N3385">
        <f t="shared" si="53"/>
        <v>39.149579513995739</v>
      </c>
      <c r="O3385">
        <v>78.288300000000007</v>
      </c>
      <c r="P3385">
        <f>P3384*(1-P$1+H3384)^($A3385-$A3384)*(2-E3385/E3384)</f>
        <v>81.26584206103135</v>
      </c>
      <c r="Q3385">
        <v>81.36</v>
      </c>
    </row>
    <row r="3386" spans="1:17"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I3385*(1-IF($A3386&lt;=I3381,I$1,I$1+IF(AND(WEEKDAY($A3386)&lt;&gt;1,WEEKDAY($A3386)&lt;&gt;7),J$1,0)))^($A3386-$A3385)*(1-0.5*(E3386/E3385-1))</f>
        <v>70.586562385188486</v>
      </c>
      <c r="K3386">
        <f>ROW()</f>
        <v>3386</v>
      </c>
      <c r="L3386">
        <f>B3386/C3386</f>
        <v>0.80914939242315942</v>
      </c>
      <c r="M3386">
        <f t="shared" si="52"/>
        <v>78.677972273325182</v>
      </c>
      <c r="N3386">
        <f t="shared" si="53"/>
        <v>39.338986136662591</v>
      </c>
      <c r="O3386">
        <v>78.674300000000002</v>
      </c>
      <c r="P3386">
        <f>P3385*(1-P$1+H3385)^($A3386-$A3385)*(2-E3386/E3385)</f>
        <v>81.668246676034272</v>
      </c>
      <c r="Q3386">
        <v>81.760000000000005</v>
      </c>
    </row>
    <row r="3387" spans="1:17"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I3386*(1-IF($A3387&lt;=I3382,I$1,I$1+IF(AND(WEEKDAY($A3387)&lt;&gt;1,WEEKDAY($A3387)&lt;&gt;7),J$1,0)))^($A3387-$A3386)*(1-0.5*(E3387/E3386-1))</f>
        <v>70.238066031912467</v>
      </c>
      <c r="K3387">
        <f>ROW()</f>
        <v>3387</v>
      </c>
      <c r="L3387">
        <f>B3387/C3387</f>
        <v>0.82861189801699719</v>
      </c>
      <c r="M3387">
        <f t="shared" si="52"/>
        <v>77.901529571404424</v>
      </c>
      <c r="N3387">
        <f t="shared" si="53"/>
        <v>38.950764785702212</v>
      </c>
      <c r="O3387">
        <v>77.898200000000003</v>
      </c>
      <c r="P3387">
        <f>P3386*(1-P$1+H3386)^($A3387-$A3386)*(2-E3387/E3386)</f>
        <v>80.865343438568544</v>
      </c>
      <c r="Q3387">
        <v>80.959999999999994</v>
      </c>
    </row>
    <row r="3388" spans="1:17"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I3387*(1-IF($A3388&lt;=I3383,I$1,I$1+IF(AND(WEEKDAY($A3388)&lt;&gt;1,WEEKDAY($A3388)&lt;&gt;7),J$1,0)))^($A3388-$A3387)*(1-0.5*(E3388/E3387-1))</f>
        <v>70.182161149230168</v>
      </c>
      <c r="K3388">
        <f>ROW()</f>
        <v>3388</v>
      </c>
      <c r="L3388">
        <f>B3388/C3388</f>
        <v>0.79349363507779347</v>
      </c>
      <c r="M3388">
        <f t="shared" si="52"/>
        <v>77.777949902336147</v>
      </c>
      <c r="N3388">
        <f t="shared" si="53"/>
        <v>38.888974951168073</v>
      </c>
      <c r="O3388">
        <v>77.774600000000007</v>
      </c>
      <c r="P3388">
        <f>P3387*(1-P$1+H3387)^($A3388-$A3387)*(2-E3388/E3387)</f>
        <v>80.740106713364057</v>
      </c>
      <c r="Q3388">
        <v>80.84</v>
      </c>
    </row>
    <row r="3389" spans="1:17"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I3388*(1-IF($A3389&lt;=I3384,I$1,I$1+IF(AND(WEEKDAY($A3389)&lt;&gt;1,WEEKDAY($A3389)&lt;&gt;7),J$1,0)))^($A3389-$A3388)*(1-0.5*(E3389/E3388-1))</f>
        <v>71.363979075113591</v>
      </c>
      <c r="K3389">
        <f>ROW()</f>
        <v>3389</v>
      </c>
      <c r="L3389">
        <f>B3389/C3389</f>
        <v>0.76739130434782599</v>
      </c>
      <c r="M3389">
        <f t="shared" si="52"/>
        <v>80.39777343984855</v>
      </c>
      <c r="N3389">
        <f t="shared" si="53"/>
        <v>40.198886719924275</v>
      </c>
      <c r="O3389">
        <v>80.388300000000001</v>
      </c>
      <c r="P3389">
        <f>P3388*(1-P$1+H3388)^($A3389-$A3388)*(2-E3389/E3388)</f>
        <v>83.462852960967666</v>
      </c>
      <c r="Q3389">
        <v>83.56</v>
      </c>
    </row>
    <row r="3390" spans="1:17"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I3389*(1-IF($A3390&lt;=I3385,I$1,I$1+IF(AND(WEEKDAY($A3390)&lt;&gt;1,WEEKDAY($A3390)&lt;&gt;7),J$1,0)))^($A3390-$A3389)*(1-0.5*(E3390/E3389-1))</f>
        <v>71.294399236902478</v>
      </c>
      <c r="K3390">
        <f>ROW()</f>
        <v>3390</v>
      </c>
      <c r="L3390">
        <f>B3390/C3390</f>
        <v>0.7454010301692422</v>
      </c>
      <c r="M3390">
        <f t="shared" si="52"/>
        <v>80.241441546140493</v>
      </c>
      <c r="N3390">
        <f t="shared" si="53"/>
        <v>40.120720773070246</v>
      </c>
      <c r="O3390">
        <v>80.231399999999994</v>
      </c>
      <c r="P3390">
        <f>P3389*(1-P$1+H3389)^($A3390-$A3389)*(2-E3390/E3389)</f>
        <v>83.30372326096186</v>
      </c>
      <c r="Q3390">
        <v>83.4</v>
      </c>
    </row>
    <row r="3391" spans="1:17"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I3390*(1-IF($A3391&lt;=I3386,I$1,I$1+IF(AND(WEEKDAY($A3391)&lt;&gt;1,WEEKDAY($A3391)&lt;&gt;7),J$1,0)))^($A3391-$A3390)*(1-0.5*(E3391/E3390-1))</f>
        <v>70.244399883960526</v>
      </c>
      <c r="K3391">
        <f>ROW()</f>
        <v>3391</v>
      </c>
      <c r="L3391">
        <f>B3391/C3391</f>
        <v>0.83882030178326472</v>
      </c>
      <c r="M3391">
        <f t="shared" si="52"/>
        <v>77.879856923802095</v>
      </c>
      <c r="N3391">
        <f t="shared" si="53"/>
        <v>38.939928461901047</v>
      </c>
      <c r="O3391">
        <v>77.877300000000005</v>
      </c>
      <c r="P3391">
        <f>P3390*(1-P$1+H3390)^($A3391-$A3390)*(2-E3391/E3390)</f>
        <v>80.864290296566494</v>
      </c>
      <c r="Q3391">
        <v>80.959999999999994</v>
      </c>
    </row>
    <row r="3392" spans="1:17"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I3391*(1-IF($A3392&lt;=I3387,I$1,I$1+IF(AND(WEEKDAY($A3392)&lt;&gt;1,WEEKDAY($A3392)&lt;&gt;7),J$1,0)))^($A3392-$A3391)*(1-0.5*(E3392/E3391-1))</f>
        <v>70.017789563538386</v>
      </c>
      <c r="K3392">
        <f>ROW()</f>
        <v>3392</v>
      </c>
      <c r="L3392">
        <f>B3392/C3392</f>
        <v>0.80763888888888891</v>
      </c>
      <c r="M3392">
        <f t="shared" si="52"/>
        <v>77.377808884981505</v>
      </c>
      <c r="N3392">
        <f t="shared" si="53"/>
        <v>38.688904442490752</v>
      </c>
      <c r="O3392">
        <v>77.378299999999996</v>
      </c>
      <c r="P3392">
        <f>P3391*(1-P$1+H3391)^($A3392-$A3391)*(2-E3392/E3391)</f>
        <v>80.3460531874548</v>
      </c>
      <c r="Q3392">
        <v>80.44</v>
      </c>
    </row>
    <row r="3393" spans="1:17"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I3392*(1-IF($A3393&lt;=I3388,I$1,I$1+IF(AND(WEEKDAY($A3393)&lt;&gt;1,WEEKDAY($A3393)&lt;&gt;7),J$1,0)))^($A3393-$A3392)*(1-0.5*(E3393/E3392-1))</f>
        <v>70.507462948289685</v>
      </c>
      <c r="K3393">
        <f>ROW()</f>
        <v>3393</v>
      </c>
      <c r="L3393">
        <f>B3393/C3393</f>
        <v>0.80656424581005592</v>
      </c>
      <c r="M3393">
        <f t="shared" si="52"/>
        <v>78.460502745847862</v>
      </c>
      <c r="N3393">
        <f t="shared" si="53"/>
        <v>39.230251372923931</v>
      </c>
      <c r="O3393">
        <v>78.460999999999999</v>
      </c>
      <c r="P3393">
        <f>P3392*(1-P$1+H3392)^($A3393-$A3392)*(2-E3393/E3392)</f>
        <v>81.47337232755882</v>
      </c>
      <c r="Q3393">
        <v>81.569999999999993</v>
      </c>
    </row>
    <row r="3394" spans="1:17" x14ac:dyDescent="0.25">
      <c r="A3394" s="1">
        <v>42986</v>
      </c>
      <c r="B3394" s="10">
        <v>12.12</v>
      </c>
      <c r="C3394" s="10">
        <v>14.69</v>
      </c>
      <c r="D3394">
        <v>81.1417</v>
      </c>
      <c r="E3394">
        <v>71.654499999999999</v>
      </c>
      <c r="F3394">
        <v>13622.300324</v>
      </c>
      <c r="G3394">
        <v>12031.235616</v>
      </c>
      <c r="H3394">
        <f>(1/(1-91/360*VLOOKUP($A3394,Tbills!$B$4:$C$974,2,1)/100))^((1)/91)-1</f>
        <v>2.8370288333023908E-5</v>
      </c>
      <c r="I3394">
        <f>I3393*(1-IF($A3394&lt;=I3389,I$1,I$1+IF(AND(WEEKDAY($A3394)&lt;&gt;1,WEEKDAY($A3394)&lt;&gt;7),J$1,0)))^($A3394-$A3393)*(1-0.5*(E3394/E3393-1))</f>
        <v>69.688273259296238</v>
      </c>
      <c r="K3394">
        <f>ROW()</f>
        <v>3394</v>
      </c>
      <c r="L3394">
        <f>B3394/C3394</f>
        <v>0.82505105513955068</v>
      </c>
      <c r="M3394">
        <f t="shared" si="52"/>
        <v>76.637786168720893</v>
      </c>
      <c r="N3394">
        <f t="shared" si="53"/>
        <v>38.318893084360447</v>
      </c>
      <c r="O3394">
        <v>76.6434</v>
      </c>
      <c r="P3394">
        <f>P3393*(1-P$1+H3393)^($A3394-$A3393)*(2-E3394/E3393)</f>
        <v>79.583684722020507</v>
      </c>
      <c r="Q3394">
        <v>79.67</v>
      </c>
    </row>
    <row r="3395" spans="1:17"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I3394*(1-IF($A3395&lt;=I3390,I$1,I$1+IF(AND(WEEKDAY($A3395)&lt;&gt;1,WEEKDAY($A3395)&lt;&gt;7),J$1,0)))^($A3395-$A3394)*(1-0.5*(E3395/E3394-1))</f>
        <v>71.696991565660085</v>
      </c>
      <c r="K3395">
        <f>ROW()</f>
        <v>3395</v>
      </c>
      <c r="L3395">
        <f>B3395/C3395</f>
        <v>0.77417027417027429</v>
      </c>
      <c r="M3395">
        <f t="shared" si="52"/>
        <v>81.056839892845062</v>
      </c>
      <c r="N3395">
        <f t="shared" si="53"/>
        <v>40.528419946422531</v>
      </c>
      <c r="O3395">
        <v>81.070999999999998</v>
      </c>
      <c r="P3395">
        <f>P3394*(1-P$1+H3394)^($A3395-$A3394)*(2-E3395/E3394)</f>
        <v>84.182189747101916</v>
      </c>
      <c r="Q3395">
        <v>84.28</v>
      </c>
    </row>
    <row r="3396" spans="1:17"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I3395*(1-IF($A3396&lt;=I3391,I$1,I$1+IF(AND(WEEKDAY($A3396)&lt;&gt;1,WEEKDAY($A3396)&lt;&gt;7),J$1,0)))^($A3396-$A3395)*(1-0.5*(E3396/E3395-1))</f>
        <v>72.437752756542523</v>
      </c>
      <c r="K3396">
        <f>ROW()</f>
        <v>3396</v>
      </c>
      <c r="L3396">
        <f>B3396/C3396</f>
        <v>0.78023598820058992</v>
      </c>
      <c r="M3396">
        <f t="shared" si="52"/>
        <v>82.732180657493728</v>
      </c>
      <c r="N3396">
        <f t="shared" si="53"/>
        <v>41.366090328746864</v>
      </c>
      <c r="O3396">
        <v>82.748699999999999</v>
      </c>
      <c r="P3396">
        <f>P3395*(1-P$1+H3395)^($A3396-$A3395)*(2-E3396/E3395)</f>
        <v>85.925389177043797</v>
      </c>
      <c r="Q3396">
        <v>86.02</v>
      </c>
    </row>
    <row r="3397" spans="1:17"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I3396*(1-IF($A3397&lt;=I3392,I$1,I$1+IF(AND(WEEKDAY($A3397)&lt;&gt;1,WEEKDAY($A3397)&lt;&gt;7),J$1,0)))^($A3397-$A3396)*(1-0.5*(E3397/E3396-1))</f>
        <v>73.625828239166751</v>
      </c>
      <c r="K3397">
        <f>ROW()</f>
        <v>3397</v>
      </c>
      <c r="L3397">
        <f>B3397/C3397</f>
        <v>0.79365079365079361</v>
      </c>
      <c r="M3397">
        <f t="shared" si="52"/>
        <v>85.446413713035767</v>
      </c>
      <c r="N3397">
        <f t="shared" si="53"/>
        <v>42.723206856517884</v>
      </c>
      <c r="O3397">
        <v>85.464699999999993</v>
      </c>
      <c r="P3397">
        <f>P3396*(1-P$1+H3396)^($A3397-$A3396)*(2-E3397/E3396)</f>
        <v>88.747752140976345</v>
      </c>
      <c r="Q3397">
        <v>88.85</v>
      </c>
    </row>
    <row r="3398" spans="1:17"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I3397*(1-IF($A3398&lt;=I3393,I$1,I$1+IF(AND(WEEKDAY($A3398)&lt;&gt;1,WEEKDAY($A3398)&lt;&gt;7),J$1,0)))^($A3398-$A3397)*(1-0.5*(E3398/E3397-1))</f>
        <v>73.40634964870641</v>
      </c>
      <c r="K3398">
        <f>ROW()</f>
        <v>3398</v>
      </c>
      <c r="L3398">
        <f>B3398/C3398</f>
        <v>0.79331306990881456</v>
      </c>
      <c r="M3398">
        <f t="shared" si="52"/>
        <v>84.937460778823265</v>
      </c>
      <c r="N3398">
        <f t="shared" si="53"/>
        <v>42.468730389411633</v>
      </c>
      <c r="O3398">
        <v>84.955699999999993</v>
      </c>
      <c r="P3398">
        <f>P3397*(1-P$1+H3397)^($A3398-$A3397)*(2-E3398/E3397)</f>
        <v>88.222484013001463</v>
      </c>
      <c r="Q3398">
        <v>88.32</v>
      </c>
    </row>
    <row r="3399" spans="1:17"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I3398*(1-IF($A3399&lt;=I3394,I$1,I$1+IF(AND(WEEKDAY($A3399)&lt;&gt;1,WEEKDAY($A3399)&lt;&gt;7),J$1,0)))^($A3399-$A3398)*(1-0.5*(E3399/E3398-1))</f>
        <v>73.779853454058554</v>
      </c>
      <c r="K3399">
        <f>ROW()</f>
        <v>3399</v>
      </c>
      <c r="L3399">
        <f>B3399/C3399</f>
        <v>0.78472222222222221</v>
      </c>
      <c r="M3399">
        <f t="shared" si="52"/>
        <v>85.802260398951802</v>
      </c>
      <c r="N3399">
        <f t="shared" si="53"/>
        <v>42.901130199475901</v>
      </c>
      <c r="O3399">
        <v>85.823800000000006</v>
      </c>
      <c r="P3399">
        <f>P3398*(1-P$1+H3398)^($A3399-$A3398)*(2-E3399/E3398)</f>
        <v>89.124150797123164</v>
      </c>
      <c r="Q3399">
        <v>89.23</v>
      </c>
    </row>
    <row r="3400" spans="1:17" x14ac:dyDescent="0.25">
      <c r="A3400" s="1">
        <v>42996</v>
      </c>
      <c r="B3400" s="10">
        <v>10.15</v>
      </c>
      <c r="C3400" s="10">
        <v>12.69</v>
      </c>
      <c r="D3400">
        <v>69.312700000000007</v>
      </c>
      <c r="E3400">
        <v>61.1905</v>
      </c>
      <c r="F3400">
        <v>12755.988775</v>
      </c>
      <c r="G3400">
        <v>11262.846608</v>
      </c>
      <c r="H3400">
        <f>(1/(1-91/360*VLOOKUP($A3400,Tbills!$B$4:$C$974,2,1)/100))^((1)/91)-1</f>
        <v>2.878808868755911E-5</v>
      </c>
      <c r="I3400">
        <f>I3399*(1-IF($A3400&lt;=I3395,I$1,I$1+IF(AND(WEEKDAY($A3400)&lt;&gt;1,WEEKDAY($A3400)&lt;&gt;7),J$1,0)))^($A3400-$A3399)*(1-0.5*(E3400/E3399-1))</f>
        <v>75.205795483187018</v>
      </c>
      <c r="K3400">
        <f>ROW()</f>
        <v>3400</v>
      </c>
      <c r="L3400">
        <f>B3400/C3400</f>
        <v>0.79984239558707648</v>
      </c>
      <c r="M3400">
        <f t="shared" si="52"/>
        <v>89.120063567492778</v>
      </c>
      <c r="N3400">
        <f t="shared" si="53"/>
        <v>44.560031783746389</v>
      </c>
      <c r="O3400">
        <v>89.153499999999994</v>
      </c>
      <c r="P3400">
        <f>P3399*(1-P$1+H3399)^($A3400-$A3399)*(2-E3400/E3399)</f>
        <v>92.581063541162465</v>
      </c>
      <c r="Q3400">
        <v>92.69</v>
      </c>
    </row>
    <row r="3401" spans="1:17"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I3400*(1-IF($A3401&lt;=I3396,I$1,I$1+IF(AND(WEEKDAY($A3401)&lt;&gt;1,WEEKDAY($A3401)&lt;&gt;7),J$1,0)))^($A3401-$A3400)*(1-0.5*(E3401/E3400-1))</f>
        <v>75.184788391318691</v>
      </c>
      <c r="K3401">
        <f>ROW()</f>
        <v>3401</v>
      </c>
      <c r="L3401">
        <f>B3401/C3401</f>
        <v>0.79968578161822457</v>
      </c>
      <c r="M3401">
        <f t="shared" ref="M3401:M3464" si="54">M3400*(1-IF($A3401&lt;=N$3,M$1,M$1+IF(AND(WEEKDAY($A3401)&lt;&gt;1,WEEKDAY($A3401)&lt;&gt;7),N$1,0)))^($A3401-$A3400)*(2-$E3401/$E3400)</f>
        <v>89.070765348502164</v>
      </c>
      <c r="N3401">
        <f t="shared" si="53"/>
        <v>44.535382674251082</v>
      </c>
      <c r="O3401">
        <v>89.104399999999998</v>
      </c>
      <c r="P3401">
        <f>P3400*(1-P$1+H3400)^($A3401-$A3400)*(2-E3401/E3400)</f>
        <v>92.53340200899062</v>
      </c>
      <c r="Q3401">
        <v>92.64</v>
      </c>
    </row>
    <row r="3402" spans="1:17"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I3401*(1-IF($A3402&lt;=I3397,I$1,I$1+IF(AND(WEEKDAY($A3402)&lt;&gt;1,WEEKDAY($A3402)&lt;&gt;7),J$1,0)))^($A3402-$A3401)*(1-0.5*(E3402/E3401-1))</f>
        <v>75.636656006774956</v>
      </c>
      <c r="K3402">
        <f>ROW()</f>
        <v>3402</v>
      </c>
      <c r="L3402">
        <f>B3402/C3402</f>
        <v>0.77251184834123221</v>
      </c>
      <c r="M3402">
        <f t="shared" si="54"/>
        <v>90.14187858540825</v>
      </c>
      <c r="N3402">
        <f t="shared" si="53"/>
        <v>45.070939292704125</v>
      </c>
      <c r="O3402">
        <v>90.177800000000005</v>
      </c>
      <c r="P3402">
        <f>P3401*(1-P$1+H3401)^($A3402-$A3401)*(2-E3402/E3401)</f>
        <v>93.64974893917703</v>
      </c>
      <c r="Q3402">
        <v>93.76</v>
      </c>
    </row>
    <row r="3403" spans="1:17"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I3402*(1-IF($A3403&lt;=I3398,I$1,I$1+IF(AND(WEEKDAY($A3403)&lt;&gt;1,WEEKDAY($A3403)&lt;&gt;7),J$1,0)))^($A3403-$A3402)*(1-0.5*(E3403/E3402-1))</f>
        <v>75.473557375577357</v>
      </c>
      <c r="K3403">
        <f>ROW()</f>
        <v>3403</v>
      </c>
      <c r="L3403">
        <f>B3403/C3403</f>
        <v>0.76382306477093209</v>
      </c>
      <c r="M3403">
        <f t="shared" si="54"/>
        <v>89.753626650607799</v>
      </c>
      <c r="N3403">
        <f t="shared" si="53"/>
        <v>44.8768133253039</v>
      </c>
      <c r="O3403">
        <v>89.787400000000005</v>
      </c>
      <c r="P3403">
        <f>P3402*(1-P$1+H3402)^($A3403-$A3402)*(2-E3403/E3402)</f>
        <v>93.249966879420967</v>
      </c>
      <c r="Q3403">
        <v>93.36</v>
      </c>
    </row>
    <row r="3404" spans="1:17"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I3403*(1-IF($A3404&lt;=I3399,I$1,I$1+IF(AND(WEEKDAY($A3404)&lt;&gt;1,WEEKDAY($A3404)&lt;&gt;7),J$1,0)))^($A3404-$A3403)*(1-0.5*(E3404/E3403-1))</f>
        <v>75.152572587027365</v>
      </c>
      <c r="K3404">
        <f>ROW()</f>
        <v>3404</v>
      </c>
      <c r="L3404">
        <f>B3404/C3404</f>
        <v>0.7463035019455253</v>
      </c>
      <c r="M3404">
        <f t="shared" si="54"/>
        <v>88.990699804976472</v>
      </c>
      <c r="N3404">
        <f t="shared" si="53"/>
        <v>44.495349902488236</v>
      </c>
      <c r="O3404">
        <v>89.023600000000002</v>
      </c>
      <c r="P3404">
        <f>P3403*(1-P$1+H3403)^($A3404-$A3403)*(2-E3404/E3403)</f>
        <v>92.460894489390355</v>
      </c>
      <c r="Q3404">
        <v>92.57</v>
      </c>
    </row>
    <row r="3405" spans="1:17"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I3404*(1-IF($A3405&lt;=I3400,I$1,I$1+IF(AND(WEEKDAY($A3405)&lt;&gt;1,WEEKDAY($A3405)&lt;&gt;7),J$1,0)))^($A3405-$A3404)*(1-0.5*(E3405/E3404-1))</f>
        <v>75.296130469435681</v>
      </c>
      <c r="K3405">
        <f>ROW()</f>
        <v>3405</v>
      </c>
      <c r="L3405">
        <f>B3405/C3405</f>
        <v>0.78177641653905061</v>
      </c>
      <c r="M3405">
        <f t="shared" si="54"/>
        <v>89.332124544258363</v>
      </c>
      <c r="N3405">
        <f t="shared" si="53"/>
        <v>44.666062272129182</v>
      </c>
      <c r="O3405">
        <v>89.370500000000007</v>
      </c>
      <c r="P3405">
        <f>P3404*(1-P$1+H3404)^($A3405-$A3404)*(2-E3405/E3404)</f>
        <v>92.826397564920114</v>
      </c>
      <c r="Q3405">
        <v>92.93</v>
      </c>
    </row>
    <row r="3406" spans="1:17"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I3405*(1-IF($A3406&lt;=I3401,I$1,I$1+IF(AND(WEEKDAY($A3406)&lt;&gt;1,WEEKDAY($A3406)&lt;&gt;7),J$1,0)))^($A3406-$A3405)*(1-0.5*(E3406/E3405-1))</f>
        <v>75.593570245138594</v>
      </c>
      <c r="K3406">
        <f>ROW()</f>
        <v>3406</v>
      </c>
      <c r="L3406">
        <f>B3406/C3406</f>
        <v>0.78110599078341014</v>
      </c>
      <c r="M3406">
        <f t="shared" si="54"/>
        <v>90.038370820787435</v>
      </c>
      <c r="N3406">
        <f t="shared" si="53"/>
        <v>45.019185410393717</v>
      </c>
      <c r="O3406">
        <v>90.078900000000004</v>
      </c>
      <c r="P3406">
        <f>P3405*(1-P$1+H3405)^($A3406-$A3405)*(2-E3406/E3405)</f>
        <v>93.563885839437987</v>
      </c>
      <c r="Q3406">
        <v>93.68</v>
      </c>
    </row>
    <row r="3407" spans="1:17"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I3406*(1-IF($A3407&lt;=I3402,I$1,I$1+IF(AND(WEEKDAY($A3407)&lt;&gt;1,WEEKDAY($A3407)&lt;&gt;7),J$1,0)))^($A3407-$A3406)*(1-0.5*(E3407/E3406-1))</f>
        <v>75.817909947833897</v>
      </c>
      <c r="K3407">
        <f>ROW()</f>
        <v>3407</v>
      </c>
      <c r="L3407">
        <f>B3407/C3407</f>
        <v>0.76452362509682414</v>
      </c>
      <c r="M3407">
        <f t="shared" si="54"/>
        <v>90.573268432586261</v>
      </c>
      <c r="N3407">
        <f t="shared" si="53"/>
        <v>45.28663421629313</v>
      </c>
      <c r="O3407">
        <v>90.615700000000004</v>
      </c>
      <c r="P3407">
        <f>P3406*(1-P$1+H3406)^($A3407-$A3406)*(2-E3407/E3406)</f>
        <v>94.123366169984905</v>
      </c>
      <c r="Q3407">
        <v>94.23</v>
      </c>
    </row>
    <row r="3408" spans="1:17"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I3407*(1-IF($A3408&lt;=I3403,I$1,I$1+IF(AND(WEEKDAY($A3408)&lt;&gt;1,WEEKDAY($A3408)&lt;&gt;7),J$1,0)))^($A3408-$A3407)*(1-0.5*(E3408/E3407-1))</f>
        <v>76.482828112813536</v>
      </c>
      <c r="K3408">
        <f>ROW()</f>
        <v>3408</v>
      </c>
      <c r="L3408">
        <f>B3408/C3408</f>
        <v>0.74843260188087779</v>
      </c>
      <c r="M3408">
        <f t="shared" si="54"/>
        <v>92.162375391878442</v>
      </c>
      <c r="N3408">
        <f t="shared" si="53"/>
        <v>46.081187695939221</v>
      </c>
      <c r="O3408">
        <v>92.21</v>
      </c>
      <c r="P3408">
        <f>P3407*(1-P$1+H3407)^($A3408-$A3407)*(2-E3408/E3407)</f>
        <v>95.778461963656525</v>
      </c>
      <c r="Q3408">
        <v>95.89</v>
      </c>
    </row>
    <row r="3409" spans="1:17" x14ac:dyDescent="0.25">
      <c r="A3409" s="1">
        <v>43007</v>
      </c>
      <c r="B3409" s="10">
        <v>9.51</v>
      </c>
      <c r="C3409" s="10">
        <v>12.49</v>
      </c>
      <c r="D3409">
        <v>65.899299999999997</v>
      </c>
      <c r="E3409">
        <v>58.1584</v>
      </c>
      <c r="F3409">
        <v>12682.285512</v>
      </c>
      <c r="G3409">
        <v>11194.193882</v>
      </c>
      <c r="H3409">
        <f>(1/(1-91/360*VLOOKUP($A3409,Tbills!$B$4:$C$974,2,1)/100))^((1)/91)-1</f>
        <v>2.920590510124832E-5</v>
      </c>
      <c r="I3409">
        <f>I3408*(1-IF($A3409&lt;=I3404,I$1,I$1+IF(AND(WEEKDAY($A3409)&lt;&gt;1,WEEKDAY($A3409)&lt;&gt;7),J$1,0)))^($A3409-$A3408)*(1-0.5*(E3409/E3408-1))</f>
        <v>77.092642755431996</v>
      </c>
      <c r="K3409">
        <f>ROW()</f>
        <v>3409</v>
      </c>
      <c r="L3409">
        <f>B3409/C3409</f>
        <v>0.7614091273018414</v>
      </c>
      <c r="M3409">
        <f t="shared" si="54"/>
        <v>93.632512431859979</v>
      </c>
      <c r="N3409">
        <f t="shared" si="53"/>
        <v>46.81625621592999</v>
      </c>
      <c r="O3409">
        <v>93.6845</v>
      </c>
      <c r="P3409">
        <f>P3408*(1-P$1+H3408)^($A3409-$A3408)*(2-E3409/E3408)</f>
        <v>97.3100565259181</v>
      </c>
      <c r="Q3409">
        <v>97.42</v>
      </c>
    </row>
    <row r="3410" spans="1:17"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I3409*(1-IF($A3410&lt;=I3405,I$1,I$1+IF(AND(WEEKDAY($A3410)&lt;&gt;1,WEEKDAY($A3410)&lt;&gt;7),J$1,0)))^($A3410-$A3409)*(1-0.5*(E3410/E3409-1))</f>
        <v>78.096358652961129</v>
      </c>
      <c r="K3410">
        <f>ROW()</f>
        <v>3410</v>
      </c>
      <c r="L3410">
        <f>B3410/C3410</f>
        <v>0.7645631067961165</v>
      </c>
      <c r="M3410">
        <f t="shared" si="54"/>
        <v>96.072017623359727</v>
      </c>
      <c r="N3410">
        <f t="shared" si="53"/>
        <v>48.036008811679864</v>
      </c>
      <c r="O3410">
        <v>96.136499999999998</v>
      </c>
      <c r="P3410">
        <f>P3409*(1-P$1+H3409)^($A3410-$A3409)*(2-E3410/E3409)</f>
        <v>99.856998077218663</v>
      </c>
      <c r="Q3410">
        <v>99.97</v>
      </c>
    </row>
    <row r="3411" spans="1:17"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I3410*(1-IF($A3411&lt;=I3406,I$1,I$1+IF(AND(WEEKDAY($A3411)&lt;&gt;1,WEEKDAY($A3411)&lt;&gt;7),J$1,0)))^($A3411-$A3410)*(1-0.5*(E3411/E3410-1))</f>
        <v>77.947403083656781</v>
      </c>
      <c r="K3411">
        <f>ROW()</f>
        <v>3411</v>
      </c>
      <c r="L3411">
        <f>B3411/C3411</f>
        <v>0.77254264825345242</v>
      </c>
      <c r="M3411">
        <f t="shared" si="54"/>
        <v>95.706069288276538</v>
      </c>
      <c r="N3411">
        <f t="shared" si="53"/>
        <v>47.853034644138269</v>
      </c>
      <c r="O3411">
        <v>95.770300000000006</v>
      </c>
      <c r="P3411">
        <f>P3410*(1-P$1+H3410)^($A3411-$A3410)*(2-E3411/E3410)</f>
        <v>99.480491727178915</v>
      </c>
      <c r="Q3411">
        <v>99.59</v>
      </c>
    </row>
    <row r="3412" spans="1:17"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I3411*(1-IF($A3412&lt;=I3407,I$1,I$1+IF(AND(WEEKDAY($A3412)&lt;&gt;1,WEEKDAY($A3412)&lt;&gt;7),J$1,0)))^($A3412-$A3411)*(1-0.5*(E3412/E3411-1))</f>
        <v>78.026064812175164</v>
      </c>
      <c r="K3412">
        <f>ROW()</f>
        <v>3412</v>
      </c>
      <c r="L3412">
        <f>B3412/C3412</f>
        <v>0.77786752827140548</v>
      </c>
      <c r="M3412">
        <f t="shared" si="54"/>
        <v>95.899755910761769</v>
      </c>
      <c r="N3412">
        <f t="shared" si="53"/>
        <v>47.949877955380884</v>
      </c>
      <c r="O3412">
        <v>95.964600000000004</v>
      </c>
      <c r="P3412">
        <f>P3411*(1-P$1+H3411)^($A3412-$A3411)*(2-E3412/E3411)</f>
        <v>99.685684225687211</v>
      </c>
      <c r="Q3412">
        <v>99.79</v>
      </c>
    </row>
    <row r="3413" spans="1:17" x14ac:dyDescent="0.25">
      <c r="A3413" s="1">
        <v>43013</v>
      </c>
      <c r="B3413" s="10">
        <v>9.19</v>
      </c>
      <c r="C3413" s="10">
        <v>12.18</v>
      </c>
      <c r="D3413">
        <v>62.2241</v>
      </c>
      <c r="E3413">
        <v>54.905099999999997</v>
      </c>
      <c r="F3413">
        <v>12248.725423</v>
      </c>
      <c r="G3413">
        <v>10809.589188</v>
      </c>
      <c r="H3413">
        <f>(1/(1-91/360*VLOOKUP($A3413,Tbills!$B$4:$C$974,2,1)/100))^((1)/91)-1</f>
        <v>2.920590510124832E-5</v>
      </c>
      <c r="I3413">
        <f>I3412*(1-IF($A3413&lt;=I3408,I$1,I$1+IF(AND(WEEKDAY($A3413)&lt;&gt;1,WEEKDAY($A3413)&lt;&gt;7),J$1,0)))^($A3413-$A3412)*(1-0.5*(E3413/E3412-1))</f>
        <v>79.27911210728054</v>
      </c>
      <c r="K3413">
        <f>ROW()</f>
        <v>3413</v>
      </c>
      <c r="L3413">
        <f>B3413/C3413</f>
        <v>0.75451559934318557</v>
      </c>
      <c r="M3413">
        <f t="shared" si="54"/>
        <v>98.980392036128322</v>
      </c>
      <c r="N3413">
        <f t="shared" si="53"/>
        <v>49.490196018064161</v>
      </c>
      <c r="O3413">
        <v>99.057299999999998</v>
      </c>
      <c r="P3413">
        <f>P3412*(1-P$1+H3412)^($A3413-$A3412)*(2-E3413/E3412)</f>
        <v>102.8919293496882</v>
      </c>
      <c r="Q3413">
        <v>103.01</v>
      </c>
    </row>
    <row r="3414" spans="1:17"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I3413*(1-IF($A3414&lt;=I3409,I$1,I$1+IF(AND(WEEKDAY($A3414)&lt;&gt;1,WEEKDAY($A3414)&lt;&gt;7),J$1,0)))^($A3414-$A3413)*(1-0.5*(E3414/E3413-1))</f>
        <v>79.176409388125805</v>
      </c>
      <c r="K3414">
        <f>ROW()</f>
        <v>3414</v>
      </c>
      <c r="L3414">
        <f>B3414/C3414</f>
        <v>0.77572347266881037</v>
      </c>
      <c r="M3414">
        <f t="shared" si="54"/>
        <v>98.724489778828996</v>
      </c>
      <c r="N3414">
        <f t="shared" si="53"/>
        <v>49.362244889414498</v>
      </c>
      <c r="O3414">
        <v>98.802599999999998</v>
      </c>
      <c r="P3414">
        <f>P3413*(1-P$1+H3413)^($A3414-$A3413)*(2-E3414/E3413)</f>
        <v>102.62989582121993</v>
      </c>
      <c r="Q3414">
        <v>102.75</v>
      </c>
    </row>
    <row r="3415" spans="1:17"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I3414*(1-IF($A3415&lt;=I3410,I$1,I$1+IF(AND(WEEKDAY($A3415)&lt;&gt;1,WEEKDAY($A3415)&lt;&gt;7),J$1,0)))^($A3415-$A3414)*(1-0.5*(E3415/E3414-1))</f>
        <v>78.606127995603742</v>
      </c>
      <c r="K3415">
        <f>ROW()</f>
        <v>3415</v>
      </c>
      <c r="L3415">
        <f>B3415/C3415</f>
        <v>0.81146897093479964</v>
      </c>
      <c r="M3415">
        <f t="shared" si="54"/>
        <v>97.304040153493034</v>
      </c>
      <c r="O3415">
        <v>97.392399999999995</v>
      </c>
      <c r="P3415">
        <f>P3414*(1-P$1+H3414)^($A3415-$A3414)*(2-E3415/E3414)</f>
        <v>101.16502885821224</v>
      </c>
      <c r="Q3415">
        <v>101.27</v>
      </c>
    </row>
    <row r="3416" spans="1:17"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I3415*(1-IF($A3416&lt;=I3411,I$1,I$1+IF(AND(WEEKDAY($A3416)&lt;&gt;1,WEEKDAY($A3416)&lt;&gt;7),J$1,0)))^($A3416-$A3415)*(1-0.5*(E3416/E3415-1))</f>
        <v>79.475671116557962</v>
      </c>
      <c r="K3416">
        <f>ROW()</f>
        <v>3416</v>
      </c>
      <c r="L3416">
        <f>B3416/C3416</f>
        <v>0.80834001603849237</v>
      </c>
      <c r="M3416">
        <f t="shared" si="54"/>
        <v>99.457288851559639</v>
      </c>
      <c r="O3416">
        <v>99.549300000000002</v>
      </c>
      <c r="P3416">
        <f>P3415*(1-P$1+H3415)^($A3416-$A3415)*(2-E3416/E3415)</f>
        <v>103.40772940514475</v>
      </c>
      <c r="Q3416">
        <v>103.52</v>
      </c>
    </row>
    <row r="3417" spans="1:17"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I3416*(1-IF($A3417&lt;=I3412,I$1,I$1+IF(AND(WEEKDAY($A3417)&lt;&gt;1,WEEKDAY($A3417)&lt;&gt;7),J$1,0)))^($A3417-$A3416)*(1-0.5*(E3417/E3416-1))</f>
        <v>79.971342570360861</v>
      </c>
      <c r="K3417">
        <f>ROW()</f>
        <v>3417</v>
      </c>
      <c r="L3417">
        <f>B3417/C3417</f>
        <v>0.80473856209150318</v>
      </c>
      <c r="M3417">
        <f t="shared" si="54"/>
        <v>100.69839262633398</v>
      </c>
      <c r="O3417">
        <v>100.78830000000001</v>
      </c>
      <c r="P3417">
        <f>P3416*(1-P$1+H3416)^($A3417-$A3416)*(2-E3417/E3416)</f>
        <v>104.70219173241955</v>
      </c>
      <c r="Q3417">
        <v>104.83</v>
      </c>
    </row>
    <row r="3418" spans="1:17"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I3417*(1-IF($A3418&lt;=I3413,I$1,I$1+IF(AND(WEEKDAY($A3418)&lt;&gt;1,WEEKDAY($A3418)&lt;&gt;7),J$1,0)))^($A3418-$A3417)*(1-0.5*(E3418/E3417-1))</f>
        <v>80.372615829779363</v>
      </c>
      <c r="K3418">
        <f>ROW()</f>
        <v>3418</v>
      </c>
      <c r="L3418">
        <f>B3418/C3418</f>
        <v>0.80831973898858078</v>
      </c>
      <c r="M3418">
        <f t="shared" si="54"/>
        <v>101.70947482856356</v>
      </c>
      <c r="O3418">
        <v>101.7993</v>
      </c>
      <c r="P3418">
        <f>P3417*(1-P$1+H3417)^($A3418-$A3417)*(2-E3418/E3417)</f>
        <v>105.75757776588615</v>
      </c>
      <c r="Q3418">
        <v>105.87</v>
      </c>
    </row>
    <row r="3419" spans="1:17"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I3418*(1-IF($A3419&lt;=I3414,I$1,I$1+IF(AND(WEEKDAY($A3419)&lt;&gt;1,WEEKDAY($A3419)&lt;&gt;7),J$1,0)))^($A3419-$A3418)*(1-0.5*(E3419/E3418-1))</f>
        <v>81.09962884051977</v>
      </c>
      <c r="K3419">
        <f>ROW()</f>
        <v>3419</v>
      </c>
      <c r="L3419">
        <f>B3419/C3419</f>
        <v>0.80217028380634381</v>
      </c>
      <c r="M3419">
        <f t="shared" si="54"/>
        <v>103.55002669465682</v>
      </c>
      <c r="O3419">
        <v>103.6392</v>
      </c>
      <c r="P3419">
        <f>P3418*(1-P$1+H3418)^($A3419-$A3418)*(2-E3419/E3418)</f>
        <v>107.67566705694217</v>
      </c>
      <c r="Q3419">
        <v>107.8</v>
      </c>
    </row>
    <row r="3420" spans="1:17" x14ac:dyDescent="0.25">
      <c r="A3420" s="1">
        <v>43024</v>
      </c>
      <c r="B3420" s="10">
        <v>9.91</v>
      </c>
      <c r="C3420" s="10">
        <v>11.94</v>
      </c>
      <c r="D3420">
        <v>58.4861</v>
      </c>
      <c r="E3420">
        <v>51.59</v>
      </c>
      <c r="F3420">
        <v>11918.396941000001</v>
      </c>
      <c r="G3420">
        <v>10514.641845</v>
      </c>
      <c r="H3420">
        <f>(1/(1-91/360*VLOOKUP($A3420,Tbills!$B$4:$C$974,2,1)/100))^((1)/91)-1</f>
        <v>3.0320050530052711E-5</v>
      </c>
      <c r="I3420">
        <f>I3419*(1-IF($A3420&lt;=I3415,I$1,I$1+IF(AND(WEEKDAY($A3420)&lt;&gt;1,WEEKDAY($A3420)&lt;&gt;7),J$1,0)))^($A3420-$A3419)*(1-0.5*(E3420/E3419-1))</f>
        <v>81.716257764647168</v>
      </c>
      <c r="K3420">
        <f>ROW()</f>
        <v>3420</v>
      </c>
      <c r="L3420">
        <f>B3420/C3420</f>
        <v>0.82998324958123959</v>
      </c>
      <c r="M3420">
        <f t="shared" si="54"/>
        <v>105.12628542196708</v>
      </c>
      <c r="O3420">
        <v>105.2226</v>
      </c>
      <c r="P3420">
        <f>P3419*(1-P$1+H3419)^($A3420-$A3419)*(2-E3420/E3419)</f>
        <v>109.32777048933552</v>
      </c>
      <c r="Q3420">
        <v>109.46</v>
      </c>
    </row>
    <row r="3421" spans="1:17"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I3420*(1-IF($A3421&lt;=I3416,I$1,I$1+IF(AND(WEEKDAY($A3421)&lt;&gt;1,WEEKDAY($A3421)&lt;&gt;7),J$1,0)))^($A3421-$A3420)*(1-0.5*(E3421/E3420-1))</f>
        <v>81.529288122054396</v>
      </c>
      <c r="K3421">
        <f>ROW()</f>
        <v>3421</v>
      </c>
      <c r="L3421">
        <f>B3421/C3421</f>
        <v>0.8556016597510373</v>
      </c>
      <c r="M3421">
        <f t="shared" si="54"/>
        <v>104.64580602740398</v>
      </c>
      <c r="O3421">
        <v>104.73439999999999</v>
      </c>
      <c r="P3421">
        <f>P3420*(1-P$1+H3420)^($A3421-$A3420)*(2-E3421/E3420)</f>
        <v>108.83243165142146</v>
      </c>
      <c r="Q3421">
        <v>108.95</v>
      </c>
    </row>
    <row r="3422" spans="1:17"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I3421*(1-IF($A3422&lt;=I3417,I$1,I$1+IF(AND(WEEKDAY($A3422)&lt;&gt;1,WEEKDAY($A3422)&lt;&gt;7),J$1,0)))^($A3422-$A3421)*(1-0.5*(E3422/E3421-1))</f>
        <v>82.04867292827231</v>
      </c>
      <c r="K3422">
        <f>ROW()</f>
        <v>3422</v>
      </c>
      <c r="L3422">
        <f>B3422/C3422</f>
        <v>0.84479865771812079</v>
      </c>
      <c r="M3422">
        <f t="shared" si="54"/>
        <v>105.97965049116172</v>
      </c>
      <c r="O3422">
        <v>106.0712</v>
      </c>
      <c r="P3422">
        <f>P3421*(1-P$1+H3421)^($A3422-$A3421)*(2-E3422/E3421)</f>
        <v>110.2240389770038</v>
      </c>
      <c r="Q3422">
        <v>110.36</v>
      </c>
    </row>
    <row r="3423" spans="1:17"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I3422*(1-IF($A3423&lt;=I3418,I$1,I$1+IF(AND(WEEKDAY($A3423)&lt;&gt;1,WEEKDAY($A3423)&lt;&gt;7),J$1,0)))^($A3423-$A3422)*(1-0.5*(E3423/E3422-1))</f>
        <v>82.399835125450025</v>
      </c>
      <c r="K3423">
        <f>ROW()</f>
        <v>3423</v>
      </c>
      <c r="L3423">
        <f>B3423/C3423</f>
        <v>0.84030100334448166</v>
      </c>
      <c r="M3423">
        <f t="shared" si="54"/>
        <v>106.88738243780287</v>
      </c>
      <c r="O3423">
        <v>106.9815</v>
      </c>
      <c r="P3423">
        <f>P3422*(1-P$1+H3422)^($A3423-$A3422)*(2-E3423/E3422)</f>
        <v>111.17256158695446</v>
      </c>
      <c r="Q3423">
        <v>111.31</v>
      </c>
    </row>
    <row r="3424" spans="1:17"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I3423*(1-IF($A3424&lt;=I3419,I$1,I$1+IF(AND(WEEKDAY($A3424)&lt;&gt;1,WEEKDAY($A3424)&lt;&gt;7),J$1,0)))^($A3424-$A3423)*(1-0.5*(E3424/E3423-1))</f>
        <v>82.914871233208203</v>
      </c>
      <c r="K3424">
        <f>ROW()</f>
        <v>3424</v>
      </c>
      <c r="L3424">
        <f>B3424/C3424</f>
        <v>0.84135021097046425</v>
      </c>
      <c r="M3424">
        <f t="shared" si="54"/>
        <v>108.22412918147654</v>
      </c>
      <c r="O3424">
        <v>108.3222</v>
      </c>
      <c r="P3424">
        <f>P3423*(1-P$1+H3423)^($A3424-$A3423)*(2-E3424/E3423)</f>
        <v>112.56739180011557</v>
      </c>
      <c r="Q3424">
        <v>112.69</v>
      </c>
    </row>
    <row r="3425" spans="1:17"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I3424*(1-IF($A3425&lt;=I3420,I$1,I$1+IF(AND(WEEKDAY($A3425)&lt;&gt;1,WEEKDAY($A3425)&lt;&gt;7),J$1,0)))^($A3425-$A3424)*(1-0.5*(E3425/E3424-1))</f>
        <v>81.305622833976017</v>
      </c>
      <c r="K3425">
        <f>ROW()</f>
        <v>3425</v>
      </c>
      <c r="L3425">
        <f>B3425/C3425</f>
        <v>0.88207171314741029</v>
      </c>
      <c r="M3425">
        <f t="shared" si="54"/>
        <v>104.02524310769211</v>
      </c>
      <c r="O3425">
        <v>104.1247</v>
      </c>
      <c r="P3425">
        <f>P3424*(1-P$1+H3424)^($A3425-$A3424)*(2-E3425/E3424)</f>
        <v>108.21295118108387</v>
      </c>
      <c r="Q3425">
        <v>108.35</v>
      </c>
    </row>
    <row r="3426" spans="1:17"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I3425*(1-IF($A3426&lt;=I3421,I$1,I$1+IF(AND(WEEKDAY($A3426)&lt;&gt;1,WEEKDAY($A3426)&lt;&gt;7),J$1,0)))^($A3426-$A3425)*(1-0.5*(E3426/E3425-1))</f>
        <v>80.894406363836097</v>
      </c>
      <c r="K3426">
        <f>ROW()</f>
        <v>3426</v>
      </c>
      <c r="L3426">
        <f>B3426/C3426</f>
        <v>0.88082083662194166</v>
      </c>
      <c r="M3426">
        <f t="shared" si="54"/>
        <v>102.97358529725645</v>
      </c>
      <c r="O3426">
        <v>103.0509</v>
      </c>
      <c r="P3426">
        <f>P3425*(1-P$1+H3425)^($A3426-$A3425)*(2-E3426/E3425)</f>
        <v>107.12327711956175</v>
      </c>
      <c r="Q3426">
        <v>106.97</v>
      </c>
    </row>
    <row r="3427" spans="1:17"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I3426*(1-IF($A3427&lt;=I3422,I$1,I$1+IF(AND(WEEKDAY($A3427)&lt;&gt;1,WEEKDAY($A3427)&lt;&gt;7),J$1,0)))^($A3427-$A3426)*(1-0.5*(E3427/E3426-1))</f>
        <v>80.599248545860704</v>
      </c>
      <c r="K3427">
        <f>ROW()</f>
        <v>3427</v>
      </c>
      <c r="L3427">
        <f>B3427/C3427</f>
        <v>0.86718146718146727</v>
      </c>
      <c r="M3427">
        <f t="shared" si="54"/>
        <v>102.22272950527004</v>
      </c>
      <c r="O3427">
        <v>102.29940000000001</v>
      </c>
      <c r="P3427">
        <f>P3426*(1-P$1+H3426)^($A3427-$A3426)*(2-E3427/E3426)</f>
        <v>106.34645153163838</v>
      </c>
      <c r="Q3427">
        <v>106.47</v>
      </c>
    </row>
    <row r="3428" spans="1:17"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I3427*(1-IF($A3428&lt;=I3423,I$1,I$1+IF(AND(WEEKDAY($A3428)&lt;&gt;1,WEEKDAY($A3428)&lt;&gt;7),J$1,0)))^($A3428-$A3427)*(1-0.5*(E3428/E3427-1))</f>
        <v>80.382270505595415</v>
      </c>
      <c r="K3428">
        <f>ROW()</f>
        <v>3428</v>
      </c>
      <c r="L3428">
        <f>B3428/C3428</f>
        <v>0.87393658159319421</v>
      </c>
      <c r="M3428">
        <f t="shared" si="54"/>
        <v>101.67292131849368</v>
      </c>
      <c r="P3428">
        <f>P3427*(1-P$1+H3427)^($A3428-$A3427)*(2-E3428/E3427)</f>
        <v>105.77872952572091</v>
      </c>
      <c r="Q3428">
        <v>105.9</v>
      </c>
    </row>
    <row r="3429" spans="1:17"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I3428*(1-IF($A3429&lt;=I3424,I$1,I$1+IF(AND(WEEKDAY($A3429)&lt;&gt;1,WEEKDAY($A3429)&lt;&gt;7),J$1,0)))^($A3429-$A3428)*(1-0.5*(E3429/E3428-1))</f>
        <v>82.27766537280867</v>
      </c>
      <c r="K3429">
        <f>ROW()</f>
        <v>3429</v>
      </c>
      <c r="L3429">
        <f>B3429/C3429</f>
        <v>0.80130825838103026</v>
      </c>
      <c r="M3429">
        <f t="shared" si="54"/>
        <v>106.46822651884825</v>
      </c>
      <c r="P3429">
        <f>P3428*(1-P$1+H3428)^($A3429-$A3428)*(2-E3429/E3428)</f>
        <v>110.77214832775449</v>
      </c>
    </row>
    <row r="3430" spans="1:17"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I3429*(1-IF($A3430&lt;=I3425,I$1,I$1+IF(AND(WEEKDAY($A3430)&lt;&gt;1,WEEKDAY($A3430)&lt;&gt;7),J$1,0)))^($A3430-$A3429)*(1-0.5*(E3430/E3429-1))</f>
        <v>81.815935911329291</v>
      </c>
      <c r="K3430">
        <f>ROW()</f>
        <v>3430</v>
      </c>
      <c r="L3430">
        <f>B3430/C3430</f>
        <v>0.8353221957040573</v>
      </c>
      <c r="M3430">
        <f t="shared" si="54"/>
        <v>105.27508332282325</v>
      </c>
      <c r="P3430">
        <f>P3429*(1-P$1+H3429)^($A3430-$A3429)*(2-E3430/E3429)</f>
        <v>109.5440251953779</v>
      </c>
    </row>
    <row r="3431" spans="1:17"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I3430*(1-IF($A3431&lt;=I3426,I$1,I$1+IF(AND(WEEKDAY($A3431)&lt;&gt;1,WEEKDAY($A3431)&lt;&gt;7),J$1,0)))^($A3431-$A3430)*(1-0.5*(E3431/E3430-1))</f>
        <v>82.612231311360532</v>
      </c>
      <c r="K3431">
        <f>ROW()</f>
        <v>3431</v>
      </c>
      <c r="L3431">
        <f>B3431/C3431</f>
        <v>0.82229402261712436</v>
      </c>
      <c r="M3431">
        <f t="shared" si="54"/>
        <v>107.3248535593645</v>
      </c>
      <c r="P3431">
        <f>P3430*(1-P$1+H3430)^($A3431-$A3430)*(2-E3431/E3430)</f>
        <v>111.68149591484423</v>
      </c>
    </row>
    <row r="3432" spans="1:17"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I3431*(1-IF($A3432&lt;=I3427,I$1,I$1+IF(AND(WEEKDAY($A3432)&lt;&gt;1,WEEKDAY($A3432)&lt;&gt;7),J$1,0)))^($A3432-$A3431)*(1-0.5*(E3432/E3431-1))</f>
        <v>82.257808096560723</v>
      </c>
      <c r="K3432">
        <f>ROW()</f>
        <v>3432</v>
      </c>
      <c r="L3432">
        <f>B3432/C3432</f>
        <v>0.8114558472553699</v>
      </c>
      <c r="M3432">
        <f t="shared" si="54"/>
        <v>106.40456970368464</v>
      </c>
      <c r="P3432">
        <f>P3431*(1-P$1+H3431)^($A3432-$A3431)*(2-E3432/E3431)</f>
        <v>110.72839741254353</v>
      </c>
    </row>
    <row r="3433" spans="1:17"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I3432*(1-IF($A3433&lt;=I3428,I$1,I$1+IF(AND(WEEKDAY($A3433)&lt;&gt;1,WEEKDAY($A3433)&lt;&gt;7),J$1,0)))^($A3433-$A3432)*(1-0.5*(E3433/E3432-1))</f>
        <v>82.645496733287885</v>
      </c>
      <c r="K3433">
        <f>ROW()</f>
        <v>3433</v>
      </c>
      <c r="L3433">
        <f>B3433/C3433</f>
        <v>0.78312302839116721</v>
      </c>
      <c r="M3433">
        <f t="shared" si="54"/>
        <v>107.40812112149199</v>
      </c>
      <c r="P3433">
        <f>P3432*(1-P$1+H3432)^($A3433-$A3432)*(2-E3433/E3432)</f>
        <v>111.77731438353682</v>
      </c>
    </row>
    <row r="3434" spans="1:17"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I3433*(1-IF($A3434&lt;=I3429,I$1,I$1+IF(AND(WEEKDAY($A3434)&lt;&gt;1,WEEKDAY($A3434)&lt;&gt;7),J$1,0)))^($A3434-$A3433)*(1-0.5*(E3434/E3433-1))</f>
        <v>82.748290296522583</v>
      </c>
      <c r="K3434">
        <f>ROW()</f>
        <v>3434</v>
      </c>
      <c r="L3434">
        <f>B3434/C3434</f>
        <v>0.73590982286634465</v>
      </c>
      <c r="M3434">
        <f t="shared" si="54"/>
        <v>107.67589014220138</v>
      </c>
      <c r="P3434">
        <f>P3433*(1-P$1+H3433)^($A3434-$A3433)*(2-E3434/E3433)</f>
        <v>112.06057295219887</v>
      </c>
    </row>
    <row r="3435" spans="1:17"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I3434*(1-IF($A3435&lt;=I3430,I$1,I$1+IF(AND(WEEKDAY($A3435)&lt;&gt;1,WEEKDAY($A3435)&lt;&gt;7),J$1,0)))^($A3435-$A3434)*(1-0.5*(E3435/E3434-1))</f>
        <v>83.38756695368869</v>
      </c>
      <c r="K3435">
        <f>ROW()</f>
        <v>3435</v>
      </c>
      <c r="L3435">
        <f>B3435/C3435</f>
        <v>0.74781225139220364</v>
      </c>
      <c r="M3435">
        <f t="shared" si="54"/>
        <v>109.34126934084343</v>
      </c>
      <c r="P3435">
        <f>P3434*(1-P$1+H3434)^($A3435-$A3434)*(2-E3435/E3434)</f>
        <v>113.8077740885723</v>
      </c>
    </row>
    <row r="3436" spans="1:17"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I3435*(1-IF($A3436&lt;=I3431,I$1,I$1+IF(AND(WEEKDAY($A3436)&lt;&gt;1,WEEKDAY($A3436)&lt;&gt;7),J$1,0)))^($A3436-$A3435)*(1-0.5*(E3436/E3435-1))</f>
        <v>82.976958921676484</v>
      </c>
      <c r="K3436">
        <f>ROW()</f>
        <v>3436</v>
      </c>
      <c r="L3436">
        <f>B3436/C3436</f>
        <v>0.77507836990595613</v>
      </c>
      <c r="M3436">
        <f t="shared" si="54"/>
        <v>108.26507759241248</v>
      </c>
      <c r="P3436">
        <f>P3435*(1-P$1+H3435)^($A3436-$A3435)*(2-E3436/E3435)</f>
        <v>112.69241647708674</v>
      </c>
    </row>
    <row r="3437" spans="1:17"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I3436*(1-IF($A3437&lt;=I3432,I$1,I$1+IF(AND(WEEKDAY($A3437)&lt;&gt;1,WEEKDAY($A3437)&lt;&gt;7),J$1,0)))^($A3437-$A3436)*(1-0.5*(E3437/E3436-1))</f>
        <v>82.974799247403183</v>
      </c>
      <c r="K3437">
        <f>ROW()</f>
        <v>3437</v>
      </c>
      <c r="L3437">
        <f>B3437/C3437</f>
        <v>0.75931677018633525</v>
      </c>
      <c r="M3437">
        <f t="shared" si="54"/>
        <v>108.26003510934653</v>
      </c>
      <c r="P3437">
        <f>P3436*(1-P$1+H3436)^($A3437-$A3436)*(2-E3437/E3436)</f>
        <v>112.69196349230047</v>
      </c>
    </row>
    <row r="3438" spans="1:17"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I3437*(1-IF($A3438&lt;=I3433,I$1,I$1+IF(AND(WEEKDAY($A3438)&lt;&gt;1,WEEKDAY($A3438)&lt;&gt;7),J$1,0)))^($A3438-$A3437)*(1-0.5*(E3438/E3437-1))</f>
        <v>82.661345960211321</v>
      </c>
      <c r="K3438">
        <f>ROW()</f>
        <v>3438</v>
      </c>
      <c r="L3438">
        <f>B3438/C3438</f>
        <v>0.79908675799086759</v>
      </c>
      <c r="M3438">
        <f t="shared" si="54"/>
        <v>107.4426987343046</v>
      </c>
      <c r="P3438">
        <f>P3437*(1-P$1+H3437)^($A3438-$A3437)*(2-E3438/E3437)</f>
        <v>111.84592685807651</v>
      </c>
    </row>
    <row r="3439" spans="1:17"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I3438*(1-IF($A3439&lt;=I3434,I$1,I$1+IF(AND(WEEKDAY($A3439)&lt;&gt;1,WEEKDAY($A3439)&lt;&gt;7),J$1,0)))^($A3439-$A3438)*(1-0.5*(E3439/E3438-1))</f>
        <v>81.693575506778558</v>
      </c>
      <c r="K3439">
        <f>ROW()</f>
        <v>3439</v>
      </c>
      <c r="L3439">
        <f>B3439/C3439</f>
        <v>0.82953710506980161</v>
      </c>
      <c r="M3439">
        <f t="shared" si="54"/>
        <v>104.92753511826702</v>
      </c>
      <c r="P3439">
        <f>P3438*(1-P$1+H3438)^($A3439-$A3438)*(2-E3439/E3438)</f>
        <v>109.23233501447324</v>
      </c>
    </row>
    <row r="3440" spans="1:17"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I3439*(1-IF($A3440&lt;=I3435,I$1,I$1+IF(AND(WEEKDAY($A3440)&lt;&gt;1,WEEKDAY($A3440)&lt;&gt;7),J$1,0)))^($A3440-$A3439)*(1-0.5*(E3440/E3439-1))</f>
        <v>81.089844370149663</v>
      </c>
      <c r="K3440">
        <f>ROW()</f>
        <v>3440</v>
      </c>
      <c r="L3440">
        <f>B3440/C3440</f>
        <v>0.83636363636363631</v>
      </c>
      <c r="M3440">
        <f t="shared" si="54"/>
        <v>103.37848572531935</v>
      </c>
      <c r="P3440">
        <f>P3439*(1-P$1+H3439)^($A3440-$A3439)*(2-E3440/E3439)</f>
        <v>107.63347440820687</v>
      </c>
    </row>
    <row r="3441" spans="1:16"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I3440*(1-IF($A3441&lt;=I3436,I$1,I$1+IF(AND(WEEKDAY($A3441)&lt;&gt;1,WEEKDAY($A3441)&lt;&gt;7),J$1,0)))^($A3441-$A3440)*(1-0.5*(E3441/E3440-1))</f>
        <v>81.322872730787537</v>
      </c>
      <c r="K3441">
        <f>ROW()</f>
        <v>3441</v>
      </c>
      <c r="L3441">
        <f>B3441/C3441</f>
        <v>0.83201722900215358</v>
      </c>
      <c r="M3441">
        <f t="shared" si="54"/>
        <v>103.97319858278844</v>
      </c>
      <c r="P3441">
        <f>P3440*(1-P$1+H3440)^($A3441-$A3440)*(2-E3441/E3440)</f>
        <v>108.2574381249355</v>
      </c>
    </row>
    <row r="3442" spans="1:16"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I3441*(1-IF($A3442&lt;=I3437,I$1,I$1+IF(AND(WEEKDAY($A3442)&lt;&gt;1,WEEKDAY($A3442)&lt;&gt;7),J$1,0)))^($A3442-$A3441)*(1-0.5*(E3442/E3441-1))</f>
        <v>79.716815940294268</v>
      </c>
      <c r="K3442">
        <f>ROW()</f>
        <v>3442</v>
      </c>
      <c r="L3442">
        <f>B3442/C3442</f>
        <v>0.89563437926330158</v>
      </c>
      <c r="M3442">
        <f t="shared" si="54"/>
        <v>99.867090086483671</v>
      </c>
      <c r="P3442">
        <f>P3441*(1-P$1+H3441)^($A3442-$A3441)*(2-E3442/E3441)</f>
        <v>103.98672107554394</v>
      </c>
    </row>
    <row r="3443" spans="1:16"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I3442*(1-IF($A3443&lt;=I3438,I$1,I$1+IF(AND(WEEKDAY($A3443)&lt;&gt;1,WEEKDAY($A3443)&lt;&gt;7),J$1,0)))^($A3443-$A3442)*(1-0.5*(E3443/E3442-1))</f>
        <v>81.203043122720487</v>
      </c>
      <c r="K3443">
        <f>ROW()</f>
        <v>3443</v>
      </c>
      <c r="L3443">
        <f>B3443/C3443</f>
        <v>0.84240687679083093</v>
      </c>
      <c r="M3443">
        <f t="shared" si="54"/>
        <v>103.59137182532133</v>
      </c>
      <c r="P3443">
        <f>P3442*(1-P$1+H3442)^($A3443-$A3442)*(2-E3443/E3442)</f>
        <v>107.86938944079898</v>
      </c>
    </row>
    <row r="3444" spans="1:16"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I3443*(1-IF($A3444&lt;=I3439,I$1,I$1+IF(AND(WEEKDAY($A3444)&lt;&gt;1,WEEKDAY($A3444)&lt;&gt;7),J$1,0)))^($A3444-$A3443)*(1-0.5*(E3444/E3443-1))</f>
        <v>81.372961501554229</v>
      </c>
      <c r="K3444">
        <f>ROW()</f>
        <v>3444</v>
      </c>
      <c r="L3444">
        <f>B3444/C3444</f>
        <v>0.82826086956521738</v>
      </c>
      <c r="M3444">
        <f t="shared" si="54"/>
        <v>104.02546290086136</v>
      </c>
      <c r="P3444">
        <f>P3443*(1-P$1+H3443)^($A3444-$A3443)*(2-E3444/E3443)</f>
        <v>108.32618310569424</v>
      </c>
    </row>
    <row r="3445" spans="1:16"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I3444*(1-IF($A3445&lt;=I3440,I$1,I$1+IF(AND(WEEKDAY($A3445)&lt;&gt;1,WEEKDAY($A3445)&lt;&gt;7),J$1,0)))^($A3445-$A3444)*(1-0.5*(E3445/E3444-1))</f>
        <v>83.077502826362178</v>
      </c>
      <c r="K3445">
        <f>ROW()</f>
        <v>3445</v>
      </c>
      <c r="L3445">
        <f>B3445/C3445</f>
        <v>0.8019578313253013</v>
      </c>
      <c r="M3445">
        <f t="shared" si="54"/>
        <v>108.38500224619793</v>
      </c>
      <c r="P3445">
        <f>P3444*(1-P$1+H3444)^($A3445-$A3444)*(2-E3445/E3444)</f>
        <v>112.88088819690128</v>
      </c>
    </row>
    <row r="3446" spans="1:16"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I3445*(1-IF($A3446&lt;=I3441,I$1,I$1+IF(AND(WEEKDAY($A3446)&lt;&gt;1,WEEKDAY($A3446)&lt;&gt;7),J$1,0)))^($A3446-$A3445)*(1-0.5*(E3446/E3445-1))</f>
        <v>84.594974494317199</v>
      </c>
      <c r="K3446">
        <f>ROW()</f>
        <v>3446</v>
      </c>
      <c r="L3446">
        <f>B3446/C3446</f>
        <v>0.77529880478087654</v>
      </c>
      <c r="M3446">
        <f t="shared" si="54"/>
        <v>112.34497816174779</v>
      </c>
      <c r="P3446">
        <f>P3445*(1-P$1+H3445)^($A3446-$A3445)*(2-E3446/E3445)</f>
        <v>117.01038616440231</v>
      </c>
    </row>
    <row r="3447" spans="1:16"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I3446*(1-IF($A3447&lt;=I3442,I$1,I$1+IF(AND(WEEKDAY($A3447)&lt;&gt;1,WEEKDAY($A3447)&lt;&gt;7),J$1,0)))^($A3447-$A3446)*(1-0.5*(E3447/E3446-1))</f>
        <v>85.088620199547762</v>
      </c>
      <c r="K3447">
        <f>ROW()</f>
        <v>3447</v>
      </c>
      <c r="L3447">
        <f>B3447/C3447</f>
        <v>0.79421221864951774</v>
      </c>
      <c r="M3447">
        <f t="shared" si="54"/>
        <v>113.65672296684657</v>
      </c>
      <c r="P3447">
        <f>P3446*(1-P$1+H3446)^($A3447-$A3446)*(2-E3447/E3446)</f>
        <v>118.38192559545871</v>
      </c>
    </row>
    <row r="3448" spans="1:16"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I3447*(1-IF($A3448&lt;=I3443,I$1,I$1+IF(AND(WEEKDAY($A3448)&lt;&gt;1,WEEKDAY($A3448)&lt;&gt;7),J$1,0)))^($A3448-$A3447)*(1-0.5*(E3448/E3447-1))</f>
        <v>85.264039925273607</v>
      </c>
      <c r="K3448">
        <f>ROW()</f>
        <v>3448</v>
      </c>
      <c r="L3448">
        <f>B3448/C3448</f>
        <v>0.77858293075684382</v>
      </c>
      <c r="M3448">
        <f t="shared" si="54"/>
        <v>114.12658100904856</v>
      </c>
      <c r="P3448">
        <f>P3447*(1-P$1+H3447)^($A3448-$A3447)*(2-E3448/E3447)</f>
        <v>118.88200463103931</v>
      </c>
    </row>
    <row r="3449" spans="1:16"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I3448*(1-IF($A3449&lt;=I3444,I$1,I$1+IF(AND(WEEKDAY($A3449)&lt;&gt;1,WEEKDAY($A3449)&lt;&gt;7),J$1,0)))^($A3449-$A3448)*(1-0.5*(E3449/E3448-1))</f>
        <v>85.460018367264297</v>
      </c>
      <c r="K3449">
        <f>ROW()</f>
        <v>3449</v>
      </c>
      <c r="L3449">
        <f>B3449/C3449</f>
        <v>0.78520286396181371</v>
      </c>
      <c r="M3449">
        <f t="shared" si="54"/>
        <v>114.6530612414266</v>
      </c>
      <c r="P3449">
        <f>P3448*(1-P$1+H3448)^($A3449-$A3448)*(2-E3449/E3448)</f>
        <v>119.44652842616048</v>
      </c>
    </row>
    <row r="3450" spans="1:16"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I3449*(1-IF($A3450&lt;=I3445,I$1,I$1+IF(AND(WEEKDAY($A3450)&lt;&gt;1,WEEKDAY($A3450)&lt;&gt;7),J$1,0)))^($A3450-$A3449)*(1-0.5*(E3450/E3449-1))</f>
        <v>85.758464946740915</v>
      </c>
      <c r="K3450">
        <f>ROW()</f>
        <v>3450</v>
      </c>
      <c r="L3450">
        <f>B3450/C3450</f>
        <v>0.81744091279543596</v>
      </c>
      <c r="M3450">
        <f t="shared" si="54"/>
        <v>115.45446406749343</v>
      </c>
      <c r="P3450">
        <f>P3449*(1-P$1+H3449)^($A3450-$A3449)*(2-E3450/E3449)</f>
        <v>120.28689074075835</v>
      </c>
    </row>
    <row r="3451" spans="1:16"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I3450*(1-IF($A3451&lt;=I3446,I$1,I$1+IF(AND(WEEKDAY($A3451)&lt;&gt;1,WEEKDAY($A3451)&lt;&gt;7),J$1,0)))^($A3451-$A3450)*(1-0.5*(E3451/E3450-1))</f>
        <v>85.030620026888755</v>
      </c>
      <c r="K3451">
        <f>ROW()</f>
        <v>3451</v>
      </c>
      <c r="L3451">
        <f>B3451/C3451</f>
        <v>0.83463338533541331</v>
      </c>
      <c r="M3451">
        <f t="shared" si="54"/>
        <v>113.49537822855612</v>
      </c>
      <c r="P3451">
        <f>P3450*(1-P$1+H3450)^($A3451-$A3450)*(2-E3451/E3450)</f>
        <v>118.25116777669203</v>
      </c>
    </row>
    <row r="3452" spans="1:16"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I3451*(1-IF($A3452&lt;=I3447,I$1,I$1+IF(AND(WEEKDAY($A3452)&lt;&gt;1,WEEKDAY($A3452)&lt;&gt;7),J$1,0)))^($A3452-$A3451)*(1-0.5*(E3452/E3451-1))</f>
        <v>84.471089897326223</v>
      </c>
      <c r="K3452">
        <f>ROW()</f>
        <v>3452</v>
      </c>
      <c r="L3452">
        <f>B3452/C3452</f>
        <v>0.86503067484662577</v>
      </c>
      <c r="M3452">
        <f t="shared" si="54"/>
        <v>112.00235503380266</v>
      </c>
      <c r="P3452">
        <f>P3451*(1-P$1+H3451)^($A3452-$A3451)*(2-E3452/E3451)</f>
        <v>116.70087400456812</v>
      </c>
    </row>
    <row r="3453" spans="1:16"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I3452*(1-IF($A3453&lt;=I3448,I$1,I$1+IF(AND(WEEKDAY($A3453)&lt;&gt;1,WEEKDAY($A3453)&lt;&gt;7),J$1,0)))^($A3453-$A3452)*(1-0.5*(E3453/E3452-1))</f>
        <v>83.703085151048128</v>
      </c>
      <c r="K3453">
        <f>ROW()</f>
        <v>3453</v>
      </c>
      <c r="L3453">
        <f>B3453/C3453</f>
        <v>0.86069277108433739</v>
      </c>
      <c r="M3453">
        <f t="shared" si="54"/>
        <v>109.96637663131008</v>
      </c>
      <c r="P3453">
        <f>P3452*(1-P$1+H3452)^($A3453-$A3452)*(2-E3453/E3452)</f>
        <v>114.58468146614125</v>
      </c>
    </row>
    <row r="3454" spans="1:16"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I3453*(1-IF($A3454&lt;=I3449,I$1,I$1+IF(AND(WEEKDAY($A3454)&lt;&gt;1,WEEKDAY($A3454)&lt;&gt;7),J$1,0)))^($A3454-$A3453)*(1-0.5*(E3454/E3453-1))</f>
        <v>83.696549600807018</v>
      </c>
      <c r="K3454">
        <f>ROW()</f>
        <v>3454</v>
      </c>
      <c r="L3454">
        <f>B3454/C3454</f>
        <v>0.86199261992619924</v>
      </c>
      <c r="M3454">
        <f t="shared" si="54"/>
        <v>109.95101218198283</v>
      </c>
      <c r="P3454">
        <f>P3453*(1-P$1+H3453)^($A3454-$A3453)*(2-E3454/E3453)</f>
        <v>114.5842575595897</v>
      </c>
    </row>
    <row r="3455" spans="1:16"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I3454*(1-IF($A3455&lt;=I3450,I$1,I$1+IF(AND(WEEKDAY($A3455)&lt;&gt;1,WEEKDAY($A3455)&lt;&gt;7),J$1,0)))^($A3455-$A3454)*(1-0.5*(E3455/E3454-1))</f>
        <v>83.860073106485871</v>
      </c>
      <c r="K3455">
        <f>ROW()</f>
        <v>3455</v>
      </c>
      <c r="L3455">
        <f>B3455/C3455</f>
        <v>0.83677991137370755</v>
      </c>
      <c r="M3455">
        <f t="shared" si="54"/>
        <v>110.38124289186644</v>
      </c>
      <c r="P3455">
        <f>P3454*(1-P$1+H3454)^($A3455-$A3454)*(2-E3455/E3454)</f>
        <v>115.03784994176507</v>
      </c>
    </row>
    <row r="3456" spans="1:16"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I3455*(1-IF($A3456&lt;=I3451,I$1,I$1+IF(AND(WEEKDAY($A3456)&lt;&gt;1,WEEKDAY($A3456)&lt;&gt;7),J$1,0)))^($A3456-$A3455)*(1-0.5*(E3456/E3455-1))</f>
        <v>84.258958892597519</v>
      </c>
      <c r="K3456">
        <f>ROW()</f>
        <v>3456</v>
      </c>
      <c r="L3456">
        <f>B3456/C3456</f>
        <v>0.81933085501858738</v>
      </c>
      <c r="M3456">
        <f t="shared" si="54"/>
        <v>111.43189686846209</v>
      </c>
      <c r="P3456">
        <f>P3455*(1-P$1+H3455)^($A3456-$A3455)*(2-E3456/E3455)</f>
        <v>116.13810956056673</v>
      </c>
    </row>
    <row r="3457" spans="1:16"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I3456*(1-IF($A3457&lt;=I3452,I$1,I$1+IF(AND(WEEKDAY($A3457)&lt;&gt;1,WEEKDAY($A3457)&lt;&gt;7),J$1,0)))^($A3457-$A3456)*(1-0.5*(E3457/E3456-1))</f>
        <v>85.786016285269156</v>
      </c>
      <c r="K3457">
        <f>ROW()</f>
        <v>3457</v>
      </c>
      <c r="L3457">
        <f>B3457/C3457</f>
        <v>0.78576952822892498</v>
      </c>
      <c r="M3457">
        <f t="shared" si="54"/>
        <v>115.47147025455256</v>
      </c>
      <c r="P3457">
        <f>P3456*(1-P$1+H3456)^($A3457-$A3456)*(2-E3457/E3456)</f>
        <v>120.35376409468981</v>
      </c>
    </row>
    <row r="3458" spans="1:16"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I3457*(1-IF($A3458&lt;=I3453,I$1,I$1+IF(AND(WEEKDAY($A3458)&lt;&gt;1,WEEKDAY($A3458)&lt;&gt;7),J$1,0)))^($A3458-$A3457)*(1-0.5*(E3458/E3457-1))</f>
        <v>86.958123720726903</v>
      </c>
      <c r="K3458">
        <f>ROW()</f>
        <v>3458</v>
      </c>
      <c r="L3458">
        <f>B3458/C3458</f>
        <v>0.76886035313001599</v>
      </c>
      <c r="M3458">
        <f t="shared" si="54"/>
        <v>118.62744666142535</v>
      </c>
      <c r="P3458">
        <f>P3457*(1-P$1+H3457)^($A3458-$A3457)*(2-E3458/E3457)</f>
        <v>123.64880330236892</v>
      </c>
    </row>
    <row r="3459" spans="1:16"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I3458*(1-IF($A3459&lt;=I3454,I$1,I$1+IF(AND(WEEKDAY($A3459)&lt;&gt;1,WEEKDAY($A3459)&lt;&gt;7),J$1,0)))^($A3459-$A3458)*(1-0.5*(E3459/E3458-1))</f>
        <v>88.442856625748234</v>
      </c>
      <c r="K3459">
        <f>ROW()</f>
        <v>3459</v>
      </c>
      <c r="L3459">
        <f>B3459/C3459</f>
        <v>0.76058631921824105</v>
      </c>
      <c r="M3459">
        <f t="shared" si="54"/>
        <v>122.68006319532621</v>
      </c>
      <c r="P3459">
        <f>P3458*(1-P$1+H3458)^($A3459-$A3458)*(2-E3459/E3458)</f>
        <v>127.89041138398998</v>
      </c>
    </row>
    <row r="3460" spans="1:16"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I3459*(1-IF($A3460&lt;=I3455,I$1,I$1+IF(AND(WEEKDAY($A3460)&lt;&gt;1,WEEKDAY($A3460)&lt;&gt;7),J$1,0)))^($A3460-$A3459)*(1-0.5*(E3460/E3459-1))</f>
        <v>88.392730352794445</v>
      </c>
      <c r="K3460">
        <f>ROW()</f>
        <v>3460</v>
      </c>
      <c r="L3460">
        <f>B3460/C3460</f>
        <v>0.79487179487179482</v>
      </c>
      <c r="M3460">
        <f t="shared" si="54"/>
        <v>122.54167672750162</v>
      </c>
      <c r="P3460">
        <f>P3459*(1-P$1+H3459)^($A3460-$A3459)*(2-E3460/E3459)</f>
        <v>127.75206468771421</v>
      </c>
    </row>
    <row r="3461" spans="1:16"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I3460*(1-IF($A3461&lt;=I3456,I$1,I$1+IF(AND(WEEKDAY($A3461)&lt;&gt;1,WEEKDAY($A3461)&lt;&gt;7),J$1,0)))^($A3461-$A3460)*(1-0.5*(E3461/E3460-1))</f>
        <v>88.271829258671247</v>
      </c>
      <c r="K3461">
        <f>ROW()</f>
        <v>3461</v>
      </c>
      <c r="L3461">
        <f>B3461/C3461</f>
        <v>0.81440000000000001</v>
      </c>
      <c r="M3461">
        <f t="shared" si="54"/>
        <v>122.2071368180443</v>
      </c>
      <c r="P3461">
        <f>P3460*(1-P$1+H3460)^($A3461-$A3460)*(2-E3461/E3460)</f>
        <v>127.40920167721572</v>
      </c>
    </row>
    <row r="3462" spans="1:16"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I3461*(1-IF($A3462&lt;=I3457,I$1,I$1+IF(AND(WEEKDAY($A3462)&lt;&gt;1,WEEKDAY($A3462)&lt;&gt;7),J$1,0)))^($A3462-$A3461)*(1-0.5*(E3462/E3461-1))</f>
        <v>88.67702476380731</v>
      </c>
      <c r="K3462">
        <f>ROW()</f>
        <v>3462</v>
      </c>
      <c r="L3462">
        <f>B3462/C3462</f>
        <v>0.81953124999999993</v>
      </c>
      <c r="M3462">
        <f t="shared" si="54"/>
        <v>123.32972177672258</v>
      </c>
      <c r="P3462">
        <f>P3461*(1-P$1+H3461)^($A3462-$A3461)*(2-E3462/E3461)</f>
        <v>128.5855281775284</v>
      </c>
    </row>
    <row r="3463" spans="1:16"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I3462*(1-IF($A3463&lt;=I3458,I$1,I$1+IF(AND(WEEKDAY($A3463)&lt;&gt;1,WEEKDAY($A3463)&lt;&gt;7),J$1,0)))^($A3463-$A3462)*(1-0.5*(E3463/E3462-1))</f>
        <v>90.215885368689541</v>
      </c>
      <c r="K3463">
        <f>ROW()</f>
        <v>3463</v>
      </c>
      <c r="L3463">
        <f>B3463/C3463</f>
        <v>0.7798013245033113</v>
      </c>
      <c r="M3463">
        <f t="shared" si="54"/>
        <v>127.61072484643485</v>
      </c>
      <c r="P3463">
        <f>P3462*(1-P$1+H3462)^($A3463-$A3462)*(2-E3463/E3462)</f>
        <v>133.0551328350175</v>
      </c>
    </row>
    <row r="3464" spans="1:16"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I3463*(1-IF($A3464&lt;=I3459,I$1,I$1+IF(AND(WEEKDAY($A3464)&lt;&gt;1,WEEKDAY($A3464)&lt;&gt;7),J$1,0)))^($A3464-$A3463)*(1-0.5*(E3464/E3463-1))</f>
        <v>90.772050624703937</v>
      </c>
      <c r="K3464">
        <f>ROW()</f>
        <v>3464</v>
      </c>
      <c r="L3464">
        <f>B3464/C3464</f>
        <v>0.78956089478044733</v>
      </c>
      <c r="M3464">
        <f t="shared" si="54"/>
        <v>129.1861205358355</v>
      </c>
      <c r="P3464">
        <f>P3463*(1-P$1+H3463)^($A3464-$A3463)*(2-E3464/E3463)</f>
        <v>134.71645992138795</v>
      </c>
    </row>
    <row r="3465" spans="1:16"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I3464*(1-IF($A3465&lt;=I3460,I$1,I$1+IF(AND(WEEKDAY($A3465)&lt;&gt;1,WEEKDAY($A3465)&lt;&gt;7),J$1,0)))^($A3465-$A3464)*(1-0.5*(E3465/E3464-1))</f>
        <v>90.736125435649498</v>
      </c>
      <c r="K3465">
        <f>ROW()</f>
        <v>3465</v>
      </c>
      <c r="L3465">
        <f>B3465/C3465</f>
        <v>0.80175859312549957</v>
      </c>
      <c r="M3465">
        <f t="shared" ref="M3465:M3528" si="55">M3464*(1-IF($A3465&lt;=N$3,M$1,M$1+IF(AND(WEEKDAY($A3465)&lt;&gt;1,WEEKDAY($A3465)&lt;&gt;7),N$1,0)))^($A3465-$A3464)*(2-$E3465/$E3464)</f>
        <v>129.08457343384131</v>
      </c>
      <c r="P3465">
        <f>P3464*(1-P$1+H3464)^($A3465-$A3464)*(2-E3465/E3464)</f>
        <v>134.61693215002839</v>
      </c>
    </row>
    <row r="3466" spans="1:16"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I3465*(1-IF($A3466&lt;=I3461,I$1,I$1+IF(AND(WEEKDAY($A3466)&lt;&gt;1,WEEKDAY($A3466)&lt;&gt;7),J$1,0)))^($A3466-$A3465)*(1-0.5*(E3466/E3465-1))</f>
        <v>90.333123336649834</v>
      </c>
      <c r="K3466">
        <f>ROW()</f>
        <v>3466</v>
      </c>
      <c r="L3466">
        <f>B3466/C3466</f>
        <v>0.78577202910266786</v>
      </c>
      <c r="M3466">
        <f t="shared" si="55"/>
        <v>127.93865273932647</v>
      </c>
      <c r="P3466">
        <f>P3465*(1-P$1+H3465)^($A3466-$A3465)*(2-E3466/E3465)</f>
        <v>133.42820937460633</v>
      </c>
    </row>
    <row r="3467" spans="1:16"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I3466*(1-IF($A3467&lt;=I3462,I$1,I$1+IF(AND(WEEKDAY($A3467)&lt;&gt;1,WEEKDAY($A3467)&lt;&gt;7),J$1,0)))^($A3467-$A3466)*(1-0.5*(E3467/E3466-1))</f>
        <v>91.094630831222972</v>
      </c>
      <c r="K3467">
        <f>ROW()</f>
        <v>3467</v>
      </c>
      <c r="L3467">
        <f>B3467/C3467</f>
        <v>0.77894736842105261</v>
      </c>
      <c r="M3467">
        <f t="shared" si="55"/>
        <v>130.09635291501147</v>
      </c>
      <c r="P3467">
        <f>P3466*(1-P$1+H3466)^($A3467-$A3466)*(2-E3467/E3466)</f>
        <v>135.68490853488461</v>
      </c>
    </row>
    <row r="3468" spans="1:16" x14ac:dyDescent="0.25">
      <c r="A3468" s="1">
        <v>43091</v>
      </c>
      <c r="B3468" s="10">
        <v>9.9</v>
      </c>
      <c r="C3468" s="10">
        <v>12.49</v>
      </c>
      <c r="D3468">
        <v>47.129600000000003</v>
      </c>
      <c r="E3468">
        <v>41.4771</v>
      </c>
      <c r="F3468">
        <v>10810.340736</v>
      </c>
      <c r="G3468">
        <v>9515.353486</v>
      </c>
      <c r="H3468">
        <f>(1/(1-91/360*VLOOKUP($A3468,Tbills!$B$4:$C$974,2,1)/100))^((1)/91)-1</f>
        <v>3.7704218704970316E-5</v>
      </c>
      <c r="I3468">
        <f>I3467*(1-IF($A3468&lt;=I3463,I$1,I$1+IF(AND(WEEKDAY($A3468)&lt;&gt;1,WEEKDAY($A3468)&lt;&gt;7),J$1,0)))^($A3468-$A3467)*(1-0.5*(E3468/E3467-1))</f>
        <v>90.336395056923436</v>
      </c>
      <c r="K3468">
        <f>ROW()</f>
        <v>3468</v>
      </c>
      <c r="L3468">
        <f>B3468/C3468</f>
        <v>0.79263410728582873</v>
      </c>
      <c r="M3468">
        <f t="shared" si="55"/>
        <v>127.9313686862821</v>
      </c>
      <c r="P3468">
        <f>P3467*(1-P$1+H3467)^($A3468-$A3467)*(2-E3468/E3467)</f>
        <v>133.43323345705875</v>
      </c>
    </row>
    <row r="3469" spans="1:16"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I3468*(1-IF($A3469&lt;=I3464,I$1,I$1+IF(AND(WEEKDAY($A3469)&lt;&gt;1,WEEKDAY($A3469)&lt;&gt;7),J$1,0)))^($A3469-$A3468)*(1-0.5*(E3469/E3468-1))</f>
        <v>90.648100615653249</v>
      </c>
      <c r="K3469">
        <f>ROW()</f>
        <v>3469</v>
      </c>
      <c r="L3469">
        <f>B3469/C3469</f>
        <v>0.812202852614897</v>
      </c>
      <c r="M3469">
        <f t="shared" si="55"/>
        <v>128.81695242126077</v>
      </c>
      <c r="P3469">
        <f>P3468*(1-P$1+H3468)^($A3469-$A3468)*(2-E3469/E3468)</f>
        <v>134.38232263149087</v>
      </c>
    </row>
    <row r="3470" spans="1:16"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I3469*(1-IF($A3470&lt;=I3465,I$1,I$1+IF(AND(WEEKDAY($A3470)&lt;&gt;1,WEEKDAY($A3470)&lt;&gt;7),J$1,0)))^($A3470-$A3469)*(1-0.5*(E3470/E3469-1))</f>
        <v>90.645741281527634</v>
      </c>
      <c r="K3470">
        <f>ROW()</f>
        <v>3470</v>
      </c>
      <c r="L3470">
        <f>B3470/C3470</f>
        <v>0.82766798418972332</v>
      </c>
      <c r="M3470">
        <f t="shared" si="55"/>
        <v>128.81095272758634</v>
      </c>
      <c r="P3470">
        <f>P3469*(1-P$1+H3469)^($A3470-$A3469)*(2-E3470/E3469)</f>
        <v>134.38275626896578</v>
      </c>
    </row>
    <row r="3471" spans="1:16"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I3470*(1-IF($A3471&lt;=I3466,I$1,I$1+IF(AND(WEEKDAY($A3471)&lt;&gt;1,WEEKDAY($A3471)&lt;&gt;7),J$1,0)))^($A3471-$A3470)*(1-0.5*(E3471/E3470-1))</f>
        <v>90.976068149681652</v>
      </c>
      <c r="K3471">
        <f>ROW()</f>
        <v>3471</v>
      </c>
      <c r="L3471">
        <f>B3471/C3471</f>
        <v>0.79780564263322884</v>
      </c>
      <c r="M3471">
        <f t="shared" si="55"/>
        <v>129.7504525189926</v>
      </c>
      <c r="P3471">
        <f>P3470*(1-P$1+H3470)^($A3471-$A3470)*(2-E3471/E3470)</f>
        <v>135.36963643835904</v>
      </c>
    </row>
    <row r="3472" spans="1:16"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I3471*(1-IF($A3472&lt;=I3467,I$1,I$1+IF(AND(WEEKDAY($A3472)&lt;&gt;1,WEEKDAY($A3472)&lt;&gt;7),J$1,0)))^($A3472-$A3471)*(1-0.5*(E3472/E3471-1))</f>
        <v>90.062180739629952</v>
      </c>
      <c r="K3472">
        <f>ROW()</f>
        <v>3472</v>
      </c>
      <c r="L3472">
        <f>B3472/C3472</f>
        <v>0.84339190221543159</v>
      </c>
      <c r="M3472">
        <f t="shared" si="55"/>
        <v>127.1444367412013</v>
      </c>
      <c r="P3472">
        <f>P3471*(1-P$1+H3471)^($A3472-$A3471)*(2-E3472/E3471)</f>
        <v>132.65736691916123</v>
      </c>
    </row>
    <row r="3473" spans="1:16"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I3472*(1-IF($A3473&lt;=I3468,I$1,I$1+IF(AND(WEEKDAY($A3473)&lt;&gt;1,WEEKDAY($A3473)&lt;&gt;7),J$1,0)))^($A3473-$A3472)*(1-0.5*(E3473/E3472-1))</f>
        <v>92.169631252957231</v>
      </c>
      <c r="K3473">
        <f>ROW()</f>
        <v>3473</v>
      </c>
      <c r="L3473">
        <f>B3473/C3473</f>
        <v>0.77478191911181604</v>
      </c>
      <c r="M3473">
        <f t="shared" si="55"/>
        <v>133.09707973543485</v>
      </c>
      <c r="O3473">
        <v>133.28319999999999</v>
      </c>
      <c r="P3473">
        <f>P3472*(1-P$1+H3472)^($A3473-$A3472)*(2-E3473/E3472)</f>
        <v>138.89578117685423</v>
      </c>
    </row>
    <row r="3474" spans="1:16"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I3473*(1-IF($A3474&lt;=I3469,I$1,I$1+IF(AND(WEEKDAY($A3474)&lt;&gt;1,WEEKDAY($A3474)&lt;&gt;7),J$1,0)))^($A3474-$A3473)*(1-0.5*(E3474/E3473-1))</f>
        <v>92.881006692093905</v>
      </c>
      <c r="K3474">
        <f>ROW()</f>
        <v>3474</v>
      </c>
      <c r="L3474">
        <f>B3474/C3474</f>
        <v>0.74269480519480524</v>
      </c>
      <c r="M3474">
        <f t="shared" si="55"/>
        <v>135.15228272883081</v>
      </c>
      <c r="O3474">
        <v>135.33789999999999</v>
      </c>
      <c r="P3474">
        <f>P3473*(1-P$1+H3473)^($A3474-$A3473)*(2-E3474/E3473)</f>
        <v>141.04750927325006</v>
      </c>
    </row>
    <row r="3475" spans="1:16"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I3474*(1-IF($A3475&lt;=I3470,I$1,I$1+IF(AND(WEEKDAY($A3475)&lt;&gt;1,WEEKDAY($A3475)&lt;&gt;7),J$1,0)))^($A3475-$A3474)*(1-0.5*(E3475/E3474-1))</f>
        <v>93.072307875755598</v>
      </c>
      <c r="K3475">
        <f>ROW()</f>
        <v>3475</v>
      </c>
      <c r="L3475">
        <f>B3475/C3475</f>
        <v>0.75326797385620914</v>
      </c>
      <c r="M3475">
        <f t="shared" si="55"/>
        <v>135.70974106380098</v>
      </c>
      <c r="O3475">
        <v>135.89830000000001</v>
      </c>
      <c r="P3475">
        <f>P3474*(1-P$1+H3474)^($A3475-$A3474)*(2-E3475/E3474)</f>
        <v>141.63629775368716</v>
      </c>
    </row>
    <row r="3476" spans="1:16"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I3475*(1-IF($A3476&lt;=I3471,I$1,I$1+IF(AND(WEEKDAY($A3476)&lt;&gt;1,WEEKDAY($A3476)&lt;&gt;7),J$1,0)))^($A3476-$A3475)*(1-0.5*(E3476/E3475-1))</f>
        <v>93.481366138022821</v>
      </c>
      <c r="K3476">
        <f>ROW()</f>
        <v>3476</v>
      </c>
      <c r="L3476">
        <f>B3476/C3476</f>
        <v>0.76451077943615264</v>
      </c>
      <c r="M3476">
        <f t="shared" si="55"/>
        <v>136.90336459449736</v>
      </c>
      <c r="O3476">
        <v>137.09289999999999</v>
      </c>
      <c r="P3476">
        <f>P3475*(1-P$1+H3475)^($A3476-$A3475)*(2-E3476/E3475)</f>
        <v>142.88912414719644</v>
      </c>
    </row>
    <row r="3477" spans="1:16"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I3476*(1-IF($A3477&lt;=I3472,I$1,I$1+IF(AND(WEEKDAY($A3477)&lt;&gt;1,WEEKDAY($A3477)&lt;&gt;7),J$1,0)))^($A3477-$A3476)*(1-0.5*(E3477/E3476-1))</f>
        <v>93.608049297259711</v>
      </c>
      <c r="K3477">
        <f>ROW()</f>
        <v>3477</v>
      </c>
      <c r="L3477">
        <f>B3477/C3477</f>
        <v>0.78353909465020566</v>
      </c>
      <c r="M3477">
        <f t="shared" si="55"/>
        <v>137.27664591690029</v>
      </c>
      <c r="O3477">
        <v>137.47829999999999</v>
      </c>
      <c r="P3477">
        <f>P3476*(1-P$1+H3476)^($A3477-$A3476)*(2-E3477/E3476)</f>
        <v>143.30001526644025</v>
      </c>
    </row>
    <row r="3478" spans="1:16"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I3477*(1-IF($A3478&lt;=I3473,I$1,I$1+IF(AND(WEEKDAY($A3478)&lt;&gt;1,WEEKDAY($A3478)&lt;&gt;7),J$1,0)))^($A3478-$A3477)*(1-0.5*(E3478/E3477-1))</f>
        <v>93.070668835265693</v>
      </c>
      <c r="K3478">
        <f>ROW()</f>
        <v>3478</v>
      </c>
      <c r="L3478">
        <f>B3478/C3478</f>
        <v>0.81224818694601131</v>
      </c>
      <c r="M3478">
        <f t="shared" si="55"/>
        <v>135.7012883926667</v>
      </c>
      <c r="O3478">
        <v>135.9034</v>
      </c>
      <c r="P3478">
        <f>P3477*(1-P$1+H3477)^($A3478-$A3477)*(2-E3478/E3477)</f>
        <v>141.66253068186714</v>
      </c>
    </row>
    <row r="3479" spans="1:16"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I3478*(1-IF($A3479&lt;=I3474,I$1,I$1+IF(AND(WEEKDAY($A3479)&lt;&gt;1,WEEKDAY($A3479)&lt;&gt;7),J$1,0)))^($A3479-$A3478)*(1-0.5*(E3479/E3478-1))</f>
        <v>93.781345332317912</v>
      </c>
      <c r="K3479">
        <f>ROW()</f>
        <v>3479</v>
      </c>
      <c r="L3479">
        <f>B3479/C3479</f>
        <v>0.79449838187702271</v>
      </c>
      <c r="M3479">
        <f t="shared" si="55"/>
        <v>137.77438685132518</v>
      </c>
      <c r="O3479">
        <v>137.98179999999999</v>
      </c>
      <c r="P3479">
        <f>P3478*(1-P$1+H3478)^($A3479-$A3478)*(2-E3479/E3478)</f>
        <v>143.83380166223944</v>
      </c>
    </row>
    <row r="3480" spans="1:16"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I3479*(1-IF($A3480&lt;=I3475,I$1,I$1+IF(AND(WEEKDAY($A3480)&lt;&gt;1,WEEKDAY($A3480)&lt;&gt;7),J$1,0)))^($A3480-$A3479)*(1-0.5*(E3480/E3479-1))</f>
        <v>93.851534733766954</v>
      </c>
      <c r="K3480">
        <f>ROW()</f>
        <v>3480</v>
      </c>
      <c r="L3480">
        <f>B3480/C3480</f>
        <v>0.8125</v>
      </c>
      <c r="M3480">
        <f t="shared" si="55"/>
        <v>137.9813682116814</v>
      </c>
      <c r="O3480">
        <v>138.1848</v>
      </c>
      <c r="P3480">
        <f>P3479*(1-P$1+H3479)^($A3480-$A3479)*(2-E3480/E3479)</f>
        <v>144.05700029938097</v>
      </c>
    </row>
    <row r="3481" spans="1:16"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I3480*(1-IF($A3481&lt;=I3476,I$1,I$1+IF(AND(WEEKDAY($A3481)&lt;&gt;1,WEEKDAY($A3481)&lt;&gt;7),J$1,0)))^($A3481-$A3480)*(1-0.5*(E3481/E3480-1))</f>
        <v>93.439147035144146</v>
      </c>
      <c r="K3481">
        <f>ROW()</f>
        <v>3481</v>
      </c>
      <c r="L3481">
        <f>B3481/C3481</f>
        <v>0.83278688524590172</v>
      </c>
      <c r="M3481">
        <f t="shared" si="55"/>
        <v>136.76955685606123</v>
      </c>
      <c r="O3481">
        <v>136.9692</v>
      </c>
      <c r="P3481">
        <f>P3480*(1-P$1+H3480)^($A3481-$A3480)*(2-E3481/E3480)</f>
        <v>142.79888210542967</v>
      </c>
    </row>
    <row r="3482" spans="1:16"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I3481*(1-IF($A3482&lt;=I3477,I$1,I$1+IF(AND(WEEKDAY($A3482)&lt;&gt;1,WEEKDAY($A3482)&lt;&gt;7),J$1,0)))^($A3482-$A3481)*(1-0.5*(E3482/E3481-1))</f>
        <v>91.630653053952102</v>
      </c>
      <c r="K3482">
        <f>ROW()</f>
        <v>3482</v>
      </c>
      <c r="L3482">
        <f>B3482/C3482</f>
        <v>0.88133030990173844</v>
      </c>
      <c r="M3482">
        <f t="shared" si="55"/>
        <v>131.47869909843828</v>
      </c>
      <c r="O3482">
        <v>131.6491</v>
      </c>
      <c r="P3482">
        <f>P3481*(1-P$1+H3481)^($A3482-$A3481)*(2-E3482/E3481)</f>
        <v>137.30190308039101</v>
      </c>
    </row>
    <row r="3483" spans="1:16"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I3482*(1-IF($A3483&lt;=I3478,I$1,I$1+IF(AND(WEEKDAY($A3483)&lt;&gt;1,WEEKDAY($A3483)&lt;&gt;7),J$1,0)))^($A3483-$A3482)*(1-0.5*(E3483/E3482-1))</f>
        <v>91.438548580806014</v>
      </c>
      <c r="K3483">
        <f>ROW()</f>
        <v>3483</v>
      </c>
      <c r="L3483">
        <f>B3483/C3483</f>
        <v>0.89886792452830189</v>
      </c>
      <c r="M3483">
        <f t="shared" si="55"/>
        <v>130.92813821025007</v>
      </c>
      <c r="O3483">
        <v>131.09469999999999</v>
      </c>
      <c r="P3483">
        <f>P3482*(1-P$1+H3482)^($A3483-$A3482)*(2-E3483/E3482)</f>
        <v>136.73371023664555</v>
      </c>
    </row>
    <row r="3484" spans="1:16"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I3483*(1-IF($A3484&lt;=I3479,I$1,I$1+IF(AND(WEEKDAY($A3484)&lt;&gt;1,WEEKDAY($A3484)&lt;&gt;7),J$1,0)))^($A3484-$A3483)*(1-0.5*(E3484/E3483-1))</f>
        <v>91.577262310685569</v>
      </c>
      <c r="K3484">
        <f>ROW()</f>
        <v>3484</v>
      </c>
      <c r="L3484">
        <f>B3484/C3484</f>
        <v>0.89985272459499266</v>
      </c>
      <c r="M3484">
        <f t="shared" si="55"/>
        <v>131.32608745055009</v>
      </c>
      <c r="O3484">
        <v>131.49420000000001</v>
      </c>
      <c r="P3484">
        <f>P3483*(1-P$1+H3483)^($A3484-$A3483)*(2-E3484/E3483)</f>
        <v>137.15607850628436</v>
      </c>
    </row>
    <row r="3485" spans="1:16"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I3484*(1-IF($A3485&lt;=I3480,I$1,I$1+IF(AND(WEEKDAY($A3485)&lt;&gt;1,WEEKDAY($A3485)&lt;&gt;7),J$1,0)))^($A3485-$A3484)*(1-0.5*(E3485/E3484-1))</f>
        <v>92.178122337231272</v>
      </c>
      <c r="K3485">
        <f>ROW()</f>
        <v>3485</v>
      </c>
      <c r="L3485">
        <f>B3485/C3485</f>
        <v>0.86426380368098166</v>
      </c>
      <c r="M3485">
        <f t="shared" si="55"/>
        <v>133.05009438821392</v>
      </c>
      <c r="O3485">
        <v>133.2236</v>
      </c>
      <c r="P3485">
        <f>P3484*(1-P$1+H3484)^($A3485-$A3484)*(2-E3485/E3484)</f>
        <v>138.96348225759152</v>
      </c>
    </row>
    <row r="3486" spans="1:16"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I3485*(1-IF($A3486&lt;=I3481,I$1,I$1+IF(AND(WEEKDAY($A3486)&lt;&gt;1,WEEKDAY($A3486)&lt;&gt;7),J$1,0)))^($A3486-$A3485)*(1-0.5*(E3486/E3485-1))</f>
        <v>92.525668388711949</v>
      </c>
      <c r="K3486">
        <f>ROW()</f>
        <v>3486</v>
      </c>
      <c r="L3486">
        <f>B3486/C3486</f>
        <v>0.84911470361816777</v>
      </c>
      <c r="M3486">
        <f t="shared" si="55"/>
        <v>134.05551610370159</v>
      </c>
      <c r="O3486">
        <v>134.25720000000001</v>
      </c>
      <c r="P3486">
        <f>P3485*(1-P$1+H3485)^($A3486-$A3485)*(2-E3486/E3485)</f>
        <v>140.03433504561283</v>
      </c>
    </row>
    <row r="3487" spans="1:16"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I3486*(1-IF($A3487&lt;=I3482,I$1,I$1+IF(AND(WEEKDAY($A3487)&lt;&gt;1,WEEKDAY($A3487)&lt;&gt;7),J$1,0)))^($A3487-$A3486)*(1-0.5*(E3487/E3486-1))</f>
        <v>91.865425458825186</v>
      </c>
      <c r="K3487">
        <f>ROW()</f>
        <v>3487</v>
      </c>
      <c r="L3487">
        <f>B3487/C3487</f>
        <v>0.83963691376701965</v>
      </c>
      <c r="M3487">
        <f t="shared" si="55"/>
        <v>132.14310814677589</v>
      </c>
      <c r="O3487">
        <v>132.3348</v>
      </c>
      <c r="P3487">
        <f>P3486*(1-P$1+H3486)^($A3487-$A3486)*(2-E3487/E3486)</f>
        <v>138.04345162622988</v>
      </c>
    </row>
    <row r="3488" spans="1:16"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I3487*(1-IF($A3488&lt;=I3483,I$1,I$1+IF(AND(WEEKDAY($A3488)&lt;&gt;1,WEEKDAY($A3488)&lt;&gt;7),J$1,0)))^($A3488-$A3487)*(1-0.5*(E3488/E3487-1))</f>
        <v>90.966111317732825</v>
      </c>
      <c r="K3488">
        <f>ROW()</f>
        <v>3488</v>
      </c>
      <c r="L3488">
        <f>B3488/C3488</f>
        <v>0.84774575018477472</v>
      </c>
      <c r="M3488">
        <f t="shared" si="55"/>
        <v>129.55666235007871</v>
      </c>
      <c r="O3488">
        <v>129.74639999999999</v>
      </c>
      <c r="P3488">
        <f>P3487*(1-P$1+H3487)^($A3488-$A3487)*(2-E3488/E3487)</f>
        <v>135.34820203267645</v>
      </c>
    </row>
    <row r="3489" spans="1:17"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I3488*(1-IF($A3489&lt;=I3484,I$1,I$1+IF(AND(WEEKDAY($A3489)&lt;&gt;1,WEEKDAY($A3489)&lt;&gt;7),J$1,0)))^($A3489-$A3488)*(1-0.5*(E3489/E3488-1))</f>
        <v>90.341970183001891</v>
      </c>
      <c r="K3489">
        <f>ROW()</f>
        <v>3489</v>
      </c>
      <c r="L3489">
        <f>B3489/C3489</f>
        <v>0.84649122807017552</v>
      </c>
      <c r="M3489">
        <f t="shared" si="55"/>
        <v>127.77956761886311</v>
      </c>
      <c r="O3489">
        <v>127.96510000000001</v>
      </c>
      <c r="P3489">
        <f>P3488*(1-P$1+H3488)^($A3489-$A3488)*(2-E3489/E3488)</f>
        <v>133.49825893084048</v>
      </c>
    </row>
    <row r="3490" spans="1:17"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I3489*(1-IF($A3490&lt;=I3485,I$1,I$1+IF(AND(WEEKDAY($A3490)&lt;&gt;1,WEEKDAY($A3490)&lt;&gt;7),J$1,0)))^($A3490-$A3489)*(1-0.5*(E3490/E3489-1))</f>
        <v>90.509395518408766</v>
      </c>
      <c r="K3490">
        <f>ROW()</f>
        <v>3490</v>
      </c>
      <c r="L3490">
        <f>B3490/C3490</f>
        <v>0.82317979197622582</v>
      </c>
      <c r="M3490">
        <f t="shared" si="55"/>
        <v>128.25387027470853</v>
      </c>
      <c r="O3490">
        <v>128.44110000000001</v>
      </c>
      <c r="P3490">
        <f>P3489*(1-P$1+H3489)^($A3490-$A3489)*(2-E3490/E3489)</f>
        <v>134.00040615008314</v>
      </c>
    </row>
    <row r="3491" spans="1:17"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I3490*(1-IF($A3491&lt;=I3486,I$1,I$1+IF(AND(WEEKDAY($A3491)&lt;&gt;1,WEEKDAY($A3491)&lt;&gt;7),J$1,0)))^($A3491-$A3490)*(1-0.5*(E3491/E3490-1))</f>
        <v>86.846362371597479</v>
      </c>
      <c r="K3491">
        <f>ROW()</f>
        <v>3491</v>
      </c>
      <c r="L3491">
        <f>B3491/C3491</f>
        <v>0.92328218812541696</v>
      </c>
      <c r="M3491">
        <f t="shared" si="55"/>
        <v>117.87541515402815</v>
      </c>
      <c r="O3491">
        <v>118.06019999999999</v>
      </c>
      <c r="P3491">
        <f>P3490*(1-P$1+H3490)^($A3491-$A3490)*(2-E3491/E3490)</f>
        <v>123.17518223451341</v>
      </c>
    </row>
    <row r="3492" spans="1:17"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I3491*(1-IF($A3492&lt;=I3487,I$1,I$1+IF(AND(WEEKDAY($A3492)&lt;&gt;1,WEEKDAY($A3492)&lt;&gt;7),J$1,0)))^($A3492-$A3491)*(1-0.5*(E3492/E3491-1))</f>
        <v>85.69978895595635</v>
      </c>
      <c r="K3492">
        <f>ROW()</f>
        <v>3492</v>
      </c>
      <c r="L3492">
        <f>B3492/C3492</f>
        <v>0.9343019583070119</v>
      </c>
      <c r="M3492">
        <f t="shared" si="55"/>
        <v>114.76366711396548</v>
      </c>
      <c r="O3492">
        <v>114.9439</v>
      </c>
      <c r="P3492">
        <f>P3491*(1-P$1+H3491)^($A3492-$A3491)*(2-E3492/E3491)</f>
        <v>119.92943352816916</v>
      </c>
    </row>
    <row r="3493" spans="1:17"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I3492*(1-IF($A3493&lt;=I3488,I$1,I$1+IF(AND(WEEKDAY($A3493)&lt;&gt;1,WEEKDAY($A3493)&lt;&gt;7),J$1,0)))^($A3493-$A3492)*(1-0.5*(E3493/E3492-1))</f>
        <v>87.072399138061897</v>
      </c>
      <c r="K3493">
        <f>ROW()</f>
        <v>3493</v>
      </c>
      <c r="L3493">
        <f>B3493/C3493</f>
        <v>0.90872483221476508</v>
      </c>
      <c r="M3493">
        <f t="shared" si="55"/>
        <v>118.44044353486889</v>
      </c>
      <c r="O3493">
        <v>118.63200000000001</v>
      </c>
      <c r="P3493">
        <f>P3492*(1-P$1+H3492)^($A3493-$A3492)*(2-E3493/E3492)</f>
        <v>123.77780515621117</v>
      </c>
    </row>
    <row r="3494" spans="1:17"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I3493*(1-IF($A3494&lt;=I3489,I$1,I$1+IF(AND(WEEKDAY($A3494)&lt;&gt;1,WEEKDAY($A3494)&lt;&gt;7),J$1,0)))^($A3494-$A3493)*(1-0.5*(E3494/E3493-1))</f>
        <v>87.799172231747761</v>
      </c>
      <c r="K3494">
        <f>ROW()</f>
        <v>3494</v>
      </c>
      <c r="L3494">
        <f>B3494/C3494</f>
        <v>0.91508152173913049</v>
      </c>
      <c r="M3494">
        <f t="shared" si="55"/>
        <v>120.41824151920729</v>
      </c>
      <c r="O3494">
        <v>120.6143</v>
      </c>
      <c r="P3494">
        <f>P3493*(1-P$1+H3493)^($A3494-$A3493)*(2-E3494/E3493)</f>
        <v>125.85092744596155</v>
      </c>
    </row>
    <row r="3495" spans="1:17"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I3494*(1-IF($A3495&lt;=I3490,I$1,I$1+IF(AND(WEEKDAY($A3495)&lt;&gt;1,WEEKDAY($A3495)&lt;&gt;7),J$1,0)))^($A3495-$A3494)*(1-0.5*(E3495/E3494-1))</f>
        <v>81.654696322126455</v>
      </c>
      <c r="K3495">
        <f>ROW()</f>
        <v>3495</v>
      </c>
      <c r="L3495">
        <f>B3495/C3495</f>
        <v>1.016441573693482</v>
      </c>
      <c r="M3495">
        <f t="shared" si="55"/>
        <v>103.56471543483887</v>
      </c>
      <c r="O3495">
        <v>103.72880000000001</v>
      </c>
      <c r="P3495">
        <f>P3494*(1-P$1+H3494)^($A3495-$A3494)*(2-E3495/E3494)</f>
        <v>108.24238249569348</v>
      </c>
    </row>
    <row r="3496" spans="1:17"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I3495*(1-IF($A3496&lt;=I3491,I$1,I$1+IF(AND(WEEKDAY($A3496)&lt;&gt;1,WEEKDAY($A3496)&lt;&gt;7),J$1,0)))^($A3496-$A3495)*(1-0.5*(E3496/E3495-1))</f>
        <v>42.415202446748566</v>
      </c>
      <c r="K3496">
        <f>ROW()</f>
        <v>3496</v>
      </c>
      <c r="L3496">
        <f>B3496/C3496</f>
        <v>1.326697476004266</v>
      </c>
      <c r="M3496" s="18">
        <v>9.0399999999999991</v>
      </c>
      <c r="N3496">
        <f>M3496/M3495-1</f>
        <v>-0.91271158365043925</v>
      </c>
      <c r="O3496">
        <v>3.9634999999999998</v>
      </c>
      <c r="P3496">
        <f>P3495*(1-P$1+H3495)^($A3496-$A3495)*(2-E3496/E3495)</f>
        <v>4.2185696955428842</v>
      </c>
    </row>
    <row r="3497" spans="1:17" x14ac:dyDescent="0.25">
      <c r="A3497" s="1">
        <v>43137</v>
      </c>
      <c r="B3497" s="10">
        <v>29.98</v>
      </c>
      <c r="C3497" s="10">
        <v>23.75</v>
      </c>
      <c r="D3497">
        <v>81.664599999999993</v>
      </c>
      <c r="E3497">
        <v>71.7423</v>
      </c>
      <c r="F3497">
        <v>13294.334176</v>
      </c>
      <c r="G3497">
        <v>11680.708693</v>
      </c>
      <c r="H3497">
        <f>(1/(1-91/360*VLOOKUP($A3497,Tbills!$B$4:$C$974,2,1)/100))^((1)/91)-1</f>
        <v>4.1746768110195731E-5</v>
      </c>
      <c r="I3497">
        <f>I3496*(1-IF($A3497&lt;=I3492,I$1,I$1+IF(AND(WEEKDAY($A3497)&lt;&gt;1,WEEKDAY($A3497)&lt;&gt;7),J$1,0)))^($A3497-$A3496)*(1-0.5*(E3497/E3496-1))</f>
        <v>47.918593234677481</v>
      </c>
      <c r="K3497">
        <f>ROW()</f>
        <v>3497</v>
      </c>
      <c r="L3497">
        <f>B3497/C3497</f>
        <v>1.2623157894736843</v>
      </c>
      <c r="M3497">
        <f t="shared" si="55"/>
        <v>11.385889108157555</v>
      </c>
      <c r="N3497" t="s">
        <v>18</v>
      </c>
      <c r="O3497">
        <v>11.379200000000001</v>
      </c>
      <c r="P3497">
        <f>P3496*(1-P$1+H3496)^($A3497-$A3496)*(2-E3497/E3496)</f>
        <v>5.3135655568011781</v>
      </c>
      <c r="Q3497">
        <f>P3497/P3496-1</f>
        <v>0.25956566805455616</v>
      </c>
    </row>
    <row r="3498" spans="1:17"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I3497*(1-IF($A3498&lt;=I3493,I$1,I$1+IF(AND(WEEKDAY($A3498)&lt;&gt;1,WEEKDAY($A3498)&lt;&gt;7),J$1,0)))^($A3498-$A3497)*(1-0.5*(E3498/E3497-1))</f>
        <v>48.9919786318574</v>
      </c>
      <c r="K3498">
        <f>ROW()</f>
        <v>3498</v>
      </c>
      <c r="L3498">
        <f>B3498/C3498</f>
        <v>1.2040816326530612</v>
      </c>
      <c r="M3498">
        <f t="shared" si="55"/>
        <v>11.896033068426608</v>
      </c>
      <c r="O3498">
        <v>11.897600000000001</v>
      </c>
      <c r="P3498">
        <f>P3497*(1-P$1+H3497)^($A3498-$A3497)*(2-E3498/E3497)</f>
        <v>5.5519244988394938</v>
      </c>
    </row>
    <row r="3499" spans="1:17"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I3498*(1-IF($A3499&lt;=I3494,I$1,I$1+IF(AND(WEEKDAY($A3499)&lt;&gt;1,WEEKDAY($A3499)&lt;&gt;7),J$1,0)))^($A3499-$A3498)*(1-0.5*(E3499/E3498-1))</f>
        <v>46.188360675730522</v>
      </c>
      <c r="K3499">
        <f>ROW()</f>
        <v>3499</v>
      </c>
      <c r="L3499">
        <f>B3499/C3499</f>
        <v>1.2242956458104648</v>
      </c>
      <c r="M3499">
        <f t="shared" si="55"/>
        <v>10.534599989438467</v>
      </c>
      <c r="O3499">
        <v>10.5404</v>
      </c>
      <c r="P3499">
        <f>P3498*(1-P$1+H3498)^($A3499-$A3498)*(2-E3499/E3498)</f>
        <v>4.9167908380309804</v>
      </c>
    </row>
    <row r="3500" spans="1:17"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I3499*(1-IF($A3500&lt;=I3495,I$1,I$1+IF(AND(WEEKDAY($A3500)&lt;&gt;1,WEEKDAY($A3500)&lt;&gt;7),J$1,0)))^($A3500-$A3499)*(1-0.5*(E3500/E3499-1))</f>
        <v>47.392011193320108</v>
      </c>
      <c r="K3500">
        <f>ROW()</f>
        <v>3500</v>
      </c>
      <c r="L3500">
        <f>B3500/C3500</f>
        <v>1.1661316211878008</v>
      </c>
      <c r="M3500">
        <f t="shared" si="55"/>
        <v>11.083701486636114</v>
      </c>
      <c r="O3500">
        <v>11.0906</v>
      </c>
      <c r="P3500">
        <f>P3499*(1-P$1+H3499)^($A3500-$A3499)*(2-E3500/E3499)</f>
        <v>5.1733373563860541</v>
      </c>
    </row>
    <row r="3501" spans="1:17" x14ac:dyDescent="0.25">
      <c r="A3501" s="1">
        <v>43143</v>
      </c>
      <c r="B3501" s="10">
        <v>25.61</v>
      </c>
      <c r="C3501" s="10">
        <v>22.86</v>
      </c>
      <c r="D3501">
        <v>79.774900000000002</v>
      </c>
      <c r="E3501">
        <v>70.0642</v>
      </c>
      <c r="F3501">
        <v>12866.260156</v>
      </c>
      <c r="G3501">
        <v>11301.75656</v>
      </c>
      <c r="H3501">
        <f>(1/(1-91/360*VLOOKUP($A3501,Tbills!$B$4:$C$974,2,1)/100))^((1)/91)-1</f>
        <v>4.3698821028392842E-5</v>
      </c>
      <c r="I3501">
        <f>I3500*(1-IF($A3501&lt;=I3496,I$1,I$1+IF(AND(WEEKDAY($A3501)&lt;&gt;1,WEEKDAY($A3501)&lt;&gt;7),J$1,0)))^($A3501-$A3500)*(1-0.5*(E3501/E3500-1))</f>
        <v>48.146310876230224</v>
      </c>
      <c r="K3501">
        <f>ROW()</f>
        <v>3501</v>
      </c>
      <c r="L3501">
        <f>B3501/C3501</f>
        <v>1.1202974628171478</v>
      </c>
      <c r="M3501">
        <f t="shared" si="55"/>
        <v>11.436682185642063</v>
      </c>
      <c r="O3501">
        <v>11.442</v>
      </c>
      <c r="P3501">
        <f>P3500*(1-P$1+H3500)^($A3501-$A3500)*(2-E3501/E3500)</f>
        <v>5.3389139109060624</v>
      </c>
    </row>
    <row r="3502" spans="1:17"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I3501*(1-IF($A3502&lt;=I3497,I$1,I$1+IF(AND(WEEKDAY($A3502)&lt;&gt;1,WEEKDAY($A3502)&lt;&gt;7),J$1,0)))^($A3502-$A3501)*(1-0.5*(E3502/E3501-1))</f>
        <v>48.180927312912836</v>
      </c>
      <c r="K3502">
        <f>ROW()</f>
        <v>3502</v>
      </c>
      <c r="L3502">
        <f>B3502/C3502</f>
        <v>1.1024282560706402</v>
      </c>
      <c r="M3502">
        <f t="shared" si="55"/>
        <v>11.453190089752812</v>
      </c>
      <c r="O3502">
        <v>11.458399999999999</v>
      </c>
      <c r="P3502">
        <f>P3501*(1-P$1+H3501)^($A3502-$A3501)*(2-E3502/E3501)</f>
        <v>5.3469051144598421</v>
      </c>
    </row>
    <row r="3503" spans="1:17"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I3502*(1-IF($A3503&lt;=I3498,I$1,I$1+IF(AND(WEEKDAY($A3503)&lt;&gt;1,WEEKDAY($A3503)&lt;&gt;7),J$1,0)))^($A3503-$A3502)*(1-0.5*(E3503/E3502-1))</f>
        <v>50.54916824017841</v>
      </c>
      <c r="K3503">
        <f>ROW()</f>
        <v>3503</v>
      </c>
      <c r="L3503">
        <f>B3503/C3503</f>
        <v>0.99586349534643237</v>
      </c>
      <c r="M3503">
        <f t="shared" si="55"/>
        <v>12.579148813710402</v>
      </c>
      <c r="O3503">
        <v>12.5829</v>
      </c>
      <c r="P3503">
        <f>P3502*(1-P$1+H3502)^($A3503-$A3502)*(2-E3503/E3502)</f>
        <v>5.8728702556388956</v>
      </c>
    </row>
    <row r="3504" spans="1:17"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I3503*(1-IF($A3504&lt;=I3499,I$1,I$1+IF(AND(WEEKDAY($A3504)&lt;&gt;1,WEEKDAY($A3504)&lt;&gt;7),J$1,0)))^($A3504-$A3503)*(1-0.5*(E3504/E3503-1))</f>
        <v>51.048735369815191</v>
      </c>
      <c r="K3504">
        <f>ROW()</f>
        <v>3504</v>
      </c>
      <c r="L3504">
        <f>B3504/C3504</f>
        <v>1.0026205450733754</v>
      </c>
      <c r="M3504">
        <f t="shared" si="55"/>
        <v>12.82784694714673</v>
      </c>
      <c r="O3504">
        <v>12.832100000000001</v>
      </c>
      <c r="P3504">
        <f>P3503*(1-P$1+H3503)^($A3504-$A3503)*(2-E3504/E3503)</f>
        <v>5.9892999591514124</v>
      </c>
    </row>
    <row r="3505" spans="1:17"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I3504*(1-IF($A3505&lt;=I3500,I$1,I$1+IF(AND(WEEKDAY($A3505)&lt;&gt;1,WEEKDAY($A3505)&lt;&gt;7),J$1,0)))^($A3505-$A3504)*(1-0.5*(E3505/E3504-1))</f>
        <v>50.707246978762065</v>
      </c>
      <c r="K3505">
        <f>ROW()</f>
        <v>3505</v>
      </c>
      <c r="L3505">
        <f>B3505/C3505</f>
        <v>1.0151278038601981</v>
      </c>
      <c r="M3505">
        <f t="shared" si="55"/>
        <v>12.656298052843736</v>
      </c>
      <c r="P3505" s="3" t="s">
        <v>51</v>
      </c>
      <c r="Q3505" s="3"/>
    </row>
    <row r="3506" spans="1:17"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I3505*(1-IF($A3506&lt;=I3501,I$1,I$1+IF(AND(WEEKDAY($A3506)&lt;&gt;1,WEEKDAY($A3506)&lt;&gt;7),J$1,0)))^($A3506-$A3505)*(1-0.5*(E3506/E3505-1))</f>
        <v>49.870657594422489</v>
      </c>
      <c r="K3506">
        <f>ROW()</f>
        <v>3506</v>
      </c>
      <c r="L3506">
        <f>B3506/C3506</f>
        <v>1.0294852573713142</v>
      </c>
      <c r="M3506">
        <f t="shared" si="55"/>
        <v>12.238991815774392</v>
      </c>
    </row>
    <row r="3507" spans="1:17"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I3506*(1-IF($A3507&lt;=I3502,I$1,I$1+IF(AND(WEEKDAY($A3507)&lt;&gt;1,WEEKDAY($A3507)&lt;&gt;7),J$1,0)))^($A3507-$A3506)*(1-0.5*(E3507/E3506-1))</f>
        <v>49.585242450279942</v>
      </c>
      <c r="K3507">
        <f>ROW()</f>
        <v>3507</v>
      </c>
      <c r="L3507">
        <f>B3507/C3507</f>
        <v>0.99950074887668494</v>
      </c>
      <c r="M3507">
        <f t="shared" si="55"/>
        <v>12.098971607855985</v>
      </c>
    </row>
    <row r="3508" spans="1:17"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I3507*(1-IF($A3508&lt;=I3503,I$1,I$1+IF(AND(WEEKDAY($A3508)&lt;&gt;1,WEEKDAY($A3508)&lt;&gt;7),J$1,0)))^($A3508-$A3507)*(1-0.5*(E3508/E3507-1))</f>
        <v>50.241063757990098</v>
      </c>
      <c r="K3508">
        <f>ROW()</f>
        <v>3508</v>
      </c>
      <c r="L3508">
        <f>B3508/C3508</f>
        <v>0.98216159496327393</v>
      </c>
      <c r="M3508">
        <f t="shared" si="55"/>
        <v>12.419076674061074</v>
      </c>
    </row>
    <row r="3509" spans="1:17"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I3508*(1-IF($A3509&lt;=I3504,I$1,I$1+IF(AND(WEEKDAY($A3509)&lt;&gt;1,WEEKDAY($A3509)&lt;&gt;7),J$1,0)))^($A3509-$A3508)*(1-0.5*(E3509/E3508-1))</f>
        <v>51.856727809048657</v>
      </c>
      <c r="K3509">
        <f>ROW()</f>
        <v>3509</v>
      </c>
      <c r="L3509">
        <f>B3509/C3509</f>
        <v>0.94228571428571417</v>
      </c>
      <c r="M3509">
        <f t="shared" si="55"/>
        <v>13.217879527110652</v>
      </c>
    </row>
    <row r="3510" spans="1:17"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I3509*(1-IF($A3510&lt;=I3505,I$1,I$1+IF(AND(WEEKDAY($A3510)&lt;&gt;1,WEEKDAY($A3510)&lt;&gt;7),J$1,0)))^($A3510-$A3509)*(1-0.5*(E3510/E3509-1))</f>
        <v>52.834214548069312</v>
      </c>
      <c r="K3510">
        <f>ROW()</f>
        <v>3510</v>
      </c>
      <c r="L3510">
        <f>B3510/C3510</f>
        <v>0.93380614657210392</v>
      </c>
      <c r="M3510">
        <f t="shared" si="55"/>
        <v>13.716373639603088</v>
      </c>
    </row>
    <row r="3511" spans="1:17"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I3510*(1-IF($A3511&lt;=I3506,I$1,I$1+IF(AND(WEEKDAY($A3511)&lt;&gt;1,WEEKDAY($A3511)&lt;&gt;7),J$1,0)))^($A3511-$A3510)*(1-0.5*(E3511/E3510-1))</f>
        <v>50.818625350553063</v>
      </c>
      <c r="J3511" s="15" t="s">
        <v>56</v>
      </c>
      <c r="K3511">
        <f>ROW()</f>
        <v>3511</v>
      </c>
      <c r="L3511">
        <f>B3511/C3511</f>
        <v>0.97739221871713988</v>
      </c>
      <c r="M3511">
        <f t="shared" si="55"/>
        <v>12.669929716721011</v>
      </c>
    </row>
    <row r="3512" spans="1:17"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I3511*(1-IF($A3512&lt;=I3507,I$1,I$1+IF(AND(WEEKDAY($A3512)&lt;&gt;1,WEEKDAY($A3512)&lt;&gt;7),J$1,0)))^($A3512-$A3511)*(1-0.5*(E3512/E3511-1))</f>
        <v>49.475180340565942</v>
      </c>
      <c r="J3512">
        <f>VLOOKUP(A3512,'SVXY-IV'!A$1:G$5041,4,0)</f>
        <v>49.389200000000002</v>
      </c>
      <c r="K3512">
        <f>ROW()</f>
        <v>3512</v>
      </c>
      <c r="L3512">
        <f>B3512/C3512</f>
        <v>0.99798893916540976</v>
      </c>
      <c r="M3512">
        <f t="shared" si="55"/>
        <v>12.000126458731383</v>
      </c>
    </row>
    <row r="3513" spans="1:17"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I3512*(1-IF($A3513&lt;=I3508,I$1,I$1+IF(AND(WEEKDAY($A3513)&lt;&gt;1,WEEKDAY($A3513)&lt;&gt;7),J$1,0)))^($A3513-$A3512)*(1-0.5*(E3513/E3512-1))</f>
        <v>47.91796739709585</v>
      </c>
      <c r="J3513">
        <f>VLOOKUP(A3513,'SVXY-IV'!A$1:G$5041,4,0)</f>
        <v>47.834000000000003</v>
      </c>
      <c r="K3513">
        <f>ROW()</f>
        <v>3513</v>
      </c>
      <c r="L3513">
        <f>B3513/C3513</f>
        <v>1.0490196078431371</v>
      </c>
      <c r="M3513">
        <f t="shared" si="55"/>
        <v>11.244808667024197</v>
      </c>
    </row>
    <row r="3514" spans="1:17"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I3513*(1-IF($A3514&lt;=I3509,I$1,I$1+IF(AND(WEEKDAY($A3514)&lt;&gt;1,WEEKDAY($A3514)&lt;&gt;7),J$1,0)))^($A3514-$A3513)*(1-0.5*(E3514/E3513-1))</f>
        <v>48.779560823063726</v>
      </c>
      <c r="J3514">
        <f>VLOOKUP(A3514,'SVXY-IV'!A$1:G$5041,4,0)</f>
        <v>48.692799999999998</v>
      </c>
      <c r="K3514">
        <f>ROW()</f>
        <v>3514</v>
      </c>
      <c r="L3514">
        <f>B3514/C3514</f>
        <v>0.98640483383685806</v>
      </c>
      <c r="M3514">
        <f t="shared" si="55"/>
        <v>11.649238596801219</v>
      </c>
    </row>
    <row r="3515" spans="1:17"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I3514*(1-IF($A3515&lt;=I3510,I$1,I$1+IF(AND(WEEKDAY($A3515)&lt;&gt;1,WEEKDAY($A3515)&lt;&gt;7),J$1,0)))^($A3515-$A3514)*(1-0.5*(E3515/E3514-1))</f>
        <v>49.560366527224431</v>
      </c>
      <c r="J3515">
        <f>VLOOKUP(A3515,'SVXY-IV'!A$1:G$5041,4,0)</f>
        <v>49.473199999999999</v>
      </c>
      <c r="K3515">
        <f>ROW()</f>
        <v>3515</v>
      </c>
      <c r="L3515">
        <f>B3515/C3515</f>
        <v>0.97501301405517959</v>
      </c>
      <c r="M3515">
        <f t="shared" si="55"/>
        <v>12.022341574901771</v>
      </c>
    </row>
    <row r="3516" spans="1:17"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I3515*(1-IF($A3516&lt;=I3511,I$1,I$1+IF(AND(WEEKDAY($A3516)&lt;&gt;1,WEEKDAY($A3516)&lt;&gt;7),J$1,0)))^($A3516-$A3515)*(1-0.5*(E3516/E3515-1))</f>
        <v>49.415920289508122</v>
      </c>
      <c r="J3516">
        <f>VLOOKUP(A3516,'SVXY-IV'!A$1:G$5041,4,0)</f>
        <v>49.3324</v>
      </c>
      <c r="K3516">
        <f>ROW()</f>
        <v>3516</v>
      </c>
      <c r="L3516">
        <f>B3516/C3516</f>
        <v>0.95426195426195426</v>
      </c>
      <c r="M3516">
        <f t="shared" si="55"/>
        <v>11.952329411971828</v>
      </c>
    </row>
    <row r="3517" spans="1:17"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I3516*(1-IF($A3517&lt;=I3512,I$1,I$1+IF(AND(WEEKDAY($A3517)&lt;&gt;1,WEEKDAY($A3517)&lt;&gt;7),J$1,0)))^($A3517-$A3516)*(1-0.5*(E3517/E3516-1))</f>
        <v>49.829375100504336</v>
      </c>
      <c r="J3517">
        <f>VLOOKUP(A3517,'SVXY-IV'!A$1:G$5041,4,0)</f>
        <v>49.7408</v>
      </c>
      <c r="M3517">
        <f t="shared" si="55"/>
        <v>12.152397098126192</v>
      </c>
    </row>
    <row r="3518" spans="1:17"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I3517*(1-IF($A3518&lt;=I3513,I$1,I$1+IF(AND(WEEKDAY($A3518)&lt;&gt;1,WEEKDAY($A3518)&lt;&gt;7),J$1,0)))^($A3518-$A3517)*(1-0.5*(E3518/E3517-1))</f>
        <v>50.606103118244206</v>
      </c>
      <c r="J3518">
        <f>VLOOKUP(A3518,'SVXY-IV'!A$1:G$5041,4,0)</f>
        <v>50.512799999999999</v>
      </c>
      <c r="K3518">
        <f>ROW()</f>
        <v>3518</v>
      </c>
      <c r="L3518">
        <f>B3518/C3518</f>
        <v>0.90979097909790974</v>
      </c>
      <c r="M3518">
        <f t="shared" si="55"/>
        <v>12.531313030253001</v>
      </c>
    </row>
    <row r="3519" spans="1:17"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I3518*(1-IF($A3519&lt;=I3514,I$1,I$1+IF(AND(WEEKDAY($A3519)&lt;&gt;1,WEEKDAY($A3519)&lt;&gt;7),J$1,0)))^($A3519-$A3518)*(1-0.5*(E3519/E3518-1))</f>
        <v>52.339680975643304</v>
      </c>
      <c r="J3519">
        <f>VLOOKUP(A3519,'SVXY-IV'!A$1:G$5041,4,0)</f>
        <v>52.247199999999999</v>
      </c>
      <c r="K3519">
        <f>ROW()</f>
        <v>3519</v>
      </c>
      <c r="L3519">
        <f>B3519/C3519</f>
        <v>0.86067019400352729</v>
      </c>
      <c r="M3519">
        <f t="shared" si="55"/>
        <v>13.389916880279298</v>
      </c>
    </row>
    <row r="3520" spans="1:17"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I3519*(1-IF($A3520&lt;=I3515,I$1,I$1+IF(AND(WEEKDAY($A3520)&lt;&gt;1,WEEKDAY($A3520)&lt;&gt;7),J$1,0)))^($A3520-$A3519)*(1-0.5*(E3520/E3519-1))</f>
        <v>51.742788044447707</v>
      </c>
      <c r="J3520">
        <f>VLOOKUP(A3520,'SVXY-IV'!A$1:G$5041,4,0)</f>
        <v>51.648000000000003</v>
      </c>
      <c r="K3520">
        <f>ROW()</f>
        <v>3520</v>
      </c>
      <c r="L3520">
        <f>B3520/C3520</f>
        <v>0.88651685393258417</v>
      </c>
      <c r="M3520">
        <f t="shared" si="55"/>
        <v>13.084752759112916</v>
      </c>
    </row>
    <row r="3521" spans="1:13"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I3520*(1-IF($A3521&lt;=I3516,I$1,I$1+IF(AND(WEEKDAY($A3521)&lt;&gt;1,WEEKDAY($A3521)&lt;&gt;7),J$1,0)))^($A3521-$A3520)*(1-0.5*(E3521/E3520-1))</f>
        <v>51.093692259891242</v>
      </c>
      <c r="J3521">
        <f>VLOOKUP(A3521,'SVXY-IV'!A$1:G$5041,4,0)</f>
        <v>50.997199999999999</v>
      </c>
      <c r="K3521">
        <f>ROW()</f>
        <v>3521</v>
      </c>
      <c r="L3521">
        <f>B3521/C3521</f>
        <v>0.90581717451523547</v>
      </c>
      <c r="M3521">
        <f t="shared" si="55"/>
        <v>12.756543587983369</v>
      </c>
    </row>
    <row r="3522" spans="1:13"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I3521*(1-IF($A3522&lt;=I3517,I$1,I$1+IF(AND(WEEKDAY($A3522)&lt;&gt;1,WEEKDAY($A3522)&lt;&gt;7),J$1,0)))^($A3522-$A3521)*(1-0.5*(E3522/E3521-1))</f>
        <v>50.484339985398179</v>
      </c>
      <c r="J3522">
        <f>VLOOKUP(A3522,'SVXY-IV'!A$1:G$5041,4,0)</f>
        <v>50.384399999999999</v>
      </c>
      <c r="K3522">
        <f>ROW()</f>
        <v>3522</v>
      </c>
      <c r="L3522">
        <f>B3522/C3522</f>
        <v>0.91746538871139505</v>
      </c>
      <c r="M3522">
        <f t="shared" si="55"/>
        <v>12.452346203485222</v>
      </c>
    </row>
    <row r="3523" spans="1:13"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I3522*(1-IF($A3523&lt;=I3518,I$1,I$1+IF(AND(WEEKDAY($A3523)&lt;&gt;1,WEEKDAY($A3523)&lt;&gt;7),J$1,0)))^($A3523-$A3522)*(1-0.5*(E3523/E3522-1))</f>
        <v>51.298057355111311</v>
      </c>
      <c r="J3523">
        <f>VLOOKUP(A3523,'SVXY-IV'!A$1:G$5041,4,0)</f>
        <v>51.192799999999998</v>
      </c>
      <c r="K3523">
        <f>ROW()</f>
        <v>3523</v>
      </c>
      <c r="L3523">
        <f>B3523/C3523</f>
        <v>0.91103789126853374</v>
      </c>
      <c r="M3523">
        <f t="shared" si="55"/>
        <v>12.853825322728424</v>
      </c>
    </row>
    <row r="3524" spans="1:13"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I3523*(1-IF($A3524&lt;=I3519,I$1,I$1+IF(AND(WEEKDAY($A3524)&lt;&gt;1,WEEKDAY($A3524)&lt;&gt;7),J$1,0)))^($A3524-$A3523)*(1-0.5*(E3524/E3523-1))</f>
        <v>51.727865407436632</v>
      </c>
      <c r="J3524">
        <f>VLOOKUP(A3524,'SVXY-IV'!A$1:G$5041,4,0)</f>
        <v>51.620800000000003</v>
      </c>
      <c r="K3524">
        <f>ROW()</f>
        <v>3524</v>
      </c>
      <c r="L3524">
        <f>B3524/C3524</f>
        <v>0.89064261555806101</v>
      </c>
      <c r="M3524">
        <f t="shared" si="55"/>
        <v>13.069286513493704</v>
      </c>
    </row>
    <row r="3525" spans="1:13"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I3524*(1-IF($A3525&lt;=I3520,I$1,I$1+IF(AND(WEEKDAY($A3525)&lt;&gt;1,WEEKDAY($A3525)&lt;&gt;7),J$1,0)))^($A3525-$A3524)*(1-0.5*(E3525/E3524-1))</f>
        <v>50.034620586086788</v>
      </c>
      <c r="J3525">
        <f>VLOOKUP(A3525,'SVXY-IV'!A$1:G$5041,4,0)</f>
        <v>49.9268</v>
      </c>
      <c r="K3525">
        <f>ROW()</f>
        <v>3525</v>
      </c>
      <c r="L3525">
        <f>B3525/C3525</f>
        <v>0.98142414860681115</v>
      </c>
      <c r="M3525">
        <f t="shared" si="55"/>
        <v>12.213941594006677</v>
      </c>
    </row>
    <row r="3526" spans="1:13"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I3525*(1-IF($A3526&lt;=I3521,I$1,I$1+IF(AND(WEEKDAY($A3526)&lt;&gt;1,WEEKDAY($A3526)&lt;&gt;7),J$1,0)))^($A3526-$A3525)*(1-0.5*(E3526/E3525-1))</f>
        <v>50.15837661526507</v>
      </c>
      <c r="J3526">
        <f>VLOOKUP(A3526,'SVXY-IV'!A$1:G$5041,4,0)</f>
        <v>50.050400000000003</v>
      </c>
      <c r="K3526">
        <f>ROW()</f>
        <v>3526</v>
      </c>
      <c r="L3526">
        <f>B3526/C3526</f>
        <v>0.96398305084745761</v>
      </c>
      <c r="M3526">
        <f t="shared" si="55"/>
        <v>12.274427385999447</v>
      </c>
    </row>
    <row r="3527" spans="1:13"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I3526*(1-IF($A3527&lt;=I3522,I$1,I$1+IF(AND(WEEKDAY($A3527)&lt;&gt;1,WEEKDAY($A3527)&lt;&gt;7),J$1,0)))^($A3527-$A3526)*(1-0.5*(E3527/E3526-1))</f>
        <v>50.229236614148022</v>
      </c>
      <c r="J3527">
        <f>VLOOKUP(A3527,'SVXY-IV'!A$1:G$5041,4,0)</f>
        <v>50.120800000000003</v>
      </c>
      <c r="K3527">
        <f>ROW()</f>
        <v>3527</v>
      </c>
      <c r="L3527">
        <f>B3527/C3527</f>
        <v>0.9545697487974345</v>
      </c>
      <c r="M3527">
        <f t="shared" si="55"/>
        <v>12.309174701300064</v>
      </c>
    </row>
    <row r="3528" spans="1:13"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I3527*(1-IF($A3528&lt;=I3523,I$1,I$1+IF(AND(WEEKDAY($A3528)&lt;&gt;1,WEEKDAY($A3528)&lt;&gt;7),J$1,0)))^($A3528-$A3527)*(1-0.5*(E3528/E3527-1))</f>
        <v>47.328768023424907</v>
      </c>
      <c r="J3528">
        <f>VLOOKUP(A3528,'SVXY-IV'!A$1:G$5041,4,0)</f>
        <v>47.220399999999998</v>
      </c>
      <c r="K3528">
        <f>ROW()</f>
        <v>3528</v>
      </c>
      <c r="L3528">
        <f>B3528/C3528</f>
        <v>1.077562326869806</v>
      </c>
      <c r="M3528">
        <f t="shared" si="55"/>
        <v>10.887693914913156</v>
      </c>
    </row>
    <row r="3529" spans="1:13"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I3528*(1-IF($A3529&lt;=I3524,I$1,I$1+IF(AND(WEEKDAY($A3529)&lt;&gt;1,WEEKDAY($A3529)&lt;&gt;7),J$1,0)))^($A3529-$A3528)*(1-0.5*(E3529/E3528-1))</f>
        <v>46.057845549461469</v>
      </c>
      <c r="J3529">
        <f>VLOOKUP(A3529,'SVXY-IV'!A$1:G$5041,4,0)</f>
        <v>45.947200000000002</v>
      </c>
      <c r="K3529">
        <f>ROW()</f>
        <v>3529</v>
      </c>
      <c r="L3529">
        <f>B3529/C3529</f>
        <v>1.0912681000438791</v>
      </c>
      <c r="M3529">
        <f t="shared" ref="M3529:M3592" si="56">M3528*(1-IF($A3529&lt;=N$3,M$1,M$1+IF(AND(WEEKDAY($A3529)&lt;&gt;1,WEEKDAY($A3529)&lt;&gt;7),N$1,0)))^($A3529-$A3528)*(2-$E3529/$E3528)</f>
        <v>10.30302967716846</v>
      </c>
    </row>
    <row r="3530" spans="1:13"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I3529*(1-IF($A3530&lt;=I3525,I$1,I$1+IF(AND(WEEKDAY($A3530)&lt;&gt;1,WEEKDAY($A3530)&lt;&gt;7),J$1,0)))^($A3530-$A3529)*(1-0.5*(E3530/E3529-1))</f>
        <v>47.23320903363026</v>
      </c>
      <c r="J3530">
        <f>VLOOKUP(A3530,'SVXY-IV'!A$1:G$5041,4,0)</f>
        <v>47.126800000000003</v>
      </c>
      <c r="K3530">
        <f>ROW()</f>
        <v>3530</v>
      </c>
      <c r="L3530">
        <f>B3530/C3530</f>
        <v>1.0159420289855072</v>
      </c>
      <c r="M3530">
        <f t="shared" si="56"/>
        <v>10.829018541894451</v>
      </c>
    </row>
    <row r="3531" spans="1:13"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I3530*(1-IF($A3531&lt;=I3526,I$1,I$1+IF(AND(WEEKDAY($A3531)&lt;&gt;1,WEEKDAY($A3531)&lt;&gt;7),J$1,0)))^($A3531-$A3530)*(1-0.5*(E3531/E3530-1))</f>
        <v>45.929267856497489</v>
      </c>
      <c r="J3531">
        <f>VLOOKUP(A3531,'SVXY-IV'!A$1:G$5041,4,0)</f>
        <v>45.822000000000003</v>
      </c>
      <c r="K3531">
        <f>ROW()</f>
        <v>3531</v>
      </c>
      <c r="L3531">
        <f>B3531/C3531</f>
        <v>1.0255241567912488</v>
      </c>
      <c r="M3531">
        <f t="shared" si="56"/>
        <v>10.231188656787413</v>
      </c>
    </row>
    <row r="3532" spans="1:13"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I3531*(1-IF($A3532&lt;=I3527,I$1,I$1+IF(AND(WEEKDAY($A3532)&lt;&gt;1,WEEKDAY($A3532)&lt;&gt;7),J$1,0)))^($A3532-$A3531)*(1-0.5*(E3532/E3531-1))</f>
        <v>45.320404006890826</v>
      </c>
      <c r="J3532">
        <f>VLOOKUP(A3532,'SVXY-IV'!A$1:G$5041,4,0)</f>
        <v>45.213200000000001</v>
      </c>
      <c r="K3532">
        <f>ROW()</f>
        <v>3532</v>
      </c>
      <c r="L3532">
        <f>B3532/C3532</f>
        <v>1.0251008516360378</v>
      </c>
      <c r="M3532">
        <f t="shared" si="56"/>
        <v>9.9599896579149476</v>
      </c>
    </row>
    <row r="3533" spans="1:13"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I3532*(1-IF($A3533&lt;=I3528,I$1,I$1+IF(AND(WEEKDAY($A3533)&lt;&gt;1,WEEKDAY($A3533)&lt;&gt;7),J$1,0)))^($A3533-$A3532)*(1-0.5*(E3533/E3532-1))</f>
        <v>46.482304616279677</v>
      </c>
      <c r="J3533">
        <f>VLOOKUP(A3533,'SVXY-IV'!A$1:G$5041,4,0)</f>
        <v>46.371600000000001</v>
      </c>
      <c r="K3533">
        <f>ROW()</f>
        <v>3533</v>
      </c>
      <c r="L3533">
        <f>B3533/C3533</f>
        <v>0.97177615571776144</v>
      </c>
      <c r="M3533">
        <f t="shared" si="56"/>
        <v>10.470731649500392</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I3533*(1-IF($A3534&lt;=I3529,I$1,I$1+IF(AND(WEEKDAY($A3534)&lt;&gt;1,WEEKDAY($A3534)&lt;&gt;7),J$1,0)))^($A3534-$A3533)*(1-0.5*(E3534/E3533-1))</f>
        <v>44.890206316313218</v>
      </c>
      <c r="J3534">
        <f>VLOOKUP(A3534,'SVXY-IV'!A$1:G$5041,4,0)</f>
        <v>44.783200000000001</v>
      </c>
      <c r="K3534">
        <f>ROW()</f>
        <v>3534</v>
      </c>
      <c r="L3534">
        <f>B3534/C3534</f>
        <v>1.0465219317678334</v>
      </c>
      <c r="M3534">
        <f t="shared" si="56"/>
        <v>9.7537390964891095</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I3534*(1-IF($A3535&lt;=I3530,I$1,I$1+IF(AND(WEEKDAY($A3535)&lt;&gt;1,WEEKDAY($A3535)&lt;&gt;7),J$1,0)))^($A3535-$A3534)*(1-0.5*(E3535/E3534-1))</f>
        <v>45.640249557639152</v>
      </c>
      <c r="J3535">
        <f>VLOOKUP(A3535,'SVXY-IV'!A$1:G$5041,4,0)</f>
        <v>45.525599999999997</v>
      </c>
      <c r="K3535">
        <f>ROW()</f>
        <v>3535</v>
      </c>
      <c r="L3535">
        <f>B3535/C3535</f>
        <v>1.0038058991436727</v>
      </c>
      <c r="M3535">
        <f t="shared" si="56"/>
        <v>10.079724459800135</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I3535*(1-IF($A3536&lt;=I3531,I$1,I$1+IF(AND(WEEKDAY($A3536)&lt;&gt;1,WEEKDAY($A3536)&lt;&gt;7),J$1,0)))^($A3536-$A3535)*(1-0.5*(E3536/E3535-1))</f>
        <v>46.179917396176243</v>
      </c>
      <c r="J3536">
        <f>VLOOKUP(A3536,'SVXY-IV'!A$1:G$5041,4,0)</f>
        <v>46.064799999999998</v>
      </c>
      <c r="K3536">
        <f>ROW()</f>
        <v>3536</v>
      </c>
      <c r="L3536">
        <f>B3536/C3536</f>
        <v>0.98237022526934359</v>
      </c>
      <c r="M3536">
        <f t="shared" si="56"/>
        <v>10.318147848279262</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I3536*(1-IF($A3537&lt;=I3532,I$1,I$1+IF(AND(WEEKDAY($A3537)&lt;&gt;1,WEEKDAY($A3537)&lt;&gt;7),J$1,0)))^($A3537-$A3536)*(1-0.5*(E3537/E3536-1))</f>
        <v>47.022773585088927</v>
      </c>
      <c r="J3537">
        <f>VLOOKUP(A3537,'SVXY-IV'!A$1:G$5041,4,0)</f>
        <v>46.91</v>
      </c>
      <c r="K3537">
        <f>ROW()</f>
        <v>3537</v>
      </c>
      <c r="L3537">
        <f>B3537/C3537</f>
        <v>0.96583375828658857</v>
      </c>
      <c r="M3537">
        <f t="shared" si="56"/>
        <v>10.694841517680864</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I3537*(1-IF($A3538&lt;=I3533,I$1,I$1+IF(AND(WEEKDAY($A3538)&lt;&gt;1,WEEKDAY($A3538)&lt;&gt;7),J$1,0)))^($A3538-$A3537)*(1-0.5*(E3538/E3537-1))</f>
        <v>45.593257136317256</v>
      </c>
      <c r="J3538">
        <f>VLOOKUP(A3538,'SVXY-IV'!A$1:G$5041,4,0)</f>
        <v>45.490400000000001</v>
      </c>
      <c r="K3538">
        <f>ROW()</f>
        <v>3538</v>
      </c>
      <c r="L3538">
        <f>B3538/C3538</f>
        <v>1.0136792452830188</v>
      </c>
      <c r="M3538">
        <f t="shared" si="56"/>
        <v>10.044656128589724</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I3538*(1-IF($A3539&lt;=I3534,I$1,I$1+IF(AND(WEEKDAY($A3539)&lt;&gt;1,WEEKDAY($A3539)&lt;&gt;7),J$1,0)))^($A3539-$A3538)*(1-0.5*(E3539/E3538-1))</f>
        <v>45.288707848828579</v>
      </c>
      <c r="J3539">
        <f>VLOOKUP(A3539,'SVXY-IV'!A$1:G$5041,4,0)</f>
        <v>45.186399999999999</v>
      </c>
      <c r="K3539">
        <f>ROW()</f>
        <v>3539</v>
      </c>
      <c r="L3539">
        <f>B3539/C3539</f>
        <v>1.0254357041921809</v>
      </c>
      <c r="M3539">
        <f t="shared" si="56"/>
        <v>9.9106388636204183</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I3539*(1-IF($A3540&lt;=I3535,I$1,I$1+IF(AND(WEEKDAY($A3540)&lt;&gt;1,WEEKDAY($A3540)&lt;&gt;7),J$1,0)))^($A3540-$A3539)*(1-0.5*(E3540/E3539-1))</f>
        <v>45.825984295075621</v>
      </c>
      <c r="J3540">
        <f>VLOOKUP(A3540,'SVXY-IV'!A$1:G$5041,4,0)</f>
        <v>45.722000000000001</v>
      </c>
      <c r="K3540">
        <f>ROW()</f>
        <v>3540</v>
      </c>
      <c r="L3540">
        <f>B3540/C3540</f>
        <v>1.0034313725490196</v>
      </c>
      <c r="M3540">
        <f t="shared" si="56"/>
        <v>10.145835367329072</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I3540*(1-IF($A3541&lt;=I3536,I$1,I$1+IF(AND(WEEKDAY($A3541)&lt;&gt;1,WEEKDAY($A3541)&lt;&gt;7),J$1,0)))^($A3541-$A3540)*(1-0.5*(E3541/E3540-1))</f>
        <v>45.812490905315592</v>
      </c>
      <c r="J3541">
        <f>VLOOKUP(A3541,'SVXY-IV'!A$1:G$5041,4,0)</f>
        <v>45.7072</v>
      </c>
      <c r="K3541">
        <f>ROW()</f>
        <v>3541</v>
      </c>
      <c r="L3541">
        <f>B3541/C3541</f>
        <v>0.99361806578301415</v>
      </c>
      <c r="M3541">
        <f t="shared" si="56"/>
        <v>10.139916221999801</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I3541*(1-IF($A3542&lt;=I3537,I$1,I$1+IF(AND(WEEKDAY($A3542)&lt;&gt;1,WEEKDAY($A3542)&lt;&gt;7),J$1,0)))^($A3542-$A3541)*(1-0.5*(E3542/E3541-1))</f>
        <v>46.810741823180528</v>
      </c>
      <c r="J3542">
        <f>VLOOKUP(A3542,'SVXY-IV'!A$1:G$5041,4,0)</f>
        <v>46.7044</v>
      </c>
      <c r="K3542">
        <f>ROW()</f>
        <v>3542</v>
      </c>
      <c r="L3542">
        <f>B3542/C3542</f>
        <v>0.95902489626555998</v>
      </c>
      <c r="M3542">
        <f t="shared" si="56"/>
        <v>10.581858798354009</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I3542*(1-IF($A3543&lt;=I3538,I$1,I$1+IF(AND(WEEKDAY($A3543)&lt;&gt;1,WEEKDAY($A3543)&lt;&gt;7),J$1,0)))^($A3543-$A3542)*(1-0.5*(E3543/E3542-1))</f>
        <v>47.617986843201614</v>
      </c>
      <c r="J3543">
        <f>VLOOKUP(A3543,'SVXY-IV'!A$1:G$5041,4,0)</f>
        <v>47.508400000000002</v>
      </c>
      <c r="K3543">
        <f>ROW()</f>
        <v>3543</v>
      </c>
      <c r="L3543">
        <f>B3543/C3543</f>
        <v>0.93854447439353095</v>
      </c>
      <c r="M3543">
        <f t="shared" si="56"/>
        <v>10.946874766923283</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I3543*(1-IF($A3544&lt;=I3539,I$1,I$1+IF(AND(WEEKDAY($A3544)&lt;&gt;1,WEEKDAY($A3544)&lt;&gt;7),J$1,0)))^($A3544-$A3543)*(1-0.5*(E3544/E3543-1))</f>
        <v>48.766650853540376</v>
      </c>
      <c r="J3544">
        <f>VLOOKUP(A3544,'SVXY-IV'!A$1:G$5041,4,0)</f>
        <v>48.6524</v>
      </c>
      <c r="K3544">
        <f>ROW()</f>
        <v>3544</v>
      </c>
      <c r="L3544">
        <f>B3544/C3544</f>
        <v>0.92929292929292917</v>
      </c>
      <c r="M3544">
        <f t="shared" si="56"/>
        <v>11.475153650454285</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I3544*(1-IF($A3545&lt;=I3540,I$1,I$1+IF(AND(WEEKDAY($A3545)&lt;&gt;1,WEEKDAY($A3545)&lt;&gt;7),J$1,0)))^($A3545-$A3544)*(1-0.5*(E3545/E3544-1))</f>
        <v>50.082061356336773</v>
      </c>
      <c r="J3545">
        <f>VLOOKUP(A3545,'SVXY-IV'!A$1:G$5041,4,0)</f>
        <v>49.961599999999997</v>
      </c>
      <c r="K3545">
        <f>ROW()</f>
        <v>3545</v>
      </c>
      <c r="L3545">
        <f>B3545/C3545</f>
        <v>0.90773809523809523</v>
      </c>
      <c r="M3545">
        <f t="shared" si="56"/>
        <v>12.094255436759811</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I3545*(1-IF($A3546&lt;=I3541,I$1,I$1+IF(AND(WEEKDAY($A3546)&lt;&gt;1,WEEKDAY($A3546)&lt;&gt;7),J$1,0)))^($A3546-$A3545)*(1-0.5*(E3546/E3545-1))</f>
        <v>50.004298043923278</v>
      </c>
      <c r="J3546">
        <f>VLOOKUP(A3546,'SVXY-IV'!A$1:G$5041,4,0)</f>
        <v>49.880400000000002</v>
      </c>
      <c r="K3546">
        <f>ROW()</f>
        <v>3546</v>
      </c>
      <c r="L3546">
        <f>B3546/C3546</f>
        <v>0.92857142857142849</v>
      </c>
      <c r="M3546">
        <f t="shared" si="56"/>
        <v>12.056764532016199</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I3546*(1-IF($A3547&lt;=I3542,I$1,I$1+IF(AND(WEEKDAY($A3547)&lt;&gt;1,WEEKDAY($A3547)&lt;&gt;7),J$1,0)))^($A3547-$A3546)*(1-0.5*(E3547/E3546-1))</f>
        <v>49.774835941914048</v>
      </c>
      <c r="J3547">
        <f>VLOOKUP(A3547,'SVXY-IV'!A$1:G$5041,4,0)</f>
        <v>49.650399999999998</v>
      </c>
      <c r="K3547">
        <f>ROW()</f>
        <v>3547</v>
      </c>
      <c r="L3547">
        <f>B3547/C3547</f>
        <v>0.93224299065420557</v>
      </c>
      <c r="M3547">
        <f t="shared" si="56"/>
        <v>11.946179547878044</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I3547*(1-IF($A3548&lt;=I3543,I$1,I$1+IF(AND(WEEKDAY($A3548)&lt;&gt;1,WEEKDAY($A3548)&lt;&gt;7),J$1,0)))^($A3548-$A3547)*(1-0.5*(E3548/E3547-1))</f>
        <v>49.128880501742401</v>
      </c>
      <c r="J3548">
        <f>VLOOKUP(A3548,'SVXY-IV'!A$1:G$5041,4,0)</f>
        <v>49.003999999999998</v>
      </c>
      <c r="K3548">
        <f>ROW()</f>
        <v>3548</v>
      </c>
      <c r="L3548">
        <f>B3548/C3548</f>
        <v>0.95259593679458243</v>
      </c>
      <c r="M3548">
        <f t="shared" si="56"/>
        <v>11.636187071547621</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I3548*(1-IF($A3549&lt;=I3544,I$1,I$1+IF(AND(WEEKDAY($A3549)&lt;&gt;1,WEEKDAY($A3549)&lt;&gt;7),J$1,0)))^($A3549-$A3548)*(1-0.5*(E3549/E3548-1))</f>
        <v>49.381012472018156</v>
      </c>
      <c r="J3549">
        <f>VLOOKUP(A3549,'SVXY-IV'!A$1:G$5041,4,0)</f>
        <v>49.253999999999998</v>
      </c>
      <c r="K3549">
        <f>ROW()</f>
        <v>3549</v>
      </c>
      <c r="L3549">
        <f>B3549/C3549</f>
        <v>0.94178674351585001</v>
      </c>
      <c r="M3549">
        <f t="shared" si="56"/>
        <v>11.755805939939274</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I3549*(1-IF($A3550&lt;=I3545,I$1,I$1+IF(AND(WEEKDAY($A3550)&lt;&gt;1,WEEKDAY($A3550)&lt;&gt;7),J$1,0)))^($A3550-$A3549)*(1-0.5*(E3550/E3549-1))</f>
        <v>48.252469450923904</v>
      </c>
      <c r="J3550">
        <f>VLOOKUP(A3550,'SVXY-IV'!A$1:G$5041,4,0)</f>
        <v>48.125599999999999</v>
      </c>
      <c r="K3550">
        <f>ROW()</f>
        <v>3550</v>
      </c>
      <c r="L3550">
        <f>B3550/C3550</f>
        <v>0.98848052660449803</v>
      </c>
      <c r="M3550">
        <f t="shared" si="56"/>
        <v>11.218552071144067</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I3550*(1-IF($A3551&lt;=I3546,I$1,I$1+IF(AND(WEEKDAY($A3551)&lt;&gt;1,WEEKDAY($A3551)&lt;&gt;7),J$1,0)))^($A3551-$A3550)*(1-0.5*(E3551/E3550-1))</f>
        <v>48.131424242374933</v>
      </c>
      <c r="J3551">
        <f>VLOOKUP(A3551,'SVXY-IV'!A$1:G$5041,4,0)</f>
        <v>48.002800000000001</v>
      </c>
      <c r="K3551">
        <f>ROW()</f>
        <v>3551</v>
      </c>
      <c r="L3551">
        <f>B3551/C3551</f>
        <v>0.97860669226549646</v>
      </c>
      <c r="M3551">
        <f t="shared" si="56"/>
        <v>11.162329403169121</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I3551*(1-IF($A3552&lt;=I3547,I$1,I$1+IF(AND(WEEKDAY($A3552)&lt;&gt;1,WEEKDAY($A3552)&lt;&gt;7),J$1,0)))^($A3552-$A3551)*(1-0.5*(E3552/E3551-1))</f>
        <v>49.203660049562991</v>
      </c>
      <c r="J3552">
        <f>VLOOKUP(A3552,'SVXY-IV'!A$1:G$5041,4,0)</f>
        <v>49.068399999999997</v>
      </c>
      <c r="K3552">
        <f>ROW()</f>
        <v>3552</v>
      </c>
      <c r="L3552">
        <f>B3552/C3552</f>
        <v>0.93927125506072873</v>
      </c>
      <c r="M3552">
        <f t="shared" si="56"/>
        <v>11.659712357577076</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I3552*(1-IF($A3553&lt;=I3548,I$1,I$1+IF(AND(WEEKDAY($A3553)&lt;&gt;1,WEEKDAY($A3553)&lt;&gt;7),J$1,0)))^($A3553-$A3552)*(1-0.5*(E3553/E3552-1))</f>
        <v>49.729194440406012</v>
      </c>
      <c r="J3553">
        <f>VLOOKUP(A3553,'SVXY-IV'!A$1:G$5041,4,0)</f>
        <v>49.593600000000002</v>
      </c>
      <c r="K3553">
        <f>ROW()</f>
        <v>3553</v>
      </c>
      <c r="L3553">
        <f>B3553/C3553</f>
        <v>0.90222482435597195</v>
      </c>
      <c r="M3553">
        <f t="shared" si="56"/>
        <v>11.908841198319617</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I3553*(1-IF($A3554&lt;=I3549,I$1,I$1+IF(AND(WEEKDAY($A3554)&lt;&gt;1,WEEKDAY($A3554)&lt;&gt;7),J$1,0)))^($A3554-$A3553)*(1-0.5*(E3554/E3553-1))</f>
        <v>49.485462064542837</v>
      </c>
      <c r="J3554">
        <f>VLOOKUP(A3554,'SVXY-IV'!A$1:G$5041,4,0)</f>
        <v>49.352800000000002</v>
      </c>
      <c r="K3554">
        <f>ROW()</f>
        <v>3554</v>
      </c>
      <c r="L3554">
        <f>B3554/C3554</f>
        <v>0.91868512110726641</v>
      </c>
      <c r="M3554">
        <f t="shared" si="56"/>
        <v>11.792309014177921</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I3554*(1-IF($A3555&lt;=I3550,I$1,I$1+IF(AND(WEEKDAY($A3555)&lt;&gt;1,WEEKDAY($A3555)&lt;&gt;7),J$1,0)))^($A3555-$A3554)*(1-0.5*(E3555/E3554-1))</f>
        <v>50.067313731346886</v>
      </c>
      <c r="J3555">
        <f>VLOOKUP(A3555,'SVXY-IV'!A$1:G$5041,4,0)</f>
        <v>49.931600000000003</v>
      </c>
      <c r="K3555">
        <f>ROW()</f>
        <v>3555</v>
      </c>
      <c r="L3555">
        <f>B3555/C3555</f>
        <v>0.91602602010644585</v>
      </c>
      <c r="M3555">
        <f t="shared" si="56"/>
        <v>12.069676621850776</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I3555*(1-IF($A3556&lt;=I3551,I$1,I$1+IF(AND(WEEKDAY($A3556)&lt;&gt;1,WEEKDAY($A3556)&lt;&gt;7),J$1,0)))^($A3556-$A3555)*(1-0.5*(E3556/E3555-1))</f>
        <v>49.569164498483843</v>
      </c>
      <c r="J3556">
        <f>VLOOKUP(A3556,'SVXY-IV'!A$1:G$5041,4,0)</f>
        <v>49.433199999999999</v>
      </c>
      <c r="K3556">
        <f>ROW()</f>
        <v>3556</v>
      </c>
      <c r="L3556">
        <f>B3556/C3556</f>
        <v>0.92526071842410196</v>
      </c>
      <c r="M3556">
        <f t="shared" si="56"/>
        <v>11.829571017163378</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I3556*(1-IF($A3557&lt;=I3552,I$1,I$1+IF(AND(WEEKDAY($A3557)&lt;&gt;1,WEEKDAY($A3557)&lt;&gt;7),J$1,0)))^($A3557-$A3556)*(1-0.5*(E3557/E3556-1))</f>
        <v>49.838576963057676</v>
      </c>
      <c r="J3557">
        <f>VLOOKUP(A3557,'SVXY-IV'!A$1:G$5041,4,0)</f>
        <v>49.699199999999998</v>
      </c>
      <c r="K3557">
        <f>ROW()</f>
        <v>3557</v>
      </c>
      <c r="L3557">
        <f>B3557/C3557</f>
        <v>0.93364650616559008</v>
      </c>
      <c r="M3557">
        <f t="shared" si="56"/>
        <v>11.958222554401409</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I3557*(1-IF($A3558&lt;=I3553,I$1,I$1+IF(AND(WEEKDAY($A3558)&lt;&gt;1,WEEKDAY($A3558)&lt;&gt;7),J$1,0)))^($A3558-$A3557)*(1-0.5*(E3558/E3557-1))</f>
        <v>50.365067685438042</v>
      </c>
      <c r="J3558">
        <f>VLOOKUP(A3558,'SVXY-IV'!A$1:G$5041,4,0)</f>
        <v>50.223599999999998</v>
      </c>
      <c r="K3558">
        <f>ROW()</f>
        <v>3558</v>
      </c>
      <c r="L3558">
        <f>B3558/C3558</f>
        <v>0.88708708708708717</v>
      </c>
      <c r="M3558">
        <f t="shared" si="56"/>
        <v>12.210934278896884</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I3558*(1-IF($A3559&lt;=I3554,I$1,I$1+IF(AND(WEEKDAY($A3559)&lt;&gt;1,WEEKDAY($A3559)&lt;&gt;7),J$1,0)))^($A3559-$A3558)*(1-0.5*(E3559/E3558-1))</f>
        <v>50.493250894021457</v>
      </c>
      <c r="J3559">
        <f>VLOOKUP(A3559,'SVXY-IV'!A$1:G$5041,4,0)</f>
        <v>50.355200000000004</v>
      </c>
      <c r="K3559">
        <f>ROW()</f>
        <v>3559</v>
      </c>
      <c r="L3559">
        <f>B3559/C3559</f>
        <v>0.88588588588588602</v>
      </c>
      <c r="M3559">
        <f t="shared" si="56"/>
        <v>12.273286736384534</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I3559*(1-IF($A3560&lt;=I3555,I$1,I$1+IF(AND(WEEKDAY($A3560)&lt;&gt;1,WEEKDAY($A3560)&lt;&gt;7),J$1,0)))^($A3560-$A3559)*(1-0.5*(E3560/E3559-1))</f>
        <v>50.577951204684645</v>
      </c>
      <c r="J3560">
        <f>VLOOKUP(A3560,'SVXY-IV'!A$1:G$5041,4,0)</f>
        <v>50.438000000000002</v>
      </c>
      <c r="K3560">
        <f>ROW()</f>
        <v>3560</v>
      </c>
      <c r="L3560">
        <f>B3560/C3560</f>
        <v>0.89259708737864085</v>
      </c>
      <c r="M3560">
        <f t="shared" si="56"/>
        <v>12.314528975546921</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I3560*(1-IF($A3561&lt;=I3556,I$1,I$1+IF(AND(WEEKDAY($A3561)&lt;&gt;1,WEEKDAY($A3561)&lt;&gt;7),J$1,0)))^($A3561-$A3560)*(1-0.5*(E3561/E3560-1))</f>
        <v>51.655643320211439</v>
      </c>
      <c r="J3561">
        <f>VLOOKUP(A3561,'SVXY-IV'!A$1:G$5041,4,0)</f>
        <v>51.5152</v>
      </c>
      <c r="K3561">
        <f>ROW()</f>
        <v>3561</v>
      </c>
      <c r="L3561">
        <f>B3561/C3561</f>
        <v>0.85044359949302917</v>
      </c>
      <c r="M3561">
        <f t="shared" si="56"/>
        <v>12.839370486546546</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I3561*(1-IF($A3562&lt;=I3557,I$1,I$1+IF(AND(WEEKDAY($A3562)&lt;&gt;1,WEEKDAY($A3562)&lt;&gt;7),J$1,0)))^($A3562-$A3561)*(1-0.5*(E3562/E3561-1))</f>
        <v>52.606201517933052</v>
      </c>
      <c r="J3562">
        <f>VLOOKUP(A3562,'SVXY-IV'!A$1:G$5041,4,0)</f>
        <v>52.464799999999997</v>
      </c>
      <c r="K3562">
        <f>ROW()</f>
        <v>3562</v>
      </c>
      <c r="L3562">
        <f>B3562/C3562</f>
        <v>0.86811023622047245</v>
      </c>
      <c r="M3562">
        <f t="shared" si="56"/>
        <v>13.311966857527121</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I3562*(1-IF($A3563&lt;=I3558,I$1,I$1+IF(AND(WEEKDAY($A3563)&lt;&gt;1,WEEKDAY($A3563)&lt;&gt;7),J$1,0)))^($A3563-$A3562)*(1-0.5*(E3563/E3562-1))</f>
        <v>53.298033083403361</v>
      </c>
      <c r="J3563">
        <f>VLOOKUP(A3563,'SVXY-IV'!A$1:G$5041,4,0)</f>
        <v>53.1524</v>
      </c>
      <c r="K3563">
        <f>ROW()</f>
        <v>3563</v>
      </c>
      <c r="L3563">
        <f>B3563/C3563</f>
        <v>0.85357624831309042</v>
      </c>
      <c r="M3563">
        <f t="shared" si="56"/>
        <v>13.662167692956324</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I3563*(1-IF($A3564&lt;=I3559,I$1,I$1+IF(AND(WEEKDAY($A3564)&lt;&gt;1,WEEKDAY($A3564)&lt;&gt;7),J$1,0)))^($A3564-$A3563)*(1-0.5*(E3564/E3563-1))</f>
        <v>53.718272940014927</v>
      </c>
      <c r="J3564">
        <f>VLOOKUP(A3564,'SVXY-IV'!A$1:G$5041,4,0)</f>
        <v>53.57</v>
      </c>
      <c r="K3564">
        <f>ROW()</f>
        <v>3564</v>
      </c>
      <c r="L3564">
        <f>B3564/C3564</f>
        <v>0.88988300068823123</v>
      </c>
      <c r="M3564">
        <f t="shared" si="56"/>
        <v>13.877823523122963</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I3564*(1-IF($A3565&lt;=I3560,I$1,I$1+IF(AND(WEEKDAY($A3565)&lt;&gt;1,WEEKDAY($A3565)&lt;&gt;7),J$1,0)))^($A3565-$A3564)*(1-0.5*(E3565/E3564-1))</f>
        <v>52.073129579433569</v>
      </c>
      <c r="J3565">
        <f>VLOOKUP(A3565,'SVXY-IV'!A$1:G$5041,4,0)</f>
        <v>51.9268</v>
      </c>
      <c r="K3565">
        <f>ROW()</f>
        <v>3565</v>
      </c>
      <c r="L3565">
        <f>B3565/C3565</f>
        <v>0.9265357821405954</v>
      </c>
      <c r="M3565">
        <f t="shared" si="56"/>
        <v>13.027889346562183</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I3565*(1-IF($A3566&lt;=I3561,I$1,I$1+IF(AND(WEEKDAY($A3566)&lt;&gt;1,WEEKDAY($A3566)&lt;&gt;7),J$1,0)))^($A3566-$A3565)*(1-0.5*(E3566/E3565-1))</f>
        <v>53.176064996853633</v>
      </c>
      <c r="J3566">
        <f>VLOOKUP(A3566,'SVXY-IV'!A$1:G$5041,4,0)</f>
        <v>53.024799999999999</v>
      </c>
      <c r="K3566">
        <f>ROW()</f>
        <v>3566</v>
      </c>
      <c r="L3566">
        <f>B3566/C3566</f>
        <v>0.88639365918097746</v>
      </c>
      <c r="M3566">
        <f t="shared" si="56"/>
        <v>13.579824047110684</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I3566*(1-IF($A3567&lt;=I3562,I$1,I$1+IF(AND(WEEKDAY($A3567)&lt;&gt;1,WEEKDAY($A3567)&lt;&gt;7),J$1,0)))^($A3567-$A3566)*(1-0.5*(E3567/E3566-1))</f>
        <v>53.713451973746643</v>
      </c>
      <c r="J3567">
        <f>VLOOKUP(A3567,'SVXY-IV'!A$1:G$5041,4,0)</f>
        <v>53.5608</v>
      </c>
      <c r="K3567">
        <f>ROW()</f>
        <v>3567</v>
      </c>
      <c r="L3567">
        <f>B3567/C3567</f>
        <v>0.89414114513981358</v>
      </c>
      <c r="M3567">
        <f t="shared" si="56"/>
        <v>13.854362927187218</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I3567*(1-IF($A3568&lt;=I3563,I$1,I$1+IF(AND(WEEKDAY($A3568)&lt;&gt;1,WEEKDAY($A3568)&lt;&gt;7),J$1,0)))^($A3568-$A3567)*(1-0.5*(E3568/E3567-1))</f>
        <v>53.417466598671915</v>
      </c>
      <c r="J3568">
        <f>VLOOKUP(A3568,'SVXY-IV'!A$1:G$5041,4,0)</f>
        <v>53.2652</v>
      </c>
      <c r="K3568">
        <f>ROW()</f>
        <v>3568</v>
      </c>
      <c r="L3568">
        <f>B3568/C3568</f>
        <v>0.88347597103357478</v>
      </c>
      <c r="M3568">
        <f t="shared" si="56"/>
        <v>13.701754372649253</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I3568*(1-IF($A3569&lt;=I3564,I$1,I$1+IF(AND(WEEKDAY($A3569)&lt;&gt;1,WEEKDAY($A3569)&lt;&gt;7),J$1,0)))^($A3569-$A3568)*(1-0.5*(E3569/E3568-1))</f>
        <v>54.257845108900135</v>
      </c>
      <c r="J3569">
        <f>VLOOKUP(A3569,'SVXY-IV'!A$1:G$5041,4,0)</f>
        <v>54.099600000000002</v>
      </c>
      <c r="K3569">
        <f>ROW()</f>
        <v>3569</v>
      </c>
      <c r="L3569">
        <f>B3569/C3569</f>
        <v>0.89040163376446568</v>
      </c>
      <c r="M3569">
        <f t="shared" si="56"/>
        <v>14.133072589091762</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I3569*(1-IF($A3570&lt;=I3565,I$1,I$1+IF(AND(WEEKDAY($A3570)&lt;&gt;1,WEEKDAY($A3570)&lt;&gt;7),J$1,0)))^($A3570-$A3569)*(1-0.5*(E3570/E3569-1))</f>
        <v>53.953764464461315</v>
      </c>
      <c r="J3570">
        <f>VLOOKUP(A3570,'SVXY-IV'!A$1:G$5041,4,0)</f>
        <v>53.795999999999999</v>
      </c>
      <c r="K3570">
        <f>ROW()</f>
        <v>3570</v>
      </c>
      <c r="L3570">
        <f>B3570/C3570</f>
        <v>0.88844086021505375</v>
      </c>
      <c r="M3570">
        <f t="shared" si="56"/>
        <v>13.974739540332275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I3570*(1-IF($A3571&lt;=I3566,I$1,I$1+IF(AND(WEEKDAY($A3571)&lt;&gt;1,WEEKDAY($A3571)&lt;&gt;7),J$1,0)))^($A3571-$A3570)*(1-0.5*(E3571/E3570-1))</f>
        <v>54.569828323447538</v>
      </c>
      <c r="J3571">
        <f>VLOOKUP(A3571,'SVXY-IV'!A$1:G$5041,4,0)</f>
        <v>54.410400000000003</v>
      </c>
      <c r="K3571">
        <f>ROW()</f>
        <v>3571</v>
      </c>
      <c r="L3571">
        <f>B3571/C3571</f>
        <v>0.86878453038674031</v>
      </c>
      <c r="M3571">
        <f t="shared" si="56"/>
        <v>14.293946938317417</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I3571*(1-IF($A3572&lt;=I3567,I$1,I$1+IF(AND(WEEKDAY($A3572)&lt;&gt;1,WEEKDAY($A3572)&lt;&gt;7),J$1,0)))^($A3572-$A3571)*(1-0.5*(E3572/E3571-1))</f>
        <v>54.701536599591371</v>
      </c>
      <c r="J3572">
        <f>VLOOKUP(A3572,'SVXY-IV'!A$1:G$5041,4,0)</f>
        <v>54.540799999999997</v>
      </c>
      <c r="K3572">
        <f>ROW()</f>
        <v>3572</v>
      </c>
      <c r="L3572">
        <f>B3572/C3572</f>
        <v>0.86832986832986825</v>
      </c>
      <c r="M3572">
        <f t="shared" si="56"/>
        <v>14.363022803216023</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I3572*(1-IF($A3573&lt;=I3568,I$1,I$1+IF(AND(WEEKDAY($A3573)&lt;&gt;1,WEEKDAY($A3573)&lt;&gt;7),J$1,0)))^($A3573-$A3572)*(1-0.5*(E3573/E3572-1))</f>
        <v>54.158743340079731</v>
      </c>
      <c r="J3573">
        <f>VLOOKUP(A3573,'SVXY-IV'!A$1:G$5041,4,0)</f>
        <v>54.000399999999999</v>
      </c>
      <c r="K3573">
        <f>ROW()</f>
        <v>3573</v>
      </c>
      <c r="L3573">
        <f>B3573/C3573</f>
        <v>0.89143627781523938</v>
      </c>
      <c r="M3573">
        <f t="shared" si="56"/>
        <v>14.078064093714861</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I3573*(1-IF($A3574&lt;=I3569,I$1,I$1+IF(AND(WEEKDAY($A3574)&lt;&gt;1,WEEKDAY($A3574)&lt;&gt;7),J$1,0)))^($A3574-$A3573)*(1-0.5*(E3574/E3573-1))</f>
        <v>51.073027399527874</v>
      </c>
      <c r="J3574">
        <f>VLOOKUP(A3574,'SVXY-IV'!A$1:G$5041,4,0)</f>
        <v>50.922800000000002</v>
      </c>
      <c r="K3574">
        <f>ROW()</f>
        <v>3574</v>
      </c>
      <c r="L3574">
        <f>B3574/C3574</f>
        <v>0.99357851722124935</v>
      </c>
      <c r="M3574">
        <f t="shared" si="56"/>
        <v>12.47429773278045</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I3574*(1-IF($A3575&lt;=I3570,I$1,I$1+IF(AND(WEEKDAY($A3575)&lt;&gt;1,WEEKDAY($A3575)&lt;&gt;7),J$1,0)))^($A3575-$A3574)*(1-0.5*(E3575/E3574-1))</f>
        <v>52.089129647473911</v>
      </c>
      <c r="J3575">
        <f>VLOOKUP(A3575,'SVXY-IV'!A$1:G$5041,4,0)</f>
        <v>51.934800000000003</v>
      </c>
      <c r="K3575">
        <f>ROW()</f>
        <v>3575</v>
      </c>
      <c r="L3575">
        <f>B3575/C3575</f>
        <v>0.93374999999999997</v>
      </c>
      <c r="M3575">
        <f t="shared" si="56"/>
        <v>12.970710312848402</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I3575*(1-IF($A3576&lt;=I3571,I$1,I$1+IF(AND(WEEKDAY($A3576)&lt;&gt;1,WEEKDAY($A3576)&lt;&gt;7),J$1,0)))^($A3576-$A3575)*(1-0.5*(E3576/E3575-1))</f>
        <v>51.699772745973668</v>
      </c>
      <c r="J3576">
        <f>VLOOKUP(A3576,'SVXY-IV'!A$1:G$5041,4,0)</f>
        <v>51.546799999999998</v>
      </c>
      <c r="K3576">
        <f>ROW()</f>
        <v>3576</v>
      </c>
      <c r="L3576">
        <f>B3576/C3576</f>
        <v>0.94488671157379067</v>
      </c>
      <c r="M3576">
        <f t="shared" si="56"/>
        <v>12.776877889493766</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I3576*(1-IF($A3577&lt;=I3572,I$1,I$1+IF(AND(WEEKDAY($A3577)&lt;&gt;1,WEEKDAY($A3577)&lt;&gt;7),J$1,0)))^($A3577-$A3576)*(1-0.5*(E3577/E3576-1))</f>
        <v>53.124728373274806</v>
      </c>
      <c r="J3577">
        <f>VLOOKUP(A3577,'SVXY-IV'!A$1:G$5041,4,0)</f>
        <v>52.970799999999997</v>
      </c>
      <c r="K3577">
        <f>ROW()</f>
        <v>3577</v>
      </c>
      <c r="L3577">
        <f>B3577/C3577</f>
        <v>0.88146692861820575</v>
      </c>
      <c r="M3577">
        <f t="shared" si="56"/>
        <v>13.481249238536893</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I3577*(1-IF($A3578&lt;=I3573,I$1,I$1+IF(AND(WEEKDAY($A3578)&lt;&gt;1,WEEKDAY($A3578)&lt;&gt;7),J$1,0)))^($A3578-$A3577)*(1-0.5*(E3578/E3577-1))</f>
        <v>54.017895083491375</v>
      </c>
      <c r="J3578">
        <f>VLOOKUP(A3578,'SVXY-IV'!A$1:G$5041,4,0)</f>
        <v>53.861199999999997</v>
      </c>
      <c r="K3578">
        <f>ROW()</f>
        <v>3578</v>
      </c>
      <c r="L3578">
        <f>B3578/C3578</f>
        <v>0.85503355704697981</v>
      </c>
      <c r="M3578">
        <f t="shared" si="56"/>
        <v>13.934753474518745</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I3578*(1-IF($A3579&lt;=I3574,I$1,I$1+IF(AND(WEEKDAY($A3579)&lt;&gt;1,WEEKDAY($A3579)&lt;&gt;7),J$1,0)))^($A3579-$A3578)*(1-0.5*(E3579/E3578-1))</f>
        <v>54.428725702681568</v>
      </c>
      <c r="J3579">
        <f>VLOOKUP(A3579,'SVXY-IV'!A$1:G$5041,4,0)</f>
        <v>54.269199999999998</v>
      </c>
      <c r="K3579">
        <f>ROW()</f>
        <v>3579</v>
      </c>
      <c r="L3579">
        <f>B3579/C3579</f>
        <v>0.84239130434782605</v>
      </c>
      <c r="M3579">
        <f t="shared" si="56"/>
        <v>14.146785713594594</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I3579*(1-IF($A3580&lt;=I3575,I$1,I$1+IF(AND(WEEKDAY($A3580)&lt;&gt;1,WEEKDAY($A3580)&lt;&gt;7),J$1,0)))^($A3580-$A3579)*(1-0.5*(E3580/E3579-1))</f>
        <v>55.372900986099772</v>
      </c>
      <c r="J3580">
        <f>VLOOKUP(A3580,'SVXY-IV'!A$1:G$5041,4,0)</f>
        <v>55.200400000000002</v>
      </c>
      <c r="K3580">
        <f>ROW()</f>
        <v>3580</v>
      </c>
      <c r="L3580">
        <f>B3580/C3580</f>
        <v>0.82029598308668084</v>
      </c>
      <c r="M3580">
        <f t="shared" si="56"/>
        <v>14.637661806140969</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I3580*(1-IF($A3581&lt;=I3576,I$1,I$1+IF(AND(WEEKDAY($A3581)&lt;&gt;1,WEEKDAY($A3581)&lt;&gt;7),J$1,0)))^($A3581-$A3580)*(1-0.5*(E3581/E3580-1))</f>
        <v>55.169385584777395</v>
      </c>
      <c r="J3581">
        <f>VLOOKUP(A3581,'SVXY-IV'!A$1:G$5041,4,0)</f>
        <v>55.011200000000002</v>
      </c>
      <c r="K3581">
        <f>ROW()</f>
        <v>3581</v>
      </c>
      <c r="L3581">
        <f>B3581/C3581</f>
        <v>0.84060984060984068</v>
      </c>
      <c r="M3581">
        <f t="shared" si="56"/>
        <v>14.530146824838337</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I3581*(1-IF($A3582&lt;=I3577,I$1,I$1+IF(AND(WEEKDAY($A3582)&lt;&gt;1,WEEKDAY($A3582)&lt;&gt;7),J$1,0)))^($A3582-$A3581)*(1-0.5*(E3582/E3581-1))</f>
        <v>55.001867199255251</v>
      </c>
      <c r="J3582">
        <f>VLOOKUP(A3582,'SVXY-IV'!A$1:G$5041,4,0)</f>
        <v>54.8444</v>
      </c>
      <c r="K3582">
        <f>ROW()</f>
        <v>3582</v>
      </c>
      <c r="L3582">
        <f>B3582/C3582</f>
        <v>0.83424657534246571</v>
      </c>
      <c r="M3582">
        <f t="shared" si="56"/>
        <v>14.441988477345886</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I3582*(1-IF($A3583&lt;=I3578,I$1,I$1+IF(AND(WEEKDAY($A3583)&lt;&gt;1,WEEKDAY($A3583)&lt;&gt;7),J$1,0)))^($A3583-$A3582)*(1-0.5*(E3583/E3582-1))</f>
        <v>55.604836514446589</v>
      </c>
      <c r="J3583">
        <f>VLOOKUP(A3583,'SVXY-IV'!A$1:G$5041,4,0)</f>
        <v>55.447600000000001</v>
      </c>
      <c r="K3583">
        <f>ROW()</f>
        <v>3583</v>
      </c>
      <c r="L3583">
        <f>B3583/C3583</f>
        <v>0.84879725085910651</v>
      </c>
      <c r="M3583">
        <f t="shared" si="56"/>
        <v>14.758852812416908</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I3583*(1-IF($A3584&lt;=I3579,I$1,I$1+IF(AND(WEEKDAY($A3584)&lt;&gt;1,WEEKDAY($A3584)&lt;&gt;7),J$1,0)))^($A3584-$A3583)*(1-0.5*(E3584/E3583-1))</f>
        <v>55.730222242786446</v>
      </c>
      <c r="J3584">
        <f>VLOOKUP(A3584,'SVXY-IV'!A$1:G$5041,4,0)</f>
        <v>55.570399999999999</v>
      </c>
      <c r="K3584">
        <f>ROW()</f>
        <v>3584</v>
      </c>
      <c r="L3584">
        <f>B3584/C3584</f>
        <v>0.84578478409869773</v>
      </c>
      <c r="M3584">
        <f t="shared" si="56"/>
        <v>14.825493038484044</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I3584*(1-IF($A3585&lt;=I3580,I$1,I$1+IF(AND(WEEKDAY($A3585)&lt;&gt;1,WEEKDAY($A3585)&lt;&gt;7),J$1,0)))^($A3585-$A3584)*(1-0.5*(E3585/E3584-1))</f>
        <v>55.134941720094751</v>
      </c>
      <c r="J3585">
        <f>VLOOKUP(A3585,'SVXY-IV'!A$1:G$5041,4,0)</f>
        <v>54.978400000000001</v>
      </c>
      <c r="K3585">
        <f>ROW()</f>
        <v>3585</v>
      </c>
      <c r="L3585">
        <f>B3585/C3585</f>
        <v>0.86729222520107241</v>
      </c>
      <c r="M3585">
        <f t="shared" si="56"/>
        <v>14.508864740714706</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I3585*(1-IF($A3586&lt;=I3581,I$1,I$1+IF(AND(WEEKDAY($A3586)&lt;&gt;1,WEEKDAY($A3586)&lt;&gt;7),J$1,0)))^($A3586-$A3585)*(1-0.5*(E3586/E3585-1))</f>
        <v>56.133262881934961</v>
      </c>
      <c r="J3586">
        <f>VLOOKUP(A3586,'SVXY-IV'!A$1:G$5041,4,0)</f>
        <v>55.972799999999999</v>
      </c>
      <c r="K3586">
        <f>ROW()</f>
        <v>3586</v>
      </c>
      <c r="L3586">
        <f>B3586/C3586</f>
        <v>0.84166666666666656</v>
      </c>
      <c r="M3586">
        <f t="shared" si="56"/>
        <v>15.034353652893682</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I3586*(1-IF($A3587&lt;=I3582,I$1,I$1+IF(AND(WEEKDAY($A3587)&lt;&gt;1,WEEKDAY($A3587)&lt;&gt;7),J$1,0)))^($A3587-$A3586)*(1-0.5*(E3587/E3586-1))</f>
        <v>56.06706720905381</v>
      </c>
      <c r="J3587">
        <f>VLOOKUP(A3587,'SVXY-IV'!A$1:G$5041,4,0)</f>
        <v>55.904400000000003</v>
      </c>
      <c r="K3587">
        <f>ROW()</f>
        <v>3587</v>
      </c>
      <c r="L3587">
        <f>B3587/C3587</f>
        <v>0.8307905686546464</v>
      </c>
      <c r="M3587">
        <f t="shared" si="56"/>
        <v>14.998977942412303</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I3587*(1-IF($A3588&lt;=I3583,I$1,I$1+IF(AND(WEEKDAY($A3588)&lt;&gt;1,WEEKDAY($A3588)&lt;&gt;7),J$1,0)))^($A3588-$A3587)*(1-0.5*(E3588/E3587-1))</f>
        <v>56.139807255778571</v>
      </c>
      <c r="J3588">
        <f>VLOOKUP(A3588,'SVXY-IV'!A$1:G$5041,4,0)</f>
        <v>55.976799999999997</v>
      </c>
      <c r="K3588">
        <f>ROW()</f>
        <v>3588</v>
      </c>
      <c r="L3588">
        <f>B3588/C3588</f>
        <v>0.85013812154696133</v>
      </c>
      <c r="M3588">
        <f t="shared" si="56"/>
        <v>15.038140611065877</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I3588*(1-IF($A3589&lt;=I3584,I$1,I$1+IF(AND(WEEKDAY($A3589)&lt;&gt;1,WEEKDAY($A3589)&lt;&gt;7),J$1,0)))^($A3589-$A3588)*(1-0.5*(E3589/E3588-1))</f>
        <v>54.975974675734655</v>
      </c>
      <c r="J3589">
        <f>VLOOKUP(A3589,'SVXY-IV'!A$1:G$5041,4,0)</f>
        <v>54.815199999999997</v>
      </c>
      <c r="K3589">
        <f>ROW()</f>
        <v>3589</v>
      </c>
      <c r="L3589">
        <f>B3589/C3589</f>
        <v>0.88002636783124588</v>
      </c>
      <c r="M3589">
        <f t="shared" si="56"/>
        <v>14.414725367064273</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I3589*(1-IF($A3590&lt;=I3585,I$1,I$1+IF(AND(WEEKDAY($A3590)&lt;&gt;1,WEEKDAY($A3590)&lt;&gt;7),J$1,0)))^($A3590-$A3589)*(1-0.5*(E3590/E3589-1))</f>
        <v>55.554266148040703</v>
      </c>
      <c r="J3590">
        <f>VLOOKUP(A3590,'SVXY-IV'!A$1:G$5041,4,0)</f>
        <v>55.391599999999997</v>
      </c>
      <c r="K3590">
        <f>ROW()</f>
        <v>3590</v>
      </c>
      <c r="L3590">
        <f>B3590/C3590</f>
        <v>0.86477349560513861</v>
      </c>
      <c r="M3590">
        <f t="shared" si="56"/>
        <v>14.71805467494862</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I3590*(1-IF($A3591&lt;=I3586,I$1,I$1+IF(AND(WEEKDAY($A3591)&lt;&gt;1,WEEKDAY($A3591)&lt;&gt;7),J$1,0)))^($A3591-$A3590)*(1-0.5*(E3591/E3590-1))</f>
        <v>53.694268377150159</v>
      </c>
      <c r="J3591">
        <f>VLOOKUP(A3591,'SVXY-IV'!A$1:G$5041,4,0)</f>
        <v>53.536000000000001</v>
      </c>
      <c r="K3591">
        <f>ROW()</f>
        <v>3591</v>
      </c>
      <c r="L3591">
        <f>B3591/C3591</f>
        <v>0.92249527410207943</v>
      </c>
      <c r="M3591">
        <f t="shared" si="56"/>
        <v>13.732612923753164</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I3591*(1-IF($A3592&lt;=I3587,I$1,I$1+IF(AND(WEEKDAY($A3592)&lt;&gt;1,WEEKDAY($A3592)&lt;&gt;7),J$1,0)))^($A3592-$A3591)*(1-0.5*(E3592/E3591-1))</f>
        <v>54.455370830097188</v>
      </c>
      <c r="J3592">
        <f>VLOOKUP(A3592,'SVXY-IV'!A$1:G$5041,4,0)</f>
        <v>54.290799999999997</v>
      </c>
      <c r="K3592">
        <f>ROW()</f>
        <v>3592</v>
      </c>
      <c r="L3592">
        <f>B3592/C3592</f>
        <v>0.88838709677419347</v>
      </c>
      <c r="M3592">
        <f t="shared" si="56"/>
        <v>14.121992673345499</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I3592*(1-IF($A3593&lt;=I3588,I$1,I$1+IF(AND(WEEKDAY($A3593)&lt;&gt;1,WEEKDAY($A3593)&lt;&gt;7),J$1,0)))^($A3593-$A3592)*(1-0.5*(E3593/E3592-1))</f>
        <v>51.097565248851041</v>
      </c>
      <c r="J3593">
        <f>VLOOKUP(A3593,'SVXY-IV'!A$1:G$5041,4,0)</f>
        <v>50.942399999999999</v>
      </c>
      <c r="K3593">
        <f>ROW()</f>
        <v>3593</v>
      </c>
      <c r="L3593">
        <f>B3593/C3593</f>
        <v>0.98915525114155245</v>
      </c>
      <c r="M3593">
        <f t="shared" ref="M3593:M3656" si="57">M3592*(1-IF($A3593&lt;=N$3,M$1,M$1+IF(AND(WEEKDAY($A3593)&lt;&gt;1,WEEKDAY($A3593)&lt;&gt;7),N$1,0)))^($A3593-$A3592)*(2-$E3593/$E3592)</f>
        <v>12.380762596011039</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I3593*(1-IF($A3594&lt;=I3589,I$1,I$1+IF(AND(WEEKDAY($A3594)&lt;&gt;1,WEEKDAY($A3594)&lt;&gt;7),J$1,0)))^($A3594-$A3593)*(1-0.5*(E3594/E3593-1))</f>
        <v>51.702020355296632</v>
      </c>
      <c r="J3594">
        <f>VLOOKUP(A3594,'SVXY-IV'!A$1:G$5041,4,0)</f>
        <v>51.540399999999998</v>
      </c>
      <c r="K3594">
        <f>ROW()</f>
        <v>3594</v>
      </c>
      <c r="L3594">
        <f>B3594/C3594</f>
        <v>0.94368701837581503</v>
      </c>
      <c r="M3594">
        <f t="shared" si="57"/>
        <v>12.673739149602662</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I3594*(1-IF($A3595&lt;=I3590,I$1,I$1+IF(AND(WEEKDAY($A3595)&lt;&gt;1,WEEKDAY($A3595)&lt;&gt;7),J$1,0)))^($A3595-$A3594)*(1-0.5*(E3595/E3594-1))</f>
        <v>50.125974960558942</v>
      </c>
      <c r="J3595">
        <f>VLOOKUP(A3595,'SVXY-IV'!A$1:G$5041,4,0)</f>
        <v>49.968400000000003</v>
      </c>
      <c r="K3595">
        <f>ROW()</f>
        <v>3595</v>
      </c>
      <c r="L3595">
        <f>B3595/C3595</f>
        <v>0.99224376731301933</v>
      </c>
      <c r="M3595">
        <f t="shared" si="57"/>
        <v>11.901151047105225</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I3595*(1-IF($A3596&lt;=I3591,I$1,I$1+IF(AND(WEEKDAY($A3596)&lt;&gt;1,WEEKDAY($A3596)&lt;&gt;7),J$1,0)))^($A3596-$A3595)*(1-0.5*(E3596/E3595-1))</f>
        <v>50.670739676995005</v>
      </c>
      <c r="J3596">
        <f>VLOOKUP(A3596,'SVXY-IV'!A$1:G$5041,4,0)</f>
        <v>50.5092</v>
      </c>
      <c r="K3596">
        <f>ROW()</f>
        <v>3596</v>
      </c>
      <c r="L3596">
        <f>B3596/C3596</f>
        <v>0.96175799086757996</v>
      </c>
      <c r="M3596">
        <f t="shared" si="57"/>
        <v>12.159892270239942</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I3596*(1-IF($A3597&lt;=I3592,I$1,I$1+IF(AND(WEEKDAY($A3597)&lt;&gt;1,WEEKDAY($A3597)&lt;&gt;7),J$1,0)))^($A3597-$A3596)*(1-0.5*(E3597/E3596-1))</f>
        <v>51.265870873004253</v>
      </c>
      <c r="J3597">
        <f>VLOOKUP(A3597,'SVXY-IV'!A$1:G$5041,4,0)</f>
        <v>51.101599999999998</v>
      </c>
      <c r="K3597">
        <f>ROW()</f>
        <v>3597</v>
      </c>
      <c r="L3597">
        <f>B3597/C3597</f>
        <v>0.93873978996499408</v>
      </c>
      <c r="M3597">
        <f t="shared" si="57"/>
        <v>12.445590498729242</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I3597*(1-IF($A3598&lt;=I3593,I$1,I$1+IF(AND(WEEKDAY($A3598)&lt;&gt;1,WEEKDAY($A3598)&lt;&gt;7),J$1,0)))^($A3598-$A3597)*(1-0.5*(E3598/E3597-1))</f>
        <v>51.295226116355174</v>
      </c>
      <c r="J3598">
        <f>VLOOKUP(A3598,'SVXY-IV'!A$1:G$5041,4,0)</f>
        <v>51.130800000000001</v>
      </c>
      <c r="K3598">
        <f>ROW()</f>
        <v>3598</v>
      </c>
      <c r="L3598">
        <f>B3598/C3598</f>
        <v>0.92035398230088494</v>
      </c>
      <c r="M3598">
        <f t="shared" si="57"/>
        <v>12.460047002985709</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I3598*(1-IF($A3599&lt;=I3594,I$1,I$1+IF(AND(WEEKDAY($A3599)&lt;&gt;1,WEEKDAY($A3599)&lt;&gt;7),J$1,0)))^($A3599-$A3598)*(1-0.5*(E3599/E3598-1))</f>
        <v>50.701067801434981</v>
      </c>
      <c r="J3599">
        <f>VLOOKUP(A3599,'SVXY-IV'!A$1:G$5041,4,0)</f>
        <v>50.537599999999998</v>
      </c>
      <c r="K3599">
        <f>ROW()</f>
        <v>3599</v>
      </c>
      <c r="L3599">
        <f>B3599/C3599</f>
        <v>0.93025936599423631</v>
      </c>
      <c r="M3599">
        <f t="shared" si="57"/>
        <v>12.17146897197042</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I3599*(1-IF($A3600&lt;=I3595,I$1,I$1+IF(AND(WEEKDAY($A3600)&lt;&gt;1,WEEKDAY($A3600)&lt;&gt;7),J$1,0)))^($A3600-$A3599)*(1-0.5*(E3600/E3599-1))</f>
        <v>51.874755241786275</v>
      </c>
      <c r="J3600">
        <f>VLOOKUP(A3600,'SVXY-IV'!A$1:G$5041,4,0)</f>
        <v>51.707599999999999</v>
      </c>
      <c r="K3600">
        <f>ROW()</f>
        <v>3600</v>
      </c>
      <c r="L3600">
        <f>B3600/C3600</f>
        <v>0.90562613430127037</v>
      </c>
      <c r="M3600">
        <f t="shared" si="57"/>
        <v>12.735097871103932</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I3600*(1-IF($A3601&lt;=I3596,I$1,I$1+IF(AND(WEEKDAY($A3601)&lt;&gt;1,WEEKDAY($A3601)&lt;&gt;7),J$1,0)))^($A3601-$A3600)*(1-0.5*(E3601/E3600-1))</f>
        <v>53.016561034353636</v>
      </c>
      <c r="J3601">
        <f>VLOOKUP(A3601,'SVXY-IV'!A$1:G$5041,4,0)</f>
        <v>52.839599999999997</v>
      </c>
      <c r="K3601">
        <f>ROW()</f>
        <v>3601</v>
      </c>
      <c r="L3601">
        <f>B3601/C3601</f>
        <v>0.85105028644175673</v>
      </c>
      <c r="M3601">
        <f t="shared" si="57"/>
        <v>13.295775959968216</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I3601*(1-IF($A3602&lt;=I3597,I$1,I$1+IF(AND(WEEKDAY($A3602)&lt;&gt;1,WEEKDAY($A3602)&lt;&gt;7),J$1,0)))^($A3602-$A3601)*(1-0.5*(E3602/E3601-1))</f>
        <v>54.520116517830225</v>
      </c>
      <c r="J3602">
        <f>VLOOKUP(A3602,'SVXY-IV'!A$1:G$5041,4,0)</f>
        <v>54.360399999999998</v>
      </c>
      <c r="K3602">
        <f>ROW()</f>
        <v>3602</v>
      </c>
      <c r="L3602">
        <f>B3602/C3602</f>
        <v>0.85339609952925355</v>
      </c>
      <c r="M3602">
        <f t="shared" si="57"/>
        <v>14.050087264717316</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I3602*(1-IF($A3603&lt;=I3598,I$1,I$1+IF(AND(WEEKDAY($A3603)&lt;&gt;1,WEEKDAY($A3603)&lt;&gt;7),J$1,0)))^($A3603-$A3602)*(1-0.5*(E3603/E3602-1))</f>
        <v>54.988393187398607</v>
      </c>
      <c r="J3603">
        <f>VLOOKUP(A3603,'SVXY-IV'!A$1:G$5041,4,0)</f>
        <v>54.824800000000003</v>
      </c>
      <c r="K3603">
        <f>ROW()</f>
        <v>3603</v>
      </c>
      <c r="L3603">
        <f>B3603/C3603</f>
        <v>0.85927940176750506</v>
      </c>
      <c r="M3603">
        <f t="shared" si="57"/>
        <v>14.29151342265801</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I3603*(1-IF($A3604&lt;=I3599,I$1,I$1+IF(AND(WEEKDAY($A3604)&lt;&gt;1,WEEKDAY($A3604)&lt;&gt;7),J$1,0)))^($A3604-$A3603)*(1-0.5*(E3604/E3603-1))</f>
        <v>53.960074882701512</v>
      </c>
      <c r="J3604">
        <f>VLOOKUP(A3604,'SVXY-IV'!A$1:G$5041,4,0)</f>
        <v>53.797199999999997</v>
      </c>
      <c r="K3604">
        <f>ROW()</f>
        <v>3604</v>
      </c>
      <c r="L3604">
        <f>B3604/C3604</f>
        <v>0.88621586475942782</v>
      </c>
      <c r="M3604">
        <f t="shared" si="57"/>
        <v>13.757081722563539</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I3604*(1-IF($A3605&lt;=I3600,I$1,I$1+IF(AND(WEEKDAY($A3605)&lt;&gt;1,WEEKDAY($A3605)&lt;&gt;7),J$1,0)))^($A3605-$A3604)*(1-0.5*(E3605/E3604-1))</f>
        <v>54.864946438379143</v>
      </c>
      <c r="J3605">
        <f>VLOOKUP(A3605,'SVXY-IV'!A$1:G$5041,4,0)</f>
        <v>54.698399999999999</v>
      </c>
      <c r="K3605">
        <f>ROW()</f>
        <v>3605</v>
      </c>
      <c r="L3605">
        <f>B3605/C3605</f>
        <v>0.85230352303523038</v>
      </c>
      <c r="M3605">
        <f t="shared" si="57"/>
        <v>14.218540294067502</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I3605*(1-IF($A3606&lt;=I3601,I$1,I$1+IF(AND(WEEKDAY($A3606)&lt;&gt;1,WEEKDAY($A3606)&lt;&gt;7),J$1,0)))^($A3606-$A3605)*(1-0.5*(E3606/E3605-1))</f>
        <v>55.373626625683571</v>
      </c>
      <c r="J3606">
        <f>VLOOKUP(A3606,'SVXY-IV'!A$1:G$5041,4,0)</f>
        <v>55.205199999999998</v>
      </c>
      <c r="K3606">
        <f>ROW()</f>
        <v>3606</v>
      </c>
      <c r="L3606">
        <f>B3606/C3606</f>
        <v>0.83768913342503437</v>
      </c>
      <c r="M3606">
        <f t="shared" si="57"/>
        <v>14.48226707885104</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I3606*(1-IF($A3607&lt;=I3602,I$1,I$1+IF(AND(WEEKDAY($A3607)&lt;&gt;1,WEEKDAY($A3607)&lt;&gt;7),J$1,0)))^($A3607-$A3606)*(1-0.5*(E3607/E3606-1))</f>
        <v>55.281406131401887</v>
      </c>
      <c r="J3607">
        <f>VLOOKUP(A3607,'SVXY-IV'!A$1:G$5041,4,0)</f>
        <v>55.115600000000001</v>
      </c>
      <c r="K3607">
        <f>ROW()</f>
        <v>3607</v>
      </c>
      <c r="L3607">
        <f>B3607/C3607</f>
        <v>0.86397306397306395</v>
      </c>
      <c r="M3607">
        <f t="shared" si="57"/>
        <v>14.434269820660758</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I3607*(1-IF($A3608&lt;=I3603,I$1,I$1+IF(AND(WEEKDAY($A3608)&lt;&gt;1,WEEKDAY($A3608)&lt;&gt;7),J$1,0)))^($A3608-$A3607)*(1-0.5*(E3608/E3607-1))</f>
        <v>55.919977190854269</v>
      </c>
      <c r="J3608">
        <f>VLOOKUP(A3608,'SVXY-IV'!A$1:G$5041,4,0)</f>
        <v>55.750799999999998</v>
      </c>
      <c r="K3608">
        <f>ROW()</f>
        <v>3608</v>
      </c>
      <c r="L3608">
        <f>B3608/C3608</f>
        <v>0.83750000000000002</v>
      </c>
      <c r="M3608">
        <f t="shared" si="57"/>
        <v>14.767810659940739</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I3608*(1-IF($A3609&lt;=I3604,I$1,I$1+IF(AND(WEEKDAY($A3609)&lt;&gt;1,WEEKDAY($A3609)&lt;&gt;7),J$1,0)))^($A3609-$A3608)*(1-0.5*(E3609/E3608-1))</f>
        <v>56.018554652169463</v>
      </c>
      <c r="J3609">
        <f>VLOOKUP(A3609,'SVXY-IV'!A$1:G$5041,4,0)</f>
        <v>55.846800000000002</v>
      </c>
      <c r="K3609">
        <f>ROW()</f>
        <v>3609</v>
      </c>
      <c r="L3609">
        <f>B3609/C3609</f>
        <v>0.84086170952050032</v>
      </c>
      <c r="M3609">
        <f t="shared" si="57"/>
        <v>14.819956798415017</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I3609*(1-IF($A3610&lt;=I3605,I$1,I$1+IF(AND(WEEKDAY($A3610)&lt;&gt;1,WEEKDAY($A3610)&lt;&gt;7),J$1,0)))^($A3610-$A3609)*(1-0.5*(E3610/E3609-1))</f>
        <v>55.523625311314134</v>
      </c>
      <c r="J3610">
        <f>VLOOKUP(A3610,'SVXY-IV'!A$1:G$5041,4,0)</f>
        <v>55.355200000000004</v>
      </c>
      <c r="K3610">
        <f>ROW()</f>
        <v>3610</v>
      </c>
      <c r="L3610">
        <f>B3610/C3610</f>
        <v>0.85971943887775537</v>
      </c>
      <c r="M3610">
        <f t="shared" si="57"/>
        <v>14.558171869493615</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I3610*(1-IF($A3611&lt;=I3606,I$1,I$1+IF(AND(WEEKDAY($A3611)&lt;&gt;1,WEEKDAY($A3611)&lt;&gt;7),J$1,0)))^($A3611-$A3610)*(1-0.5*(E3611/E3610-1))</f>
        <v>55.319498580690187</v>
      </c>
      <c r="J3611">
        <f>VLOOKUP(A3611,'SVXY-IV'!A$1:G$5041,4,0)</f>
        <v>55.15</v>
      </c>
      <c r="K3611">
        <f>ROW()</f>
        <v>3611</v>
      </c>
      <c r="L3611">
        <f>B3611/C3611</f>
        <v>0.85278514588859411</v>
      </c>
      <c r="M3611">
        <f t="shared" si="57"/>
        <v>14.451210668853735</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I3611*(1-IF($A3612&lt;=I3607,I$1,I$1+IF(AND(WEEKDAY($A3612)&lt;&gt;1,WEEKDAY($A3612)&lt;&gt;7),J$1,0)))^($A3612-$A3611)*(1-0.5*(E3612/E3611-1))</f>
        <v>55.688235419097374</v>
      </c>
      <c r="J3612">
        <f>VLOOKUP(A3612,'SVXY-IV'!A$1:G$5041,4,0)</f>
        <v>55.518799999999999</v>
      </c>
      <c r="K3612">
        <f>ROW()</f>
        <v>3612</v>
      </c>
      <c r="L3612">
        <f>B3612/C3612</f>
        <v>0.84925975773889639</v>
      </c>
      <c r="M3612">
        <f t="shared" si="57"/>
        <v>14.644087799126913</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I3612*(1-IF($A3613&lt;=I3608,I$1,I$1+IF(AND(WEEKDAY($A3613)&lt;&gt;1,WEEKDAY($A3613)&lt;&gt;7),J$1,0)))^($A3613-$A3612)*(1-0.5*(E3613/E3612-1))</f>
        <v>55.702470389301297</v>
      </c>
      <c r="J3613">
        <f>VLOOKUP(A3613,'SVXY-IV'!A$1:G$5041,4,0)</f>
        <v>55.531999999999996</v>
      </c>
      <c r="K3613">
        <f>ROW()</f>
        <v>3613</v>
      </c>
      <c r="L3613">
        <f>B3613/C3613</f>
        <v>0.84421768707483003</v>
      </c>
      <c r="M3613">
        <f t="shared" si="57"/>
        <v>14.651654484914847</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I3613*(1-IF($A3614&lt;=I3609,I$1,I$1+IF(AND(WEEKDAY($A3614)&lt;&gt;1,WEEKDAY($A3614)&lt;&gt;7),J$1,0)))^($A3614-$A3613)*(1-0.5*(E3614/E3613-1))</f>
        <v>56.130831841599075</v>
      </c>
      <c r="J3614">
        <f>VLOOKUP(A3614,'SVXY-IV'!A$1:G$5041,4,0)</f>
        <v>55.957599999999999</v>
      </c>
      <c r="K3614">
        <f>ROW()</f>
        <v>3614</v>
      </c>
      <c r="L3614">
        <f>B3614/C3614</f>
        <v>0.84467353951890023</v>
      </c>
      <c r="M3614">
        <f t="shared" si="57"/>
        <v>14.877077541690825</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I3614*(1-IF($A3615&lt;=I3610,I$1,I$1+IF(AND(WEEKDAY($A3615)&lt;&gt;1,WEEKDAY($A3615)&lt;&gt;7),J$1,0)))^($A3615-$A3614)*(1-0.5*(E3615/E3614-1))</f>
        <v>56.067545326537406</v>
      </c>
      <c r="J3615">
        <f>VLOOKUP(A3615,'SVXY-IV'!A$1:G$5041,4,0)</f>
        <v>55.893999999999998</v>
      </c>
      <c r="K3615">
        <f>ROW()</f>
        <v>3615</v>
      </c>
      <c r="L3615">
        <f>B3615/C3615</f>
        <v>0.84305555555555556</v>
      </c>
      <c r="M3615">
        <f t="shared" si="57"/>
        <v>14.843612452440475</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I3615*(1-IF($A3616&lt;=I3611,I$1,I$1+IF(AND(WEEKDAY($A3616)&lt;&gt;1,WEEKDAY($A3616)&lt;&gt;7),J$1,0)))^($A3616-$A3615)*(1-0.5*(E3616/E3615-1))</f>
        <v>55.249946531181521</v>
      </c>
      <c r="J3616">
        <f>VLOOKUP(A3616,'SVXY-IV'!A$1:G$5041,4,0)</f>
        <v>55.0764</v>
      </c>
      <c r="K3616">
        <f>ROW()</f>
        <v>3616</v>
      </c>
      <c r="L3616">
        <f>B3616/C3616</f>
        <v>0.86866666666666659</v>
      </c>
      <c r="M3616">
        <f t="shared" si="57"/>
        <v>14.410791984470336</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I3616*(1-IF($A3617&lt;=I3612,I$1,I$1+IF(AND(WEEKDAY($A3617)&lt;&gt;1,WEEKDAY($A3617)&lt;&gt;7),J$1,0)))^($A3617-$A3616)*(1-0.5*(E3617/E3616-1))</f>
        <v>54.265410039702196</v>
      </c>
      <c r="J3617">
        <f>VLOOKUP(A3617,'SVXY-IV'!A$1:G$5041,4,0)</f>
        <v>54.097200000000001</v>
      </c>
      <c r="K3617">
        <f>ROW()</f>
        <v>3617</v>
      </c>
      <c r="L3617">
        <f>B3617/C3617</f>
        <v>0.91060025542784162</v>
      </c>
      <c r="M3617">
        <f t="shared" si="57"/>
        <v>13.897468962357911</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I3617*(1-IF($A3618&lt;=I3613,I$1,I$1+IF(AND(WEEKDAY($A3618)&lt;&gt;1,WEEKDAY($A3618)&lt;&gt;7),J$1,0)))^($A3618-$A3617)*(1-0.5*(E3618/E3617-1))</f>
        <v>55.568199214800487</v>
      </c>
      <c r="J3618">
        <f>VLOOKUP(A3618,'SVXY-IV'!A$1:G$5041,4,0)</f>
        <v>55.393599999999999</v>
      </c>
      <c r="K3618">
        <f>ROW()</f>
        <v>3618</v>
      </c>
      <c r="L3618">
        <f>B3618/C3618</f>
        <v>0.86281102891728312</v>
      </c>
      <c r="M3618">
        <f t="shared" si="57"/>
        <v>14.564824680793024</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I3618*(1-IF($A3619&lt;=I3614,I$1,I$1+IF(AND(WEEKDAY($A3619)&lt;&gt;1,WEEKDAY($A3619)&lt;&gt;7),J$1,0)))^($A3619-$A3618)*(1-0.5*(E3619/E3618-1))</f>
        <v>55.259220212189959</v>
      </c>
      <c r="J3619">
        <f>VLOOKUP(A3619,'SVXY-IV'!A$1:G$5041,4,0)</f>
        <v>55.087200000000003</v>
      </c>
      <c r="K3619">
        <f>ROW()</f>
        <v>3619</v>
      </c>
      <c r="L3619">
        <f>B3619/C3619</f>
        <v>0.86399474375821284</v>
      </c>
      <c r="M3619">
        <f t="shared" si="57"/>
        <v>14.40293656298908</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I3619*(1-IF($A3620&lt;=I3615,I$1,I$1+IF(AND(WEEKDAY($A3620)&lt;&gt;1,WEEKDAY($A3620)&lt;&gt;7),J$1,0)))^($A3620-$A3619)*(1-0.5*(E3620/E3619-1))</f>
        <v>55.751907691510368</v>
      </c>
      <c r="J3620">
        <f>VLOOKUP(A3620,'SVXY-IV'!A$1:G$5041,4,0)</f>
        <v>55.580800000000004</v>
      </c>
      <c r="K3620">
        <f>ROW()</f>
        <v>3620</v>
      </c>
      <c r="L3620">
        <f>B3620/C3620</f>
        <v>0.82588075880758804</v>
      </c>
      <c r="M3620">
        <f t="shared" si="57"/>
        <v>14.659841411680445</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I3620*(1-IF($A3621&lt;=I3616,I$1,I$1+IF(AND(WEEKDAY($A3621)&lt;&gt;1,WEEKDAY($A3621)&lt;&gt;7),J$1,0)))^($A3621-$A3620)*(1-0.5*(E3621/E3620-1))</f>
        <v>56.314590305024232</v>
      </c>
      <c r="J3621">
        <f>VLOOKUP(A3621,'SVXY-IV'!A$1:G$5041,4,0)</f>
        <v>56.140799999999999</v>
      </c>
      <c r="K3621">
        <f>ROW()</f>
        <v>3621</v>
      </c>
      <c r="L3621">
        <f>B3621/C3621</f>
        <v>0.80331262939958592</v>
      </c>
      <c r="M3621">
        <f t="shared" si="57"/>
        <v>14.955827952749482</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I3621*(1-IF($A3622&lt;=I3617,I$1,I$1+IF(AND(WEEKDAY($A3622)&lt;&gt;1,WEEKDAY($A3622)&lt;&gt;7),J$1,0)))^($A3622-$A3621)*(1-0.5*(E3622/E3621-1))</f>
        <v>57.225026711435696</v>
      </c>
      <c r="J3622">
        <f>VLOOKUP(A3622,'SVXY-IV'!A$1:G$5041,4,0)</f>
        <v>57.050400000000003</v>
      </c>
      <c r="K3622">
        <f>ROW()</f>
        <v>3622</v>
      </c>
      <c r="L3622">
        <f>B3622/C3622</f>
        <v>0.79198875614898101</v>
      </c>
      <c r="M3622">
        <f t="shared" si="57"/>
        <v>15.439624789032182</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I3622*(1-IF($A3623&lt;=I3618,I$1,I$1+IF(AND(WEEKDAY($A3623)&lt;&gt;1,WEEKDAY($A3623)&lt;&gt;7),J$1,0)))^($A3623-$A3622)*(1-0.5*(E3623/E3622-1))</f>
        <v>57.904514582643436</v>
      </c>
      <c r="J3623">
        <f>VLOOKUP(A3623,'SVXY-IV'!A$1:G$5041,4,0)</f>
        <v>57.736800000000002</v>
      </c>
      <c r="K3623">
        <f>ROW()</f>
        <v>3623</v>
      </c>
      <c r="L3623">
        <f>B3623/C3623</f>
        <v>0.78463747307968412</v>
      </c>
      <c r="M3623">
        <f t="shared" si="57"/>
        <v>15.806360917399211</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I3623*(1-IF($A3624&lt;=I3619,I$1,I$1+IF(AND(WEEKDAY($A3624)&lt;&gt;1,WEEKDAY($A3624)&lt;&gt;7),J$1,0)))^($A3624-$A3623)*(1-0.5*(E3624/E3623-1))</f>
        <v>58.095954913783828</v>
      </c>
      <c r="J3624">
        <f>VLOOKUP(A3624,'SVXY-IV'!A$1:G$5041,4,0)</f>
        <v>57.937199999999997</v>
      </c>
      <c r="K3624">
        <f>ROW()</f>
        <v>3624</v>
      </c>
      <c r="L3624">
        <f>B3624/C3624</f>
        <v>0.77722063037249278</v>
      </c>
      <c r="M3624">
        <f t="shared" si="57"/>
        <v>15.910961392232403</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I3624*(1-IF($A3625&lt;=I3620,I$1,I$1+IF(AND(WEEKDAY($A3625)&lt;&gt;1,WEEKDAY($A3625)&lt;&gt;7),J$1,0)))^($A3625-$A3624)*(1-0.5*(E3625/E3624-1))</f>
        <v>57.8098213212754</v>
      </c>
      <c r="J3625">
        <f>VLOOKUP(A3625,'SVXY-IV'!A$1:G$5041,4,0)</f>
        <v>57.650799999999997</v>
      </c>
      <c r="K3625">
        <f>ROW()</f>
        <v>3625</v>
      </c>
      <c r="L3625">
        <f>B3625/C3625</f>
        <v>0.79759377211606508</v>
      </c>
      <c r="M3625">
        <f t="shared" si="57"/>
        <v>15.754322776194401</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I3625*(1-IF($A3626&lt;=I3621,I$1,I$1+IF(AND(WEEKDAY($A3626)&lt;&gt;1,WEEKDAY($A3626)&lt;&gt;7),J$1,0)))^($A3626-$A3625)*(1-0.5*(E3626/E3625-1))</f>
        <v>56.128373658795375</v>
      </c>
      <c r="J3626">
        <f>VLOOKUP(A3626,'SVXY-IV'!A$1:G$5041,4,0)</f>
        <v>55.972799999999999</v>
      </c>
      <c r="K3626">
        <f>ROW()</f>
        <v>3626</v>
      </c>
      <c r="L3626">
        <f>B3626/C3626</f>
        <v>0.86465177398160309</v>
      </c>
      <c r="M3626">
        <f t="shared" si="57"/>
        <v>14.837972248238886</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I3626*(1-IF($A3627&lt;=I3622,I$1,I$1+IF(AND(WEEKDAY($A3627)&lt;&gt;1,WEEKDAY($A3627)&lt;&gt;7),J$1,0)))^($A3627-$A3626)*(1-0.5*(E3627/E3626-1))</f>
        <v>54.552007987573482</v>
      </c>
      <c r="J3627">
        <f>VLOOKUP(A3627,'SVXY-IV'!A$1:G$5041,4,0)</f>
        <v>54.400799999999997</v>
      </c>
      <c r="K3627">
        <f>ROW()</f>
        <v>3627</v>
      </c>
      <c r="L3627">
        <f>B3627/C3627</f>
        <v>0.91178285009253535</v>
      </c>
      <c r="M3627">
        <f t="shared" si="57"/>
        <v>14.004818372585692</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I3627*(1-IF($A3628&lt;=I3623,I$1,I$1+IF(AND(WEEKDAY($A3628)&lt;&gt;1,WEEKDAY($A3628)&lt;&gt;7),J$1,0)))^($A3628-$A3627)*(1-0.5*(E3628/E3627-1))</f>
        <v>56.055708472519463</v>
      </c>
      <c r="J3628">
        <f>VLOOKUP(A3628,'SVXY-IV'!A$1:G$5041,4,0)</f>
        <v>55.9</v>
      </c>
      <c r="K3628">
        <f>ROW()</f>
        <v>3628</v>
      </c>
      <c r="L3628">
        <f>B3628/C3628</f>
        <v>0.86710097719869716</v>
      </c>
      <c r="M3628">
        <f t="shared" si="57"/>
        <v>14.77695171620339</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I3628*(1-IF($A3629&lt;=I3624,I$1,I$1+IF(AND(WEEKDAY($A3629)&lt;&gt;1,WEEKDAY($A3629)&lt;&gt;7),J$1,0)))^($A3629-$A3628)*(1-0.5*(E3629/E3628-1))</f>
        <v>54.838614705876559</v>
      </c>
      <c r="J3629">
        <f>VLOOKUP(A3629,'SVXY-IV'!A$1:G$5041,4,0)</f>
        <v>54.686399999999999</v>
      </c>
      <c r="K3629">
        <f>ROW()</f>
        <v>3629</v>
      </c>
      <c r="L3629">
        <f>B3629/C3629</f>
        <v>0.90426189005558988</v>
      </c>
      <c r="M3629">
        <f t="shared" si="57"/>
        <v>14.135365059301028</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I3629*(1-IF($A3630&lt;=I3625,I$1,I$1+IF(AND(WEEKDAY($A3630)&lt;&gt;1,WEEKDAY($A3630)&lt;&gt;7),J$1,0)))^($A3630-$A3629)*(1-0.5*(E3630/E3629-1))</f>
        <v>55.853028361430873</v>
      </c>
      <c r="J3630">
        <f>VLOOKUP(A3630,'SVXY-IV'!A$1:G$5041,4,0)</f>
        <v>55.696399999999997</v>
      </c>
      <c r="K3630">
        <f>ROW()</f>
        <v>3630</v>
      </c>
      <c r="L3630">
        <f>B3630/C3630</f>
        <v>0.86718246292714374</v>
      </c>
      <c r="M3630">
        <f t="shared" si="57"/>
        <v>14.658388337493719</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I3630*(1-IF($A3631&lt;=I3626,I$1,I$1+IF(AND(WEEKDAY($A3631)&lt;&gt;1,WEEKDAY($A3631)&lt;&gt;7),J$1,0)))^($A3631-$A3630)*(1-0.5*(E3631/E3630-1))</f>
        <v>56.755160190838986</v>
      </c>
      <c r="J3631">
        <f>VLOOKUP(A3631,'SVXY-IV'!A$1:G$5041,4,0)</f>
        <v>56.596800000000002</v>
      </c>
      <c r="K3631">
        <f>ROW()</f>
        <v>3631</v>
      </c>
      <c r="L3631">
        <f>B3631/C3631</f>
        <v>0.8332234673698089</v>
      </c>
      <c r="M3631">
        <f t="shared" si="57"/>
        <v>15.131980189684628</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I3631*(1-IF($A3632&lt;=I3627,I$1,I$1+IF(AND(WEEKDAY($A3632)&lt;&gt;1,WEEKDAY($A3632)&lt;&gt;7),J$1,0)))^($A3632-$A3631)*(1-0.5*(E3632/E3631-1))</f>
        <v>57.073863110877241</v>
      </c>
      <c r="J3632">
        <f>VLOOKUP(A3632,'SVXY-IV'!A$1:G$5041,4,0)</f>
        <v>56.915599999999998</v>
      </c>
      <c r="K3632">
        <f>ROW()</f>
        <v>3632</v>
      </c>
      <c r="L3632">
        <f>B3632/C3632</f>
        <v>0.83266666666666667</v>
      </c>
      <c r="M3632">
        <f t="shared" si="57"/>
        <v>15.302162589445848</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I3632*(1-IF($A3633&lt;=I3628,I$1,I$1+IF(AND(WEEKDAY($A3633)&lt;&gt;1,WEEKDAY($A3633)&lt;&gt;7),J$1,0)))^($A3633-$A3632)*(1-0.5*(E3633/E3632-1))</f>
        <v>56.191140401038524</v>
      </c>
      <c r="J3633">
        <f>VLOOKUP(A3633,'SVXY-IV'!A$1:G$5041,4,0)</f>
        <v>56.034399999999998</v>
      </c>
      <c r="K3633">
        <f>ROW()</f>
        <v>3633</v>
      </c>
      <c r="L3633">
        <f>B3633/C3633</f>
        <v>0.84660961158657011</v>
      </c>
      <c r="M3633">
        <f t="shared" si="57"/>
        <v>14.828919817747071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I3633*(1-IF($A3634&lt;=I3629,I$1,I$1+IF(AND(WEEKDAY($A3634)&lt;&gt;1,WEEKDAY($A3634)&lt;&gt;7),J$1,0)))^($A3634-$A3633)*(1-0.5*(E3634/E3633-1))</f>
        <v>57.054152155276157</v>
      </c>
      <c r="J3634">
        <f>VLOOKUP(A3634,'SVXY-IV'!A$1:G$5041,4,0)</f>
        <v>56.895600000000002</v>
      </c>
      <c r="K3634">
        <f>ROW()</f>
        <v>3634</v>
      </c>
      <c r="L3634">
        <f>B3634/C3634</f>
        <v>0.81233421750663126</v>
      </c>
      <c r="M3634">
        <f t="shared" si="57"/>
        <v>15.284491692102181</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I3634*(1-IF($A3635&lt;=I3630,I$1,I$1+IF(AND(WEEKDAY($A3635)&lt;&gt;1,WEEKDAY($A3635)&lt;&gt;7),J$1,0)))^($A3635-$A3634)*(1-0.5*(E3635/E3634-1))</f>
        <v>56.94712334160301</v>
      </c>
      <c r="J3635">
        <f>VLOOKUP(A3635,'SVXY-IV'!A$1:G$5041,4,0)</f>
        <v>56.787599999999998</v>
      </c>
      <c r="K3635">
        <f>ROW()</f>
        <v>3635</v>
      </c>
      <c r="L3635">
        <f>B3635/C3635</f>
        <v>0.82403718459495345</v>
      </c>
      <c r="M3635">
        <f t="shared" si="57"/>
        <v>15.227231750718204</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I3635*(1-IF($A3636&lt;=I3631,I$1,I$1+IF(AND(WEEKDAY($A3636)&lt;&gt;1,WEEKDAY($A3636)&lt;&gt;7),J$1,0)))^($A3636-$A3635)*(1-0.5*(E3636/E3635-1))</f>
        <v>57.123496931013179</v>
      </c>
      <c r="J3636">
        <f>VLOOKUP(A3636,'SVXY-IV'!A$1:G$5041,4,0)</f>
        <v>56.961599999999997</v>
      </c>
      <c r="K3636">
        <f>ROW()</f>
        <v>3636</v>
      </c>
      <c r="L3636">
        <f>B3636/C3636</f>
        <v>0.80904183535762486</v>
      </c>
      <c r="M3636">
        <f t="shared" si="57"/>
        <v>15.321635171218118</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I3636*(1-IF($A3637&lt;=I3632,I$1,I$1+IF(AND(WEEKDAY($A3637)&lt;&gt;1,WEEKDAY($A3637)&lt;&gt;7),J$1,0)))^($A3637-$A3636)*(1-0.5*(E3637/E3636-1))</f>
        <v>57.103260019845628</v>
      </c>
      <c r="J3637">
        <f>VLOOKUP(A3637,'SVXY-IV'!A$1:G$5041,4,0)</f>
        <v>56.942799999999998</v>
      </c>
      <c r="K3637">
        <f>ROW()</f>
        <v>3637</v>
      </c>
      <c r="L3637">
        <f>B3637/C3637</f>
        <v>0.82217714672075737</v>
      </c>
      <c r="M3637">
        <f t="shared" si="57"/>
        <v>15.311031724901792</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I3637*(1-IF($A3638&lt;=I3633,I$1,I$1+IF(AND(WEEKDAY($A3638)&lt;&gt;1,WEEKDAY($A3638)&lt;&gt;7),J$1,0)))^($A3638-$A3637)*(1-0.5*(E3638/E3637-1))</f>
        <v>57.159326305495206</v>
      </c>
      <c r="J3638">
        <f>VLOOKUP(A3638,'SVXY-IV'!A$1:G$5041,4,0)</f>
        <v>56.9968</v>
      </c>
      <c r="K3638">
        <f>ROW()</f>
        <v>3638</v>
      </c>
      <c r="L3638">
        <f>B3638/C3638</f>
        <v>0.82726671078755798</v>
      </c>
      <c r="M3638">
        <f t="shared" si="57"/>
        <v>15.34118096472721</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I3638*(1-IF($A3639&lt;=I3634,I$1,I$1+IF(AND(WEEKDAY($A3639)&lt;&gt;1,WEEKDAY($A3639)&lt;&gt;7),J$1,0)))^($A3639-$A3638)*(1-0.5*(E3639/E3638-1))</f>
        <v>57.403474321582991</v>
      </c>
      <c r="J3639">
        <f>VLOOKUP(A3639,'SVXY-IV'!A$1:G$5041,4,0)</f>
        <v>57.238</v>
      </c>
      <c r="K3639">
        <f>ROW()</f>
        <v>3639</v>
      </c>
      <c r="L3639">
        <f>B3639/C3639</f>
        <v>0.8193979933110368</v>
      </c>
      <c r="M3639">
        <f t="shared" si="57"/>
        <v>15.472317706469145</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I3639*(1-IF($A3640&lt;=I3635,I$1,I$1+IF(AND(WEEKDAY($A3640)&lt;&gt;1,WEEKDAY($A3640)&lt;&gt;7),J$1,0)))^($A3640-$A3639)*(1-0.5*(E3640/E3639-1))</f>
        <v>56.295529831610011</v>
      </c>
      <c r="J3640">
        <f>VLOOKUP(A3640,'SVXY-IV'!A$1:G$5041,4,0)</f>
        <v>56.1372</v>
      </c>
      <c r="K3640">
        <f>ROW()</f>
        <v>3640</v>
      </c>
      <c r="L3640">
        <f>B3640/C3640</f>
        <v>0.87065637065637069</v>
      </c>
      <c r="M3640">
        <f t="shared" si="57"/>
        <v>14.875152317172205</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I3640*(1-IF($A3641&lt;=I3636,I$1,I$1+IF(AND(WEEKDAY($A3641)&lt;&gt;1,WEEKDAY($A3641)&lt;&gt;7),J$1,0)))^($A3641-$A3640)*(1-0.5*(E3641/E3640-1))</f>
        <v>57.235525385608589</v>
      </c>
      <c r="J3641">
        <f>VLOOKUP(A3641,'SVXY-IV'!A$1:G$5041,4,0)</f>
        <v>57.072800000000001</v>
      </c>
      <c r="K3641">
        <f>ROW()</f>
        <v>3641</v>
      </c>
      <c r="L3641">
        <f>B3641/C3641</f>
        <v>0.84884488448844875</v>
      </c>
      <c r="M3641">
        <f t="shared" si="57"/>
        <v>15.371979812200008</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I3641*(1-IF($A3642&lt;=I3637,I$1,I$1+IF(AND(WEEKDAY($A3642)&lt;&gt;1,WEEKDAY($A3642)&lt;&gt;7),J$1,0)))^($A3642-$A3641)*(1-0.5*(E3642/E3641-1))</f>
        <v>56.959689500715882</v>
      </c>
      <c r="J3642">
        <f>VLOOKUP(A3642,'SVXY-IV'!A$1:G$5041,4,0)</f>
        <v>56.800400000000003</v>
      </c>
      <c r="K3642">
        <f>ROW()</f>
        <v>3642</v>
      </c>
      <c r="L3642">
        <f>B3642/C3642</f>
        <v>0.851779935275081</v>
      </c>
      <c r="M3642">
        <f t="shared" si="57"/>
        <v>15.224163972250373</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I3642*(1-IF($A3643&lt;=I3638,I$1,I$1+IF(AND(WEEKDAY($A3643)&lt;&gt;1,WEEKDAY($A3643)&lt;&gt;7),J$1,0)))^($A3643-$A3642)*(1-0.5*(E3643/E3642-1))</f>
        <v>56.325989097060173</v>
      </c>
      <c r="J3643">
        <f>VLOOKUP(A3643,'SVXY-IV'!A$1:G$5041,4,0)</f>
        <v>56.167999999999999</v>
      </c>
      <c r="K3643">
        <f>ROW()</f>
        <v>3643</v>
      </c>
      <c r="L3643">
        <f>B3643/C3643</f>
        <v>0.87374371859296485</v>
      </c>
      <c r="M3643">
        <f t="shared" si="57"/>
        <v>14.885503934972817</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I3643*(1-IF($A3644&lt;=I3639,I$1,I$1+IF(AND(WEEKDAY($A3644)&lt;&gt;1,WEEKDAY($A3644)&lt;&gt;7),J$1,0)))^($A3644-$A3643)*(1-0.5*(E3644/E3643-1))</f>
        <v>55.301971574473733</v>
      </c>
      <c r="J3644">
        <f>VLOOKUP(A3644,'SVXY-IV'!A$1:G$5041,4,0)</f>
        <v>55.145200000000003</v>
      </c>
      <c r="K3644">
        <f>ROW()</f>
        <v>3644</v>
      </c>
      <c r="L3644">
        <f>B3644/C3644</f>
        <v>0.89657282741738065</v>
      </c>
      <c r="M3644">
        <f t="shared" si="57"/>
        <v>14.34435384649864</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I3644*(1-IF($A3645&lt;=I3640,I$1,I$1+IF(AND(WEEKDAY($A3645)&lt;&gt;1,WEEKDAY($A3645)&lt;&gt;7),J$1,0)))^($A3645-$A3644)*(1-0.5*(E3645/E3644-1))</f>
        <v>54.94759043274027</v>
      </c>
      <c r="J3645">
        <f>VLOOKUP(A3645,'SVXY-IV'!A$1:G$5041,4,0)</f>
        <v>54.804400000000001</v>
      </c>
      <c r="K3645">
        <f>ROW()</f>
        <v>3645</v>
      </c>
      <c r="L3645">
        <f>B3645/C3645</f>
        <v>0.89692585895117549</v>
      </c>
      <c r="M3645">
        <f t="shared" si="57"/>
        <v>14.160595800544222</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I3645*(1-IF($A3646&lt;=I3641,I$1,I$1+IF(AND(WEEKDAY($A3646)&lt;&gt;1,WEEKDAY($A3646)&lt;&gt;7),J$1,0)))^($A3646-$A3645)*(1-0.5*(E3646/E3645-1))</f>
        <v>55.924659789008409</v>
      </c>
      <c r="J3646">
        <f>VLOOKUP(A3646,'SVXY-IV'!A$1:G$5041,4,0)</f>
        <v>55.7836</v>
      </c>
      <c r="K3646">
        <f>ROW()</f>
        <v>3646</v>
      </c>
      <c r="L3646">
        <f>B3646/C3646</f>
        <v>0.87569573283858992</v>
      </c>
      <c r="M3646">
        <f t="shared" si="57"/>
        <v>14.664400378081519</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I3646*(1-IF($A3647&lt;=I3642,I$1,I$1+IF(AND(WEEKDAY($A3647)&lt;&gt;1,WEEKDAY($A3647)&lt;&gt;7),J$1,0)))^($A3647-$A3646)*(1-0.5*(E3647/E3646-1))</f>
        <v>56.922459478097416</v>
      </c>
      <c r="J3647">
        <f>VLOOKUP(A3647,'SVXY-IV'!A$1:G$5041,4,0)</f>
        <v>56.782800000000002</v>
      </c>
      <c r="K3647">
        <f>ROW()</f>
        <v>3647</v>
      </c>
      <c r="L3647">
        <f>B3647/C3647</f>
        <v>0.85070785070785082</v>
      </c>
      <c r="M3647">
        <f t="shared" si="57"/>
        <v>15.187750182626298</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I3647*(1-IF($A3648&lt;=I3643,I$1,I$1+IF(AND(WEEKDAY($A3648)&lt;&gt;1,WEEKDAY($A3648)&lt;&gt;7),J$1,0)))^($A3648-$A3647)*(1-0.5*(E3648/E3647-1))</f>
        <v>57.162475053677639</v>
      </c>
      <c r="J3648">
        <f>VLOOKUP(A3648,'SVXY-IV'!A$1:G$5041,4,0)</f>
        <v>57.024799999999999</v>
      </c>
      <c r="K3648">
        <f>ROW()</f>
        <v>3648</v>
      </c>
      <c r="L3648">
        <f>B3648/C3648</f>
        <v>0.85770234986945171</v>
      </c>
      <c r="M3648">
        <f t="shared" si="57"/>
        <v>15.315910133084715</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I3648*(1-IF($A3649&lt;=I3644,I$1,I$1+IF(AND(WEEKDAY($A3649)&lt;&gt;1,WEEKDAY($A3649)&lt;&gt;7),J$1,0)))^($A3649-$A3648)*(1-0.5*(E3649/E3648-1))</f>
        <v>58.034187390652008</v>
      </c>
      <c r="J3649">
        <f>VLOOKUP(A3649,'SVXY-IV'!A$1:G$5041,4,0)</f>
        <v>57.892000000000003</v>
      </c>
      <c r="K3649">
        <f>ROW()</f>
        <v>3649</v>
      </c>
      <c r="L3649">
        <f>B3649/C3649</f>
        <v>0.83750846310088012</v>
      </c>
      <c r="M3649">
        <f t="shared" si="57"/>
        <v>15.783111443294633</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I3649*(1-IF($A3650&lt;=I3645,I$1,I$1+IF(AND(WEEKDAY($A3650)&lt;&gt;1,WEEKDAY($A3650)&lt;&gt;7),J$1,0)))^($A3650-$A3649)*(1-0.5*(E3650/E3649-1))</f>
        <v>58.614821953409702</v>
      </c>
      <c r="J3650">
        <f>VLOOKUP(A3650,'SVXY-IV'!A$1:G$5041,4,0)</f>
        <v>58.4696</v>
      </c>
      <c r="K3650">
        <f>ROW()</f>
        <v>3650</v>
      </c>
      <c r="L3650">
        <f>B3650/C3650</f>
        <v>0.83994432846207379</v>
      </c>
      <c r="M3650">
        <f t="shared" si="57"/>
        <v>16.099012849100212</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I3650*(1-IF($A3651&lt;=I3646,I$1,I$1+IF(AND(WEEKDAY($A3651)&lt;&gt;1,WEEKDAY($A3651)&lt;&gt;7),J$1,0)))^($A3651-$A3650)*(1-0.5*(E3651/E3650-1))</f>
        <v>57.351823360914601</v>
      </c>
      <c r="J3651">
        <f>VLOOKUP(A3651,'SVXY-IV'!A$1:G$5041,4,0)</f>
        <v>57.2104</v>
      </c>
      <c r="K3651">
        <f>ROW()</f>
        <v>3651</v>
      </c>
      <c r="L3651">
        <f>B3651/C3651</f>
        <v>0.89528795811518325</v>
      </c>
      <c r="M3651">
        <f t="shared" si="57"/>
        <v>15.405535536829252</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I3651*(1-IF($A3652&lt;=I3647,I$1,I$1+IF(AND(WEEKDAY($A3652)&lt;&gt;1,WEEKDAY($A3652)&lt;&gt;7),J$1,0)))^($A3652-$A3651)*(1-0.5*(E3652/E3651-1))</f>
        <v>57.983317274868426</v>
      </c>
      <c r="J3652">
        <f>VLOOKUP(A3652,'SVXY-IV'!A$1:G$5041,4,0)</f>
        <v>57.840200000000003</v>
      </c>
      <c r="K3652">
        <f>ROW()</f>
        <v>3652</v>
      </c>
      <c r="L3652">
        <f>B3652/C3652</f>
        <v>0.85039893617021278</v>
      </c>
      <c r="M3652">
        <f t="shared" si="57"/>
        <v>15.744869898994475</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I3652*(1-IF($A3653&lt;=I3648,I$1,I$1+IF(AND(WEEKDAY($A3653)&lt;&gt;1,WEEKDAY($A3653)&lt;&gt;7),J$1,0)))^($A3653-$A3652)*(1-0.5*(E3653/E3652-1))</f>
        <v>58.772038633494269</v>
      </c>
      <c r="J3653">
        <f>VLOOKUP(A3653,'SVXY-IV'!A$1:G$5041,4,0)</f>
        <v>58.624200000000002</v>
      </c>
      <c r="K3653">
        <f>ROW()</f>
        <v>3653</v>
      </c>
      <c r="L3653">
        <f>B3653/C3653</f>
        <v>0.80204778156996581</v>
      </c>
      <c r="M3653">
        <f t="shared" si="57"/>
        <v>16.173288323500099</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I3653*(1-IF($A3654&lt;=I3649,I$1,I$1+IF(AND(WEEKDAY($A3654)&lt;&gt;1,WEEKDAY($A3654)&lt;&gt;7),J$1,0)))^($A3654-$A3653)*(1-0.5*(E3654/E3653-1))</f>
        <v>59.278510214818972</v>
      </c>
      <c r="J3654">
        <f>VLOOKUP(A3654,'SVXY-IV'!A$1:G$5041,4,0)</f>
        <v>59.128900000000002</v>
      </c>
      <c r="K3654">
        <f>ROW()</f>
        <v>3654</v>
      </c>
      <c r="L3654">
        <f>B3654/C3654</f>
        <v>0.8132322536181944</v>
      </c>
      <c r="M3654">
        <f t="shared" si="57"/>
        <v>16.452119770796546</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I3654*(1-IF($A3655&lt;=I3650,I$1,I$1+IF(AND(WEEKDAY($A3655)&lt;&gt;1,WEEKDAY($A3655)&lt;&gt;7),J$1,0)))^($A3655-$A3654)*(1-0.5*(E3655/E3654-1))</f>
        <v>59.056491882444767</v>
      </c>
      <c r="J3655">
        <f>VLOOKUP(A3655,'SVXY-IV'!A$1:G$5041,4,0)</f>
        <v>58.906500000000001</v>
      </c>
      <c r="K3655">
        <f>ROW()</f>
        <v>3655</v>
      </c>
      <c r="L3655">
        <f>B3655/C3655</f>
        <v>0.80109739368998623</v>
      </c>
      <c r="M3655">
        <f t="shared" si="57"/>
        <v>16.328974782515367</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I3655*(1-IF($A3656&lt;=I3651,I$1,I$1+IF(AND(WEEKDAY($A3656)&lt;&gt;1,WEEKDAY($A3656)&lt;&gt;7),J$1,0)))^($A3656-$A3655)*(1-0.5*(E3656/E3655-1))</f>
        <v>59.274320538702163</v>
      </c>
      <c r="J3656">
        <f>VLOOKUP(A3656,'SVXY-IV'!A$1:G$5041,4,0)</f>
        <v>59.1203</v>
      </c>
      <c r="K3656">
        <f>ROW()</f>
        <v>3656</v>
      </c>
      <c r="L3656">
        <f>B3656/C3656</f>
        <v>0.82599864590385919</v>
      </c>
      <c r="M3656">
        <f t="shared" si="57"/>
        <v>16.449693836786</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I3656*(1-IF($A3657&lt;=I3652,I$1,I$1+IF(AND(WEEKDAY($A3657)&lt;&gt;1,WEEKDAY($A3657)&lt;&gt;7),J$1,0)))^($A3657-$A3656)*(1-0.5*(E3657/E3656-1))</f>
        <v>59.168445392000386</v>
      </c>
      <c r="J3657">
        <f>VLOOKUP(A3657,'SVXY-IV'!A$1:G$5041,4,0)</f>
        <v>59.0137</v>
      </c>
      <c r="K3657">
        <f>ROW()</f>
        <v>3657</v>
      </c>
      <c r="L3657">
        <f>B3657/C3657</f>
        <v>0.83243967828418231</v>
      </c>
      <c r="M3657">
        <f t="shared" ref="M3657:M3720" si="58">M3656*(1-IF($A3657&lt;=N$3,M$1,M$1+IF(AND(WEEKDAY($A3657)&lt;&gt;1,WEEKDAY($A3657)&lt;&gt;7),N$1,0)))^($A3657-$A3656)*(2-$E3657/$E3656)</f>
        <v>16.391020633559481</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I3657*(1-IF($A3658&lt;=I3653,I$1,I$1+IF(AND(WEEKDAY($A3658)&lt;&gt;1,WEEKDAY($A3658)&lt;&gt;7),J$1,0)))^($A3658-$A3657)*(1-0.5*(E3658/E3657-1))</f>
        <v>58.46872387039641</v>
      </c>
      <c r="J3658">
        <f>VLOOKUP(A3658,'SVXY-IV'!A$1:G$5041,4,0)</f>
        <v>58.317599999999999</v>
      </c>
      <c r="K3658">
        <f>ROW()</f>
        <v>3658</v>
      </c>
      <c r="L3658">
        <f>B3658/C3658</f>
        <v>0.85082508250825084</v>
      </c>
      <c r="M3658">
        <f t="shared" si="58"/>
        <v>16.003440476748693</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I3658*(1-IF($A3659&lt;=I3654,I$1,I$1+IF(AND(WEEKDAY($A3659)&lt;&gt;1,WEEKDAY($A3659)&lt;&gt;7),J$1,0)))^($A3659-$A3658)*(1-0.5*(E3659/E3658-1))</f>
        <v>59.03476918102492</v>
      </c>
      <c r="J3659">
        <f>VLOOKUP(A3659,'SVXY-IV'!A$1:G$5041,4,0)</f>
        <v>58.879600000000003</v>
      </c>
      <c r="K3659">
        <f>ROW()</f>
        <v>3659</v>
      </c>
      <c r="L3659">
        <f>B3659/C3659</f>
        <v>0.83344526527871055</v>
      </c>
      <c r="M3659">
        <f t="shared" si="58"/>
        <v>16.313385649390536</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I3659*(1-IF($A3660&lt;=I3655,I$1,I$1+IF(AND(WEEKDAY($A3660)&lt;&gt;1,WEEKDAY($A3660)&lt;&gt;7),J$1,0)))^($A3660-$A3659)*(1-0.5*(E3660/E3659-1))</f>
        <v>59.268270396887601</v>
      </c>
      <c r="J3660">
        <f>VLOOKUP(A3660,'SVXY-IV'!A$1:G$5041,4,0)</f>
        <v>59.1066</v>
      </c>
      <c r="K3660">
        <f>ROW()</f>
        <v>3660</v>
      </c>
      <c r="L3660">
        <f>B3660/C3660</f>
        <v>0.82058226134055512</v>
      </c>
      <c r="M3660">
        <f t="shared" si="58"/>
        <v>16.442521586087423</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I3660*(1-IF($A3661&lt;=I3656,I$1,I$1+IF(AND(WEEKDAY($A3661)&lt;&gt;1,WEEKDAY($A3661)&lt;&gt;7),J$1,0)))^($A3661-$A3660)*(1-0.5*(E3661/E3660-1))</f>
        <v>59.407945410381181</v>
      </c>
      <c r="J3661">
        <f>VLOOKUP(A3661,'SVXY-IV'!A$1:G$5041,4,0)</f>
        <v>59.251623109999997</v>
      </c>
      <c r="K3661">
        <f>ROW()</f>
        <v>3661</v>
      </c>
      <c r="L3661">
        <f>B3661/C3661</f>
        <v>0.81411126187245586</v>
      </c>
      <c r="M3661">
        <f t="shared" si="58"/>
        <v>16.520285762035311</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I3661*(1-IF($A3662&lt;=I3657,I$1,I$1+IF(AND(WEEKDAY($A3662)&lt;&gt;1,WEEKDAY($A3662)&lt;&gt;7),J$1,0)))^($A3662-$A3661)*(1-0.5*(E3662/E3661-1))</f>
        <v>59.30292128206036</v>
      </c>
      <c r="J3662">
        <f>VLOOKUP(A3662,'SVXY-IV'!A$1:G$5041,4,0)</f>
        <v>59.144753110000003</v>
      </c>
      <c r="K3662">
        <f>ROW()</f>
        <v>3662</v>
      </c>
      <c r="L3662">
        <f>B3662/C3662</f>
        <v>0.81199460916442057</v>
      </c>
      <c r="M3662">
        <f t="shared" si="58"/>
        <v>16.46196680802672</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I3662*(1-IF($A3663&lt;=I3658,I$1,I$1+IF(AND(WEEKDAY($A3663)&lt;&gt;1,WEEKDAY($A3663)&lt;&gt;7),J$1,0)))^($A3663-$A3662)*(1-0.5*(E3663/E3662-1))</f>
        <v>59.711754786102354</v>
      </c>
      <c r="J3663">
        <f>VLOOKUP(A3663,'SVXY-IV'!A$1:G$5041,4,0)</f>
        <v>59.551464670000001</v>
      </c>
      <c r="K3663">
        <f>ROW()</f>
        <v>3663</v>
      </c>
      <c r="L3663">
        <f>B3663/C3663</f>
        <v>0.79087193460490457</v>
      </c>
      <c r="M3663">
        <f t="shared" si="58"/>
        <v>16.689029463559272</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I3663*(1-IF($A3664&lt;=I3659,I$1,I$1+IF(AND(WEEKDAY($A3664)&lt;&gt;1,WEEKDAY($A3664)&lt;&gt;7),J$1,0)))^($A3664-$A3663)*(1-0.5*(E3664/E3663-1))</f>
        <v>58.102331713970308</v>
      </c>
      <c r="J3664">
        <f>VLOOKUP(A3664,'SVXY-IV'!A$1:G$5041,4,0)</f>
        <v>57.949350039999999</v>
      </c>
      <c r="K3664">
        <f>ROW()</f>
        <v>3664</v>
      </c>
      <c r="L3664">
        <f>B3664/C3664</f>
        <v>0.89772727272727282</v>
      </c>
      <c r="M3664">
        <f t="shared" si="58"/>
        <v>15.789493767428437</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I3664*(1-IF($A3665&lt;=I3660,I$1,I$1+IF(AND(WEEKDAY($A3665)&lt;&gt;1,WEEKDAY($A3665)&lt;&gt;7),J$1,0)))^($A3665-$A3664)*(1-0.5*(E3665/E3664-1))</f>
        <v>57.542364477162174</v>
      </c>
      <c r="J3665">
        <f>VLOOKUP(A3665,'SVXY-IV'!A$1:G$5041,4,0)</f>
        <v>57.389760299999999</v>
      </c>
      <c r="K3665">
        <f>ROW()</f>
        <v>3665</v>
      </c>
      <c r="L3665">
        <f>B3665/C3665</f>
        <v>0.91200000000000003</v>
      </c>
      <c r="M3665">
        <f t="shared" si="58"/>
        <v>15.48524076064445</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I3665*(1-IF($A3666&lt;=I3661,I$1,I$1+IF(AND(WEEKDAY($A3666)&lt;&gt;1,WEEKDAY($A3666)&lt;&gt;7),J$1,0)))^($A3666-$A3665)*(1-0.5*(E3666/E3665-1))</f>
        <v>56.939618418782253</v>
      </c>
      <c r="J3666">
        <f>VLOOKUP(A3666,'SVXY-IV'!A$1:G$5041,4,0)</f>
        <v>56.811714799999997</v>
      </c>
      <c r="K3666">
        <f>ROW()</f>
        <v>3666</v>
      </c>
      <c r="L3666">
        <f>B3666/C3666</f>
        <v>0.95033313143549347</v>
      </c>
      <c r="M3666">
        <f t="shared" si="58"/>
        <v>15.161104900355239</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I3666*(1-IF($A3667&lt;=I3662,I$1,I$1+IF(AND(WEEKDAY($A3667)&lt;&gt;1,WEEKDAY($A3667)&lt;&gt;7),J$1,0)))^($A3667-$A3666)*(1-0.5*(E3667/E3666-1))</f>
        <v>56.521345008981065</v>
      </c>
      <c r="J3667">
        <f>VLOOKUP(A3667,'SVXY-IV'!A$1:G$5041,4,0)</f>
        <v>56.393046419999997</v>
      </c>
      <c r="K3667">
        <f>ROW()</f>
        <v>3667</v>
      </c>
      <c r="L3667">
        <f>B3667/C3667</f>
        <v>0.95911004209260375</v>
      </c>
      <c r="M3667">
        <f t="shared" si="58"/>
        <v>14.938448259642824</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I3667*(1-IF($A3668&lt;=I3663,I$1,I$1+IF(AND(WEEKDAY($A3668)&lt;&gt;1,WEEKDAY($A3668)&lt;&gt;7),J$1,0)))^($A3668-$A3667)*(1-0.5*(E3668/E3667-1))</f>
        <v>51.222493771188788</v>
      </c>
      <c r="J3668">
        <f>VLOOKUP(A3668,'SVXY-IV'!A$1:G$5041,4,0)</f>
        <v>51.103802530000003</v>
      </c>
      <c r="K3668">
        <f>ROW()</f>
        <v>3668</v>
      </c>
      <c r="L3668">
        <f>B3668/C3668</f>
        <v>1.1091787439613527</v>
      </c>
      <c r="M3668">
        <f t="shared" si="58"/>
        <v>12.137641743851368</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I3668*(1-IF($A3669&lt;=I3664,I$1,I$1+IF(AND(WEEKDAY($A3669)&lt;&gt;1,WEEKDAY($A3669)&lt;&gt;7),J$1,0)))^($A3669-$A3668)*(1-0.5*(E3669/E3668-1))</f>
        <v>50.935769704013325</v>
      </c>
      <c r="J3669">
        <f>VLOOKUP(A3669,'SVXY-IV'!A$1:G$5041,4,0)</f>
        <v>50.817125840000003</v>
      </c>
      <c r="K3669">
        <f>ROW()</f>
        <v>3669</v>
      </c>
      <c r="L3669">
        <f>B3669/C3669</f>
        <v>1.1586270871985158</v>
      </c>
      <c r="M3669">
        <f t="shared" si="58"/>
        <v>12.001827212850202</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I3669*(1-IF($A3670&lt;=I3665,I$1,I$1+IF(AND(WEEKDAY($A3670)&lt;&gt;1,WEEKDAY($A3670)&lt;&gt;7),J$1,0)))^($A3670-$A3669)*(1-0.5*(E3670/E3669-1))</f>
        <v>51.644386623791561</v>
      </c>
      <c r="J3670">
        <f>VLOOKUP(A3670,'SVXY-IV'!A$1:G$5041,4,0)</f>
        <v>51.524950410000002</v>
      </c>
      <c r="K3670">
        <f>ROW()</f>
        <v>3670</v>
      </c>
      <c r="L3670">
        <f>B3670/C3670</f>
        <v>1.0740927419354838</v>
      </c>
      <c r="M3670">
        <f t="shared" si="58"/>
        <v>12.335824231086399</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I3670*(1-IF($A3671&lt;=I3666,I$1,I$1+IF(AND(WEEKDAY($A3671)&lt;&gt;1,WEEKDAY($A3671)&lt;&gt;7),J$1,0)))^($A3671-$A3670)*(1-0.5*(E3671/E3670-1))</f>
        <v>51.104346700849931</v>
      </c>
      <c r="J3671">
        <f>VLOOKUP(A3671,'SVXY-IV'!A$1:G$5041,4,0)</f>
        <v>50.985988579999997</v>
      </c>
      <c r="K3671">
        <f>ROW()</f>
        <v>3671</v>
      </c>
      <c r="L3671">
        <f>B3671/C3671</f>
        <v>1.0497782158698867</v>
      </c>
      <c r="M3671">
        <f t="shared" si="58"/>
        <v>12.078053991753361</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I3671*(1-IF($A3672&lt;=I3667,I$1,I$1+IF(AND(WEEKDAY($A3672)&lt;&gt;1,WEEKDAY($A3672)&lt;&gt;7),J$1,0)))^($A3672-$A3671)*(1-0.5*(E3672/E3671-1))</f>
        <v>52.902119272877187</v>
      </c>
      <c r="J3672">
        <f>VLOOKUP(A3672,'SVXY-IV'!A$1:G$5041,4,0)</f>
        <v>52.780847999999999</v>
      </c>
      <c r="K3672">
        <f>ROW()</f>
        <v>3672</v>
      </c>
      <c r="L3672">
        <f>B3672/C3672</f>
        <v>0.98106904231625836</v>
      </c>
      <c r="M3672">
        <f t="shared" si="58"/>
        <v>12.927877544997196</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I3672*(1-IF($A3673&lt;=I3668,I$1,I$1+IF(AND(WEEKDAY($A3673)&lt;&gt;1,WEEKDAY($A3673)&lt;&gt;7),J$1,0)))^($A3673-$A3672)*(1-0.5*(E3673/E3672-1))</f>
        <v>53.130412175082235</v>
      </c>
      <c r="J3673">
        <f>VLOOKUP(A3673,'SVXY-IV'!A$1:G$5041,4,0)</f>
        <v>53.006470479999997</v>
      </c>
      <c r="K3673">
        <f>ROW()</f>
        <v>3673</v>
      </c>
      <c r="L3673">
        <f>B3673/C3673</f>
        <v>0.96132596685082861</v>
      </c>
      <c r="M3673">
        <f t="shared" si="58"/>
        <v>13.039523560134048</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I3673*(1-IF($A3674&lt;=I3669,I$1,I$1+IF(AND(WEEKDAY($A3674)&lt;&gt;1,WEEKDAY($A3674)&lt;&gt;7),J$1,0)))^($A3674-$A3673)*(1-0.5*(E3674/E3673-1))</f>
        <v>51.137526176357085</v>
      </c>
      <c r="J3674">
        <f>VLOOKUP(A3674,'SVXY-IV'!A$1:G$5041,4,0)</f>
        <v>51.026075800000001</v>
      </c>
      <c r="K3674">
        <f>ROW()</f>
        <v>3674</v>
      </c>
      <c r="L3674">
        <f>B3674/C3674</f>
        <v>1.0100704934541793</v>
      </c>
      <c r="M3674">
        <f t="shared" si="58"/>
        <v>12.061407592575199</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I3674*(1-IF($A3675&lt;=I3670,I$1,I$1+IF(AND(WEEKDAY($A3675)&lt;&gt;1,WEEKDAY($A3675)&lt;&gt;7),J$1,0)))^($A3675-$A3674)*(1-0.5*(E3675/E3674-1))</f>
        <v>51.125056997425567</v>
      </c>
      <c r="J3675">
        <f>VLOOKUP(A3675,'SVXY-IV'!A$1:G$5041,4,0)</f>
        <v>51.011792640000003</v>
      </c>
      <c r="K3675">
        <f>ROW()</f>
        <v>3675</v>
      </c>
      <c r="L3675">
        <f>B3675/C3675</f>
        <v>1.0025201612903225</v>
      </c>
      <c r="M3675">
        <f t="shared" si="58"/>
        <v>12.055591775389235</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I3675*(1-IF($A3676&lt;=I3671,I$1,I$1+IF(AND(WEEKDAY($A3676)&lt;&gt;1,WEEKDAY($A3676)&lt;&gt;7),J$1,0)))^($A3676-$A3675)*(1-0.5*(E3676/E3675-1))</f>
        <v>50.868159870009023</v>
      </c>
      <c r="J3676">
        <f>VLOOKUP(A3676,'SVXY-IV'!A$1:G$5041,4,0)</f>
        <v>50.757399990000003</v>
      </c>
      <c r="K3676">
        <f>ROW()</f>
        <v>3676</v>
      </c>
      <c r="L3676">
        <f>B3676/C3676</f>
        <v>0.99091826437941477</v>
      </c>
      <c r="M3676">
        <f t="shared" si="58"/>
        <v>11.934641597712087</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I3676*(1-IF($A3677&lt;=I3672,I$1,I$1+IF(AND(WEEKDAY($A3677)&lt;&gt;1,WEEKDAY($A3677)&lt;&gt;7),J$1,0)))^($A3677-$A3676)*(1-0.5*(E3677/E3676-1))</f>
        <v>50.59278050258483</v>
      </c>
      <c r="J3677">
        <f>VLOOKUP(A3677,'SVXY-IV'!A$1:G$5041,4,0)</f>
        <v>50.481686240000002</v>
      </c>
      <c r="K3677">
        <f>ROW()</f>
        <v>3677</v>
      </c>
      <c r="L3677">
        <f>B3677/C3677</f>
        <v>1.0212031558185404</v>
      </c>
      <c r="M3677">
        <f t="shared" si="58"/>
        <v>11.805491119935523</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I3677*(1-IF($A3678&lt;=I3673,I$1,I$1+IF(AND(WEEKDAY($A3678)&lt;&gt;1,WEEKDAY($A3678)&lt;&gt;7),J$1,0)))^($A3678-$A3677)*(1-0.5*(E3678/E3677-1))</f>
        <v>48.32436609637584</v>
      </c>
      <c r="J3678">
        <f>VLOOKUP(A3678,'SVXY-IV'!A$1:G$5041,4,0)</f>
        <v>48.226004170000003</v>
      </c>
      <c r="K3678">
        <f>ROW()</f>
        <v>3678</v>
      </c>
      <c r="L3678">
        <f>B3678/C3678</f>
        <v>1.1153846153846154</v>
      </c>
      <c r="M3678">
        <f t="shared" si="58"/>
        <v>10.746938514767766</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I3678*(1-IF($A3679&lt;=I3674,I$1,I$1+IF(AND(WEEKDAY($A3679)&lt;&gt;1,WEEKDAY($A3679)&lt;&gt;7),J$1,0)))^($A3679-$A3678)*(1-0.5*(E3679/E3678-1))</f>
        <v>47.995955918293802</v>
      </c>
      <c r="J3679">
        <f>VLOOKUP(A3679,'SVXY-IV'!A$1:G$5041,4,0)</f>
        <v>47.898234080000002</v>
      </c>
      <c r="K3679">
        <f>ROW()</f>
        <v>3679</v>
      </c>
      <c r="L3679">
        <f>B3679/C3679</f>
        <v>1.0793226381461674</v>
      </c>
      <c r="M3679">
        <f t="shared" si="58"/>
        <v>10.600928988569258</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I3679*(1-IF($A3680&lt;=I3675,I$1,I$1+IF(AND(WEEKDAY($A3680)&lt;&gt;1,WEEKDAY($A3680)&lt;&gt;7),J$1,0)))^($A3680-$A3679)*(1-0.5*(E3680/E3679-1))</f>
        <v>47.787539859320489</v>
      </c>
      <c r="J3680">
        <f>VLOOKUP(A3680,'SVXY-IV'!A$1:G$5041,4,0)</f>
        <v>47.689380409999998</v>
      </c>
      <c r="K3680">
        <f>ROW()</f>
        <v>3680</v>
      </c>
      <c r="L3680">
        <f>B3680/C3680</f>
        <v>1.0747330960854093</v>
      </c>
      <c r="M3680">
        <f t="shared" si="58"/>
        <v>10.508922706209788</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I3680*(1-IF($A3681&lt;=I3676,I$1,I$1+IF(AND(WEEKDAY($A3681)&lt;&gt;1,WEEKDAY($A3681)&lt;&gt;7),J$1,0)))^($A3681-$A3680)*(1-0.5*(E3681/E3680-1))</f>
        <v>47.247357199898076</v>
      </c>
      <c r="J3681">
        <f>VLOOKUP(A3681,'SVXY-IV'!A$1:G$5041,4,0)</f>
        <v>47.152438670000002</v>
      </c>
      <c r="K3681">
        <f>ROW()</f>
        <v>3681</v>
      </c>
      <c r="L3681">
        <f>B3681/C3681</f>
        <v>1.0711188204683435</v>
      </c>
      <c r="M3681">
        <f t="shared" si="58"/>
        <v>10.271527683870582</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I3681*(1-IF($A3682&lt;=I3677,I$1,I$1+IF(AND(WEEKDAY($A3682)&lt;&gt;1,WEEKDAY($A3682)&lt;&gt;7),J$1,0)))^($A3682-$A3681)*(1-0.5*(E3682/E3681-1))</f>
        <v>47.814885005253799</v>
      </c>
      <c r="J3682">
        <f>VLOOKUP(A3682,'SVXY-IV'!A$1:G$5041,4,0)</f>
        <v>47.71878624</v>
      </c>
      <c r="K3682">
        <f>ROW()</f>
        <v>3682</v>
      </c>
      <c r="L3682">
        <f>B3682/C3682</f>
        <v>1.0503823661718399</v>
      </c>
      <c r="M3682">
        <f t="shared" si="58"/>
        <v>10.518338826809334</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I3682*(1-IF($A3683&lt;=I3678,I$1,I$1+IF(AND(WEEKDAY($A3683)&lt;&gt;1,WEEKDAY($A3683)&lt;&gt;7),J$1,0)))^($A3683-$A3682)*(1-0.5*(E3683/E3682-1))</f>
        <v>48.473702444301423</v>
      </c>
      <c r="J3683">
        <f>VLOOKUP(A3683,'SVXY-IV'!A$1:G$5041,4,0)</f>
        <v>48.376077359999996</v>
      </c>
      <c r="K3683">
        <f>ROW()</f>
        <v>3683</v>
      </c>
      <c r="L3683">
        <f>B3683/C3683</f>
        <v>1.0037825059101655</v>
      </c>
      <c r="M3683">
        <f t="shared" si="58"/>
        <v>10.808244377524781</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I3683*(1-IF($A3684&lt;=I3679,I$1,I$1+IF(AND(WEEKDAY($A3684)&lt;&gt;1,WEEKDAY($A3684)&lt;&gt;7),J$1,0)))^($A3684-$A3683)*(1-0.5*(E3684/E3683-1))</f>
        <v>49.548003191964654</v>
      </c>
      <c r="J3684">
        <f>VLOOKUP(A3684,'SVXY-IV'!A$1:G$5041,4,0)</f>
        <v>49.447804830000003</v>
      </c>
      <c r="K3684">
        <f>ROW()</f>
        <v>3684</v>
      </c>
      <c r="L3684">
        <f>B3684/C3684</f>
        <v>0.9636273044344793</v>
      </c>
      <c r="M3684">
        <f t="shared" si="58"/>
        <v>11.287370210317892</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I3684*(1-IF($A3685&lt;=I3680,I$1,I$1+IF(AND(WEEKDAY($A3685)&lt;&gt;1,WEEKDAY($A3685)&lt;&gt;7),J$1,0)))^($A3685-$A3684)*(1-0.5*(E3685/E3684-1))</f>
        <v>49.313897283578143</v>
      </c>
      <c r="J3685">
        <f>VLOOKUP(A3685,'SVXY-IV'!A$1:G$5041,4,0)</f>
        <v>49.212241300000002</v>
      </c>
      <c r="M3685">
        <f t="shared" si="58"/>
        <v>11.180772420303208</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I3685*(1-IF($A3686&lt;=I3681,I$1,I$1+IF(AND(WEEKDAY($A3686)&lt;&gt;1,WEEKDAY($A3686)&lt;&gt;7),J$1,0)))^($A3686-$A3685)*(1-0.5*(E3686/E3685-1))</f>
        <v>49.567885968152495</v>
      </c>
      <c r="J3686">
        <f>VLOOKUP(A3686,'SVXY-IV'!A$1:G$5041,4,0)</f>
        <v>49.46942233</v>
      </c>
      <c r="M3686">
        <f t="shared" si="58"/>
        <v>11.296121017222552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I3686*(1-IF($A3687&lt;=I3682,I$1,I$1+IF(AND(WEEKDAY($A3687)&lt;&gt;1,WEEKDAY($A3687)&lt;&gt;7),J$1,0)))^($A3687-$A3686)*(1-0.5*(E3687/E3686-1))</f>
        <v>50.459815232758963</v>
      </c>
      <c r="J3687">
        <f>VLOOKUP(A3687,'SVXY-IV'!A$1:G$5041,4,0)</f>
        <v>50.359142009999999</v>
      </c>
      <c r="M3687">
        <f t="shared" si="58"/>
        <v>11.702701504698744</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I3687*(1-IF($A3688&lt;=I3683,I$1,I$1+IF(AND(WEEKDAY($A3688)&lt;&gt;1,WEEKDAY($A3688)&lt;&gt;7),J$1,0)))^($A3688-$A3687)*(1-0.5*(E3688/E3687-1))</f>
        <v>52.352262454019908</v>
      </c>
      <c r="J3688">
        <f>VLOOKUP(A3688,'SVXY-IV'!A$1:G$5041,4,0)</f>
        <v>52.270023760000001</v>
      </c>
      <c r="M3688">
        <f t="shared" si="58"/>
        <v>12.580544885470697</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I3688*(1-IF($A3689&lt;=I3684,I$1,I$1+IF(AND(WEEKDAY($A3689)&lt;&gt;1,WEEKDAY($A3689)&lt;&gt;7),J$1,0)))^($A3689-$A3688)*(1-0.5*(E3689/E3688-1))</f>
        <v>52.218638752833151</v>
      </c>
      <c r="J3689">
        <f>VLOOKUP(A3689,'SVXY-IV'!A$1:G$5041,4,0)</f>
        <v>52.136402330000003</v>
      </c>
      <c r="M3689">
        <f t="shared" si="58"/>
        <v>12.516394063231301</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I3689*(1-IF($A3690&lt;=I3685,I$1,I$1+IF(AND(WEEKDAY($A3690)&lt;&gt;1,WEEKDAY($A3690)&lt;&gt;7),J$1,0)))^($A3690-$A3689)*(1-0.5*(E3690/E3689-1))</f>
        <v>51.45436003726801</v>
      </c>
      <c r="J3690">
        <f>VLOOKUP(A3690,'SVXY-IV'!A$1:G$5041,4,0)</f>
        <v>51.372787019999997</v>
      </c>
      <c r="M3690">
        <f t="shared" si="58"/>
        <v>12.150087053545365</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I3690*(1-IF($A3691&lt;=I3686,I$1,I$1+IF(AND(WEEKDAY($A3691)&lt;&gt;1,WEEKDAY($A3691)&lt;&gt;7),J$1,0)))^($A3691-$A3690)*(1-0.5*(E3691/E3690-1))</f>
        <v>49.488004793133832</v>
      </c>
      <c r="J3691">
        <f>VLOOKUP(A3691,'SVXY-IV'!A$1:G$5041,4,0)</f>
        <v>49.411976340000002</v>
      </c>
      <c r="M3691">
        <f t="shared" si="58"/>
        <v>11.221700093396535</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I3691*(1-IF($A3692&lt;=I3687,I$1,I$1+IF(AND(WEEKDAY($A3692)&lt;&gt;1,WEEKDAY($A3692)&lt;&gt;7),J$1,0)))^($A3692-$A3691)*(1-0.5*(E3692/E3691-1))</f>
        <v>49.335064738724562</v>
      </c>
      <c r="J3692">
        <f>VLOOKUP(A3692,'SVXY-IV'!A$1:G$5041,4,0)</f>
        <v>49.258356620000001</v>
      </c>
      <c r="M3692">
        <f t="shared" si="58"/>
        <v>11.152402857327504</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I3692*(1-IF($A3693&lt;=I3688,I$1,I$1+IF(AND(WEEKDAY($A3693)&lt;&gt;1,WEEKDAY($A3693)&lt;&gt;7),J$1,0)))^($A3693-$A3692)*(1-0.5*(E3693/E3692-1))</f>
        <v>48.620672648839111</v>
      </c>
      <c r="J3693">
        <f>VLOOKUP(A3693,'SVXY-IV'!A$1:G$5041,4,0)</f>
        <v>48.545985250000001</v>
      </c>
      <c r="M3693">
        <f t="shared" si="58"/>
        <v>10.829487802986705</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I3693*(1-IF($A3694&lt;=I3689,I$1,I$1+IF(AND(WEEKDAY($A3694)&lt;&gt;1,WEEKDAY($A3694)&lt;&gt;7),J$1,0)))^($A3694-$A3693)*(1-0.5*(E3694/E3693-1))</f>
        <v>49.092045469149163</v>
      </c>
      <c r="J3694">
        <f>VLOOKUP(A3694,'SVXY-IV'!A$1:G$5041,4,0)</f>
        <v>49.017981390000003</v>
      </c>
      <c r="M3694">
        <f t="shared" si="58"/>
        <v>11.039524535147489</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I3694*(1-IF($A3695&lt;=I3690,I$1,I$1+IF(AND(WEEKDAY($A3695)&lt;&gt;1,WEEKDAY($A3695)&lt;&gt;7),J$1,0)))^($A3695-$A3694)*(1-0.5*(E3695/E3694-1))</f>
        <v>50.162019165720402</v>
      </c>
      <c r="J3695">
        <f>VLOOKUP(A3695,'SVXY-IV'!A$1:G$5041,4,0)</f>
        <v>50.086146319999997</v>
      </c>
      <c r="M3695">
        <f t="shared" si="58"/>
        <v>11.520793651402743</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I3695*(1-IF($A3696&lt;=I3691,I$1,I$1+IF(AND(WEEKDAY($A3696)&lt;&gt;1,WEEKDAY($A3696)&lt;&gt;7),J$1,0)))^($A3696-$A3695)*(1-0.5*(E3696/E3695-1))</f>
        <v>48.65506946963184</v>
      </c>
      <c r="J3696">
        <f>VLOOKUP(A3696,'SVXY-IV'!A$1:G$5041,4,0)</f>
        <v>48.583599200000002</v>
      </c>
      <c r="M3696">
        <f t="shared" si="58"/>
        <v>10.828818379231842</v>
      </c>
    </row>
    <row r="3697" spans="1:13"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I3696*(1-IF($A3697&lt;=I3692,I$1,I$1+IF(AND(WEEKDAY($A3697)&lt;&gt;1,WEEKDAY($A3697)&lt;&gt;7),J$1,0)))^($A3697-$A3696)*(1-0.5*(E3697/E3696-1))</f>
        <v>47.276718304063976</v>
      </c>
      <c r="J3697">
        <f>VLOOKUP(A3697,'SVXY-IV'!A$1:G$5041,4,0)</f>
        <v>47.207430500000001</v>
      </c>
      <c r="M3697">
        <f t="shared" si="58"/>
        <v>10.215350361367916</v>
      </c>
    </row>
    <row r="3698" spans="1:13"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I3697*(1-IF($A3698&lt;=I3693,I$1,I$1+IF(AND(WEEKDAY($A3698)&lt;&gt;1,WEEKDAY($A3698)&lt;&gt;7),J$1,0)))^($A3698-$A3697)*(1-0.5*(E3698/E3697-1))</f>
        <v>47.622680955480369</v>
      </c>
      <c r="J3698">
        <f>VLOOKUP(A3698,'SVXY-IV'!A$1:G$5041,4,0)</f>
        <v>47.554173659999996</v>
      </c>
      <c r="M3698">
        <f t="shared" si="58"/>
        <v>10.364911502224166</v>
      </c>
    </row>
    <row r="3699" spans="1:13"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I3698*(1-IF($A3699&lt;=I3694,I$1,I$1+IF(AND(WEEKDAY($A3699)&lt;&gt;1,WEEKDAY($A3699)&lt;&gt;7),J$1,0)))^($A3699-$A3698)*(1-0.5*(E3699/E3698-1))</f>
        <v>47.218845035508586</v>
      </c>
      <c r="J3699">
        <f>VLOOKUP(A3699,'SVXY-IV'!A$1:G$5041,4,0)</f>
        <v>47.151838580000003</v>
      </c>
      <c r="M3699">
        <f t="shared" si="58"/>
        <v>10.189245301163645</v>
      </c>
    </row>
    <row r="3700" spans="1:13"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I3699*(1-IF($A3700&lt;=I3695,I$1,I$1+IF(AND(WEEKDAY($A3700)&lt;&gt;1,WEEKDAY($A3700)&lt;&gt;7),J$1,0)))^($A3700-$A3699)*(1-0.5*(E3700/E3699-1))</f>
        <v>48.953299069999687</v>
      </c>
      <c r="J3700">
        <f>VLOOKUP(A3700,'SVXY-IV'!A$1:G$5041,4,0)</f>
        <v>48.899276810000003</v>
      </c>
      <c r="M3700">
        <f t="shared" si="58"/>
        <v>10.93791422362615</v>
      </c>
    </row>
    <row r="3701" spans="1:13"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I3700*(1-IF($A3701&lt;=I3696,I$1,I$1+IF(AND(WEEKDAY($A3701)&lt;&gt;1,WEEKDAY($A3701)&lt;&gt;7),J$1,0)))^($A3701-$A3700)*(1-0.5*(E3701/E3700-1))</f>
        <v>49.165623792474385</v>
      </c>
      <c r="J3701">
        <f>VLOOKUP(A3701,'SVXY-IV'!A$1:G$5041,4,0)</f>
        <v>49.11103833</v>
      </c>
      <c r="M3701">
        <f t="shared" si="58"/>
        <v>11.032854038356877</v>
      </c>
    </row>
    <row r="3702" spans="1:13"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I3701*(1-IF($A3702&lt;=I3697,I$1,I$1+IF(AND(WEEKDAY($A3702)&lt;&gt;1,WEEKDAY($A3702)&lt;&gt;7),J$1,0)))^($A3702-$A3701)*(1-0.5*(E3702/E3701-1))</f>
        <v>49.881660147787969</v>
      </c>
      <c r="J3702">
        <f>VLOOKUP(A3702,'SVXY-IV'!A$1:G$5041,4,0)</f>
        <v>49.827084290000002</v>
      </c>
      <c r="M3702">
        <f t="shared" si="58"/>
        <v>11.3542675583119</v>
      </c>
    </row>
    <row r="3703" spans="1:13"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I3702*(1-IF($A3703&lt;=I3698,I$1,I$1+IF(AND(WEEKDAY($A3703)&lt;&gt;1,WEEKDAY($A3703)&lt;&gt;7),J$1,0)))^($A3703-$A3702)*(1-0.5*(E3703/E3702-1))</f>
        <v>49.640289184311378</v>
      </c>
      <c r="J3703">
        <f>VLOOKUP(A3703,'SVXY-IV'!A$1:G$5041,4,0)</f>
        <v>49.585794909999997</v>
      </c>
      <c r="M3703">
        <f t="shared" si="58"/>
        <v>11.244448326871185</v>
      </c>
    </row>
    <row r="3704" spans="1:13" x14ac:dyDescent="0.25">
      <c r="A3704" s="1">
        <v>43434</v>
      </c>
      <c r="B3704">
        <v>18.07</v>
      </c>
      <c r="C3704">
        <v>18.89</v>
      </c>
      <c r="D3704">
        <v>57.691600000000001</v>
      </c>
      <c r="E3704">
        <v>49.8688</v>
      </c>
      <c r="F3704">
        <v>12138.903156</v>
      </c>
      <c r="G3704">
        <v>10494.232088999999</v>
      </c>
      <c r="H3704">
        <f>(1/(1-91/360*VLOOKUP($A3704,Tbills!$B$4:$C$974,2,1)/100))^((1)/91)-1</f>
        <v>6.6033466003423413E-5</v>
      </c>
      <c r="I3704">
        <f>I3703*(1-IF($A3704&lt;=I3699,I$1,I$1+IF(AND(WEEKDAY($A3704)&lt;&gt;1,WEEKDAY($A3704)&lt;&gt;7),J$1,0)))^($A3704-$A3703)*(1-0.5*(E3704/E3703-1))</f>
        <v>50.556100517296073</v>
      </c>
      <c r="J3704">
        <f>VLOOKUP(A3704,'SVXY-IV'!A$1:G$5041,4,0)</f>
        <v>50.499163260000003</v>
      </c>
      <c r="M3704">
        <f t="shared" si="58"/>
        <v>11.659397986975945</v>
      </c>
    </row>
    <row r="3705" spans="1:13"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I3704*(1-IF($A3705&lt;=I3700,I$1,I$1+IF(AND(WEEKDAY($A3705)&lt;&gt;1,WEEKDAY($A3705)&lt;&gt;7),J$1,0)))^($A3705-$A3704)*(1-0.5*(E3705/E3704-1))</f>
        <v>51.773766596495513</v>
      </c>
      <c r="J3705">
        <f>VLOOKUP(A3705,'SVXY-IV'!A$1:G$5041,4,0)</f>
        <v>51.717344339999997</v>
      </c>
      <c r="M3705">
        <f t="shared" si="58"/>
        <v>12.221198474639616</v>
      </c>
    </row>
    <row r="3706" spans="1:13"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I3705*(1-IF($A3706&lt;=I3701,I$1,I$1+IF(AND(WEEKDAY($A3706)&lt;&gt;1,WEEKDAY($A3706)&lt;&gt;7),J$1,0)))^($A3706-$A3705)*(1-0.5*(E3706/E3705-1))</f>
        <v>48.223841943194024</v>
      </c>
      <c r="J3706">
        <f>VLOOKUP(A3706,'SVXY-IV'!A$1:G$5041,4,0)</f>
        <v>48.174930719999999</v>
      </c>
      <c r="M3706">
        <f t="shared" si="58"/>
        <v>10.545380316572592</v>
      </c>
    </row>
    <row r="3707" spans="1:13"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I3706*(1-IF($A3707&lt;=I3702,I$1,I$1+IF(AND(WEEKDAY($A3707)&lt;&gt;1,WEEKDAY($A3707)&lt;&gt;7),J$1,0)))^($A3707-$A3706)*(1-0.5*(E3707/E3706-1))</f>
        <v>47.775481587894902</v>
      </c>
      <c r="J3707">
        <f>VLOOKUP(A3707,'SVXY-IV'!A$1:G$5041,4,0)</f>
        <v>47.726992260000003</v>
      </c>
      <c r="M3707">
        <f t="shared" si="58"/>
        <v>10.349412914043093</v>
      </c>
    </row>
    <row r="3708" spans="1:13"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I3707*(1-IF($A3708&lt;=I3703,I$1,I$1+IF(AND(WEEKDAY($A3708)&lt;&gt;1,WEEKDAY($A3708)&lt;&gt;7),J$1,0)))^($A3708-$A3707)*(1-0.5*(E3708/E3707-1))</f>
        <v>46.163098497831221</v>
      </c>
      <c r="J3708">
        <f>VLOOKUP(A3708,'SVXY-IV'!A$1:G$5041,4,0)</f>
        <v>46.133815040000002</v>
      </c>
      <c r="M3708">
        <f t="shared" si="58"/>
        <v>9.6509156708956088</v>
      </c>
    </row>
    <row r="3709" spans="1:13"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I3708*(1-IF($A3709&lt;=I3704,I$1,I$1+IF(AND(WEEKDAY($A3709)&lt;&gt;1,WEEKDAY($A3709)&lt;&gt;7),J$1,0)))^($A3709-$A3708)*(1-0.5*(E3709/E3708-1))</f>
        <v>46.304456982864451</v>
      </c>
      <c r="J3709">
        <f>VLOOKUP(A3709,'SVXY-IV'!A$1:G$5041,4,0)</f>
        <v>46.278676959999999</v>
      </c>
      <c r="M3709">
        <f t="shared" si="58"/>
        <v>9.7101757700737465</v>
      </c>
    </row>
    <row r="3710" spans="1:13"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I3709*(1-IF($A3710&lt;=I3705,I$1,I$1+IF(AND(WEEKDAY($A3710)&lt;&gt;1,WEEKDAY($A3710)&lt;&gt;7),J$1,0)))^($A3710-$A3709)*(1-0.5*(E3710/E3709-1))</f>
        <v>46.358965742983507</v>
      </c>
      <c r="J3710">
        <f>VLOOKUP(A3710,'SVXY-IV'!A$1:G$5041,4,0)</f>
        <v>46.333004029999998</v>
      </c>
      <c r="M3710">
        <f t="shared" si="58"/>
        <v>9.7330897791122091</v>
      </c>
    </row>
    <row r="3711" spans="1:13"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I3710*(1-IF($A3711&lt;=I3706,I$1,I$1+IF(AND(WEEKDAY($A3711)&lt;&gt;1,WEEKDAY($A3711)&lt;&gt;7),J$1,0)))^($A3711-$A3710)*(1-0.5*(E3711/E3710-1))</f>
        <v>46.458029874589151</v>
      </c>
      <c r="J3711">
        <f>VLOOKUP(A3711,'SVXY-IV'!A$1:G$5041,4,0)</f>
        <v>46.431732930000003</v>
      </c>
      <c r="M3711">
        <f t="shared" si="58"/>
        <v>9.7747393813119317</v>
      </c>
    </row>
    <row r="3712" spans="1:13"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I3711*(1-IF($A3712&lt;=I3707,I$1,I$1+IF(AND(WEEKDAY($A3712)&lt;&gt;1,WEEKDAY($A3712)&lt;&gt;7),J$1,0)))^($A3712-$A3711)*(1-0.5*(E3712/E3711-1))</f>
        <v>46.718430619391171</v>
      </c>
      <c r="J3712">
        <f>VLOOKUP(A3712,'SVXY-IV'!A$1:G$5041,4,0)</f>
        <v>46.692052480000001</v>
      </c>
      <c r="M3712">
        <f t="shared" si="58"/>
        <v>9.88436697538482</v>
      </c>
    </row>
    <row r="3713" spans="1:13"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I3712*(1-IF($A3713&lt;=I3708,I$1,I$1+IF(AND(WEEKDAY($A3713)&lt;&gt;1,WEEKDAY($A3713)&lt;&gt;7),J$1,0)))^($A3713-$A3712)*(1-0.5*(E3713/E3712-1))</f>
        <v>45.905859532844623</v>
      </c>
      <c r="J3713">
        <f>VLOOKUP(A3713,'SVXY-IV'!A$1:G$5041,4,0)</f>
        <v>45.880151859999998</v>
      </c>
      <c r="M3713">
        <f t="shared" si="58"/>
        <v>9.540591691978463</v>
      </c>
    </row>
    <row r="3714" spans="1:13"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I3713*(1-IF($A3714&lt;=I3709,I$1,I$1+IF(AND(WEEKDAY($A3714)&lt;&gt;1,WEEKDAY($A3714)&lt;&gt;7),J$1,0)))^($A3714-$A3713)*(1-0.5*(E3714/E3713-1))</f>
        <v>44.916988130526533</v>
      </c>
      <c r="J3714">
        <f>VLOOKUP(A3714,'SVXY-IV'!A$1:G$5041,4,0)</f>
        <v>44.890701739999997</v>
      </c>
      <c r="M3714">
        <f t="shared" si="58"/>
        <v>9.1297405007913177</v>
      </c>
    </row>
    <row r="3715" spans="1:13"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I3714*(1-IF($A3715&lt;=I3710,I$1,I$1+IF(AND(WEEKDAY($A3715)&lt;&gt;1,WEEKDAY($A3715)&lt;&gt;7),J$1,0)))^($A3715-$A3714)*(1-0.5*(E3715/E3714-1))</f>
        <v>44.557482574315586</v>
      </c>
      <c r="J3715">
        <f>VLOOKUP(A3715,'SVXY-IV'!A$1:G$5041,4,0)</f>
        <v>44.532194760000003</v>
      </c>
      <c r="M3715">
        <f t="shared" si="58"/>
        <v>8.9836487061033665</v>
      </c>
    </row>
    <row r="3716" spans="1:13"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I3715*(1-IF($A3716&lt;=I3711,I$1,I$1+IF(AND(WEEKDAY($A3716)&lt;&gt;1,WEEKDAY($A3716)&lt;&gt;7),J$1,0)))^($A3716-$A3715)*(1-0.5*(E3716/E3715-1))</f>
        <v>44.201504200647122</v>
      </c>
      <c r="J3716">
        <f>VLOOKUP(A3716,'SVXY-IV'!A$1:G$5041,4,0)</f>
        <v>44.17670811</v>
      </c>
      <c r="M3716">
        <f t="shared" si="58"/>
        <v>8.8401566464039849</v>
      </c>
    </row>
    <row r="3717" spans="1:13"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I3716*(1-IF($A3717&lt;=I3712,I$1,I$1+IF(AND(WEEKDAY($A3717)&lt;&gt;1,WEEKDAY($A3717)&lt;&gt;7),J$1,0)))^($A3717-$A3716)*(1-0.5*(E3717/E3716-1))</f>
        <v>43.817744262951265</v>
      </c>
      <c r="J3717">
        <f>VLOOKUP(A3717,'SVXY-IV'!A$1:G$5041,4,0)</f>
        <v>43.79453986</v>
      </c>
      <c r="M3717">
        <f t="shared" si="58"/>
        <v>8.6867067591022327</v>
      </c>
    </row>
    <row r="3718" spans="1:13" x14ac:dyDescent="0.25">
      <c r="A3718" s="1">
        <v>43455</v>
      </c>
      <c r="B3718">
        <v>30.11</v>
      </c>
      <c r="C3718">
        <v>26.23</v>
      </c>
      <c r="D3718">
        <v>80.1173</v>
      </c>
      <c r="E3718">
        <v>69.159000000000006</v>
      </c>
      <c r="F3718">
        <v>13959.352293</v>
      </c>
      <c r="G3718">
        <v>12051.397295999999</v>
      </c>
      <c r="H3718">
        <f>(1/(1-91/360*VLOOKUP($A3718,Tbills!$B$4:$C$974,2,1)/100))^((1)/91)-1</f>
        <v>6.6173214376075151E-5</v>
      </c>
      <c r="I3718">
        <f>I3717*(1-IF($A3718&lt;=I3713,I$1,I$1+IF(AND(WEEKDAY($A3718)&lt;&gt;1,WEEKDAY($A3718)&lt;&gt;7),J$1,0)))^($A3718-$A3717)*(1-0.5*(E3718/E3717-1))</f>
        <v>42.371263970618578</v>
      </c>
      <c r="J3718">
        <f>VLOOKUP(A3718,'SVXY-IV'!A$1:G$5041,4,0)</f>
        <v>42.347745140000001</v>
      </c>
      <c r="M3718">
        <f t="shared" si="58"/>
        <v>8.113247329577856</v>
      </c>
    </row>
    <row r="3719" spans="1:13"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I3718*(1-IF($A3719&lt;=I3714,I$1,I$1+IF(AND(WEEKDAY($A3719)&lt;&gt;1,WEEKDAY($A3719)&lt;&gt;7),J$1,0)))^($A3719-$A3718)*(1-0.5*(E3719/E3718-1))</f>
        <v>41.135860988202211</v>
      </c>
      <c r="J3719">
        <f>VLOOKUP(A3719,'SVXY-IV'!A$1:G$5041,4,0)</f>
        <v>41.118764919999997</v>
      </c>
      <c r="M3719">
        <f t="shared" si="58"/>
        <v>7.6403000119228883</v>
      </c>
    </row>
    <row r="3720" spans="1:13"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I3719*(1-IF($A3720&lt;=I3715,I$1,I$1+IF(AND(WEEKDAY($A3720)&lt;&gt;1,WEEKDAY($A3720)&lt;&gt;7),J$1,0)))^($A3720-$A3719)*(1-0.5*(E3720/E3719-1))</f>
        <v>42.03372040755746</v>
      </c>
      <c r="J3720">
        <f>VLOOKUP(A3720,'SVXY-IV'!A$1:G$5041,4,0)</f>
        <v>42.016881759999997</v>
      </c>
      <c r="M3720">
        <f t="shared" si="58"/>
        <v>7.9738948288625648</v>
      </c>
    </row>
    <row r="3721" spans="1:13"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I3720*(1-IF($A3721&lt;=I3716,I$1,I$1+IF(AND(WEEKDAY($A3721)&lt;&gt;1,WEEKDAY($A3721)&lt;&gt;7),J$1,0)))^($A3721-$A3720)*(1-0.5*(E3721/E3720-1))</f>
        <v>41.739601089072444</v>
      </c>
      <c r="J3721">
        <f>VLOOKUP(A3721,'SVXY-IV'!A$1:G$5041,4,0)</f>
        <v>41.722687209999997</v>
      </c>
      <c r="M3721">
        <f t="shared" ref="M3721:M3784" si="59">M3720*(1-IF($A3721&lt;=N$3,M$1,M$1+IF(AND(WEEKDAY($A3721)&lt;&gt;1,WEEKDAY($A3721)&lt;&gt;7),N$1,0)))^($A3721-$A3720)*(2-$E3721/$E3720)</f>
        <v>7.862350564083326</v>
      </c>
    </row>
    <row r="3722" spans="1:13"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I3721*(1-IF($A3722&lt;=I3717,I$1,I$1+IF(AND(WEEKDAY($A3722)&lt;&gt;1,WEEKDAY($A3722)&lt;&gt;7),J$1,0)))^($A3722-$A3721)*(1-0.5*(E3722/E3721-1))</f>
        <v>41.552630332614747</v>
      </c>
      <c r="J3722">
        <f>VLOOKUP(A3722,'SVXY-IV'!A$1:G$5041,4,0)</f>
        <v>41.535418370000002</v>
      </c>
      <c r="M3722">
        <f t="shared" si="59"/>
        <v>7.7919569588188384</v>
      </c>
    </row>
    <row r="3723" spans="1:13"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I3722*(1-IF($A3723&lt;=I3718,I$1,I$1+IF(AND(WEEKDAY($A3723)&lt;&gt;1,WEEKDAY($A3723)&lt;&gt;7),J$1,0)))^($A3723-$A3722)*(1-0.5*(E3723/E3722-1))</f>
        <v>42.379135027073886</v>
      </c>
      <c r="J3723">
        <f>VLOOKUP(A3723,'SVXY-IV'!A$1:G$5041,4,0)</f>
        <v>42.363354630000003</v>
      </c>
      <c r="M3723">
        <f t="shared" si="59"/>
        <v>8.1020385094791116</v>
      </c>
    </row>
    <row r="3724" spans="1:13"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I3723*(1-IF($A3724&lt;=I3719,I$1,I$1+IF(AND(WEEKDAY($A3724)&lt;&gt;1,WEEKDAY($A3724)&lt;&gt;7),J$1,0)))^($A3724-$A3723)*(1-0.5*(E3724/E3723-1))</f>
        <v>43.068161149515205</v>
      </c>
      <c r="J3724">
        <f>VLOOKUP(A3724,'SVXY-IV'!A$1:G$5041,4,0)</f>
        <v>43.055529139999997</v>
      </c>
      <c r="M3724">
        <f t="shared" si="59"/>
        <v>8.3655723247878537</v>
      </c>
    </row>
    <row r="3725" spans="1:13"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I3724*(1-IF($A3725&lt;=I3720,I$1,I$1+IF(AND(WEEKDAY($A3725)&lt;&gt;1,WEEKDAY($A3725)&lt;&gt;7),J$1,0)))^($A3725-$A3724)*(1-0.5*(E3725/E3724-1))</f>
        <v>42.038224448452148</v>
      </c>
      <c r="J3725">
        <f>VLOOKUP(A3725,'SVXY-IV'!A$1:G$5041,4,0)</f>
        <v>42.028183949999999</v>
      </c>
      <c r="M3725">
        <f t="shared" si="59"/>
        <v>7.9655159590571252</v>
      </c>
    </row>
    <row r="3726" spans="1:13" x14ac:dyDescent="0.25">
      <c r="A3726" s="1">
        <v>43469</v>
      </c>
      <c r="B3726">
        <v>21.38</v>
      </c>
      <c r="C3726">
        <v>21.86</v>
      </c>
      <c r="D3726">
        <v>74.069699999999997</v>
      </c>
      <c r="E3726">
        <v>63.878</v>
      </c>
      <c r="F3726">
        <v>13395.193154000001</v>
      </c>
      <c r="G3726">
        <v>11553.445431</v>
      </c>
      <c r="H3726">
        <f>(1/(1-91/360*VLOOKUP($A3726,Tbills!$B$4:$C$974,2,1)/100))^((1)/91)-1</f>
        <v>6.8688771178937458E-5</v>
      </c>
      <c r="I3726">
        <f>I3725*(1-IF($A3726&lt;=I3721,I$1,I$1+IF(AND(WEEKDAY($A3726)&lt;&gt;1,WEEKDAY($A3726)&lt;&gt;7),J$1,0)))^($A3726-$A3725)*(1-0.5*(E3726/E3725-1))</f>
        <v>43.782263280586989</v>
      </c>
      <c r="J3726">
        <f>VLOOKUP(A3726,'SVXY-IV'!A$1:G$5041,4,0)</f>
        <v>43.769502090000003</v>
      </c>
      <c r="M3726">
        <f t="shared" si="59"/>
        <v>8.6264763637799788</v>
      </c>
    </row>
    <row r="3727" spans="1:13"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I3726*(1-IF($A3727&lt;=I3722,I$1,I$1+IF(AND(WEEKDAY($A3727)&lt;&gt;1,WEEKDAY($A3727)&lt;&gt;7),J$1,0)))^($A3727-$A3726)*(1-0.5*(E3727/E3726-1))</f>
        <v>44.163497946796994</v>
      </c>
      <c r="J3727">
        <f>VLOOKUP(A3727,'SVXY-IV'!A$1:G$5041,4,0)</f>
        <v>44.152398599999998</v>
      </c>
      <c r="M3727">
        <f t="shared" si="59"/>
        <v>8.7768391718197911</v>
      </c>
    </row>
    <row r="3728" spans="1:13"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I3727*(1-IF($A3728&lt;=I3723,I$1,I$1+IF(AND(WEEKDAY($A3728)&lt;&gt;1,WEEKDAY($A3728)&lt;&gt;7),J$1,0)))^($A3728-$A3727)*(1-0.5*(E3728/E3727-1))</f>
        <v>44.650906627191176</v>
      </c>
      <c r="J3728">
        <f>VLOOKUP(A3728,'SVXY-IV'!A$1:G$5041,4,0)</f>
        <v>44.654976730000001</v>
      </c>
      <c r="M3728">
        <f t="shared" si="59"/>
        <v>8.9706137434599125</v>
      </c>
    </row>
    <row r="3729" spans="1:13"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I3728*(1-IF($A3729&lt;=I3724,I$1,I$1+IF(AND(WEEKDAY($A3729)&lt;&gt;1,WEEKDAY($A3729)&lt;&gt;7),J$1,0)))^($A3729-$A3728)*(1-0.5*(E3729/E3728-1))</f>
        <v>45.073708599599705</v>
      </c>
      <c r="J3729">
        <f>VLOOKUP(A3729,'SVXY-IV'!A$1:G$5041,4,0)</f>
        <v>45.077620789999997</v>
      </c>
      <c r="M3729">
        <f t="shared" si="59"/>
        <v>9.1405458996945601</v>
      </c>
    </row>
    <row r="3730" spans="1:13"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I3729*(1-IF($A3730&lt;=I3725,I$1,I$1+IF(AND(WEEKDAY($A3730)&lt;&gt;1,WEEKDAY($A3730)&lt;&gt;7),J$1,0)))^($A3730-$A3729)*(1-0.5*(E3730/E3729-1))</f>
        <v>45.350862187982884</v>
      </c>
      <c r="J3730">
        <f>VLOOKUP(A3730,'SVXY-IV'!A$1:G$5041,4,0)</f>
        <v>45.354192849999997</v>
      </c>
      <c r="M3730">
        <f t="shared" si="59"/>
        <v>9.2530022144981832</v>
      </c>
    </row>
    <row r="3731" spans="1:13"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I3730*(1-IF($A3731&lt;=I3726,I$1,I$1+IF(AND(WEEKDAY($A3731)&lt;&gt;1,WEEKDAY($A3731)&lt;&gt;7),J$1,0)))^($A3731-$A3730)*(1-0.5*(E3731/E3730-1))</f>
        <v>46.029910652015168</v>
      </c>
      <c r="J3731">
        <f>VLOOKUP(A3731,'SVXY-IV'!A$1:G$5041,4,0)</f>
        <v>46.03247107</v>
      </c>
      <c r="M3731">
        <f t="shared" si="59"/>
        <v>9.5301416988894516</v>
      </c>
    </row>
    <row r="3732" spans="1:13"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I3731*(1-IF($A3732&lt;=I3727,I$1,I$1+IF(AND(WEEKDAY($A3732)&lt;&gt;1,WEEKDAY($A3732)&lt;&gt;7),J$1,0)))^($A3732-$A3731)*(1-0.5*(E3732/E3731-1))</f>
        <v>45.999981401682092</v>
      </c>
      <c r="J3732">
        <f>VLOOKUP(A3732,'SVXY-IV'!A$1:G$5041,4,0)</f>
        <v>46.00410437</v>
      </c>
      <c r="M3732">
        <f t="shared" si="59"/>
        <v>9.5179058085463115</v>
      </c>
    </row>
    <row r="3733" spans="1:13"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I3732*(1-IF($A3733&lt;=I3728,I$1,I$1+IF(AND(WEEKDAY($A3733)&lt;&gt;1,WEEKDAY($A3733)&lt;&gt;7),J$1,0)))^($A3733-$A3732)*(1-0.5*(E3733/E3732-1))</f>
        <v>46.750541189912227</v>
      </c>
      <c r="J3733">
        <f>VLOOKUP(A3733,'SVXY-IV'!A$1:G$5041,4,0)</f>
        <v>46.755663220000002</v>
      </c>
      <c r="M3733">
        <f t="shared" si="59"/>
        <v>9.8285498409673</v>
      </c>
    </row>
    <row r="3734" spans="1:13" x14ac:dyDescent="0.25">
      <c r="A3734" s="1">
        <v>43481</v>
      </c>
      <c r="B3734">
        <v>19.04</v>
      </c>
      <c r="C3734">
        <v>19.53</v>
      </c>
      <c r="D3734">
        <v>65.506299999999996</v>
      </c>
      <c r="E3734">
        <v>56.4465</v>
      </c>
      <c r="F3734">
        <v>12634.467881</v>
      </c>
      <c r="G3734">
        <v>10888.376689000001</v>
      </c>
      <c r="H3734">
        <f>(1/(1-91/360*VLOOKUP($A3734,Tbills!$B$4:$C$974,2,1)/100))^((1)/91)-1</f>
        <v>6.7151392721953584E-5</v>
      </c>
      <c r="I3734">
        <f>I3733*(1-IF($A3734&lt;=I3729,I$1,I$1+IF(AND(WEEKDAY($A3734)&lt;&gt;1,WEEKDAY($A3734)&lt;&gt;7),J$1,0)))^($A3734-$A3733)*(1-0.5*(E3734/E3733-1))</f>
        <v>46.500985009222951</v>
      </c>
      <c r="J3734">
        <f>VLOOKUP(A3734,'SVXY-IV'!A$1:G$5041,4,0)</f>
        <v>46.505497030000001</v>
      </c>
      <c r="M3734">
        <f t="shared" si="59"/>
        <v>9.7236754901772411</v>
      </c>
    </row>
    <row r="3735" spans="1:13"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I3734*(1-IF($A3735&lt;=I3730,I$1,I$1+IF(AND(WEEKDAY($A3735)&lt;&gt;1,WEEKDAY($A3735)&lt;&gt;7),J$1,0)))^($A3735-$A3734)*(1-0.5*(E3735/E3734-1))</f>
        <v>47.09788374078272</v>
      </c>
      <c r="J3735">
        <f>VLOOKUP(A3735,'SVXY-IV'!A$1:G$5041,4,0)</f>
        <v>47.101506550000003</v>
      </c>
      <c r="M3735">
        <f t="shared" si="59"/>
        <v>9.9733548831909431</v>
      </c>
    </row>
    <row r="3736" spans="1:13"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I3735*(1-IF($A3736&lt;=I3731,I$1,I$1+IF(AND(WEEKDAY($A3736)&lt;&gt;1,WEEKDAY($A3736)&lt;&gt;7),J$1,0)))^($A3736-$A3735)*(1-0.5*(E3736/E3735-1))</f>
        <v>47.343854898317375</v>
      </c>
      <c r="J3736">
        <f>VLOOKUP(A3736,'SVXY-IV'!A$1:G$5041,4,0)</f>
        <v>47.347076899999998</v>
      </c>
      <c r="M3736">
        <f t="shared" si="59"/>
        <v>10.077580113928239</v>
      </c>
    </row>
    <row r="3737" spans="1:13"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I3736*(1-IF($A3737&lt;=I3732,I$1,I$1+IF(AND(WEEKDAY($A3737)&lt;&gt;1,WEEKDAY($A3737)&lt;&gt;7),J$1,0)))^($A3737-$A3736)*(1-0.5*(E3737/E3736-1))</f>
        <v>45.108084325253003</v>
      </c>
      <c r="J3737">
        <f>VLOOKUP(A3737,'SVXY-IV'!A$1:G$5041,4,0)</f>
        <v>45.117573219999997</v>
      </c>
      <c r="M3737">
        <f t="shared" si="59"/>
        <v>9.1260699529797851</v>
      </c>
    </row>
    <row r="3738" spans="1:13"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I3737*(1-IF($A3738&lt;=I3733,I$1,I$1+IF(AND(WEEKDAY($A3738)&lt;&gt;1,WEEKDAY($A3738)&lt;&gt;7),J$1,0)))^($A3738-$A3737)*(1-0.5*(E3738/E3737-1))</f>
        <v>45.541382986674314</v>
      </c>
      <c r="J3738">
        <f>VLOOKUP(A3738,'SVXY-IV'!A$1:G$5041,4,0)</f>
        <v>45.548590619999999</v>
      </c>
      <c r="M3738">
        <f t="shared" si="59"/>
        <v>9.3014425192441781</v>
      </c>
    </row>
    <row r="3739" spans="1:13"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I3738*(1-IF($A3739&lt;=I3734,I$1,I$1+IF(AND(WEEKDAY($A3739)&lt;&gt;1,WEEKDAY($A3739)&lt;&gt;7),J$1,0)))^($A3739-$A3738)*(1-0.5*(E3739/E3738-1))</f>
        <v>46.115505388951959</v>
      </c>
      <c r="J3739">
        <f>VLOOKUP(A3739,'SVXY-IV'!A$1:G$5041,4,0)</f>
        <v>46.12330918</v>
      </c>
      <c r="M3739">
        <f t="shared" si="59"/>
        <v>9.5360079524446135</v>
      </c>
    </row>
    <row r="3740" spans="1:13"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I3739*(1-IF($A3740&lt;=I3735,I$1,I$1+IF(AND(WEEKDAY($A3740)&lt;&gt;1,WEEKDAY($A3740)&lt;&gt;7),J$1,0)))^($A3740-$A3739)*(1-0.5*(E3740/E3739-1))</f>
        <v>47.119736362083223</v>
      </c>
      <c r="J3740">
        <f>VLOOKUP(A3740,'SVXY-IV'!A$1:G$5041,4,0)</f>
        <v>47.125542209999999</v>
      </c>
      <c r="M3740">
        <f t="shared" si="59"/>
        <v>9.9513720373150569</v>
      </c>
    </row>
    <row r="3741" spans="1:13"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I3740*(1-IF($A3741&lt;=I3736,I$1,I$1+IF(AND(WEEKDAY($A3741)&lt;&gt;1,WEEKDAY($A3741)&lt;&gt;7),J$1,0)))^($A3741-$A3740)*(1-0.5*(E3741/E3740-1))</f>
        <v>46.143983655961875</v>
      </c>
      <c r="J3741">
        <f>VLOOKUP(A3741,'SVXY-IV'!A$1:G$5041,4,0)</f>
        <v>46.153468480000001</v>
      </c>
      <c r="M3741">
        <f t="shared" si="59"/>
        <v>9.5394161124053323</v>
      </c>
    </row>
    <row r="3742" spans="1:13"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I3741*(1-IF($A3742&lt;=I3737,I$1,I$1+IF(AND(WEEKDAY($A3742)&lt;&gt;1,WEEKDAY($A3742)&lt;&gt;7),J$1,0)))^($A3742-$A3741)*(1-0.5*(E3742/E3741-1))</f>
        <v>46.409444180173196</v>
      </c>
      <c r="J3742">
        <f>VLOOKUP(A3742,'SVXY-IV'!A$1:G$5041,4,0)</f>
        <v>46.418118040000003</v>
      </c>
      <c r="M3742">
        <f t="shared" si="59"/>
        <v>9.6492242356260558</v>
      </c>
    </row>
    <row r="3743" spans="1:13"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I3742*(1-IF($A3743&lt;=I3738,I$1,I$1+IF(AND(WEEKDAY($A3743)&lt;&gt;1,WEEKDAY($A3743)&lt;&gt;7),J$1,0)))^($A3743-$A3742)*(1-0.5*(E3743/E3742-1))</f>
        <v>47.31279943892222</v>
      </c>
      <c r="J3743">
        <f>VLOOKUP(A3743,'SVXY-IV'!A$1:G$5041,4,0)</f>
        <v>47.321247530000001</v>
      </c>
      <c r="M3743">
        <f t="shared" si="59"/>
        <v>10.024911777112617</v>
      </c>
    </row>
    <row r="3744" spans="1:13"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I3743*(1-IF($A3744&lt;=I3739,I$1,I$1+IF(AND(WEEKDAY($A3744)&lt;&gt;1,WEEKDAY($A3744)&lt;&gt;7),J$1,0)))^($A3744-$A3743)*(1-0.5*(E3744/E3743-1))</f>
        <v>48.24610502731003</v>
      </c>
      <c r="J3744">
        <f>VLOOKUP(A3744,'SVXY-IV'!A$1:G$5041,4,0)</f>
        <v>48.254386760000003</v>
      </c>
      <c r="M3744">
        <f t="shared" si="59"/>
        <v>10.420467028729473</v>
      </c>
    </row>
    <row r="3745" spans="1:13"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I3744*(1-IF($A3745&lt;=I3740,I$1,I$1+IF(AND(WEEKDAY($A3745)&lt;&gt;1,WEEKDAY($A3745)&lt;&gt;7),J$1,0)))^($A3745-$A3744)*(1-0.5*(E3745/E3744-1))</f>
        <v>48.502394214195981</v>
      </c>
      <c r="J3745">
        <f>VLOOKUP(A3745,'SVXY-IV'!A$1:G$5041,4,0)</f>
        <v>48.511214879999997</v>
      </c>
      <c r="M3745">
        <f t="shared" si="59"/>
        <v>10.531231421519578</v>
      </c>
    </row>
    <row r="3746" spans="1:13"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I3745*(1-IF($A3746&lt;=I3741,I$1,I$1+IF(AND(WEEKDAY($A3746)&lt;&gt;1,WEEKDAY($A3746)&lt;&gt;7),J$1,0)))^($A3746-$A3745)*(1-0.5*(E3746/E3745-1))</f>
        <v>49.153646614862161</v>
      </c>
      <c r="J3746">
        <f>VLOOKUP(A3746,'SVXY-IV'!A$1:G$5041,4,0)</f>
        <v>49.165317170000002</v>
      </c>
      <c r="M3746">
        <f t="shared" si="59"/>
        <v>10.814197386783409</v>
      </c>
    </row>
    <row r="3747" spans="1:13"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I3746*(1-IF($A3747&lt;=I3742,I$1,I$1+IF(AND(WEEKDAY($A3747)&lt;&gt;1,WEEKDAY($A3747)&lt;&gt;7),J$1,0)))^($A3747-$A3746)*(1-0.5*(E3747/E3746-1))</f>
        <v>49.251834415998339</v>
      </c>
      <c r="J3747">
        <f>VLOOKUP(A3747,'SVXY-IV'!A$1:G$5041,4,0)</f>
        <v>49.26174366</v>
      </c>
      <c r="M3747">
        <f t="shared" si="59"/>
        <v>10.857459954416113</v>
      </c>
    </row>
    <row r="3748" spans="1:13"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I3747*(1-IF($A3748&lt;=I3743,I$1,I$1+IF(AND(WEEKDAY($A3748)&lt;&gt;1,WEEKDAY($A3748)&lt;&gt;7),J$1,0)))^($A3748-$A3747)*(1-0.5*(E3748/E3747-1))</f>
        <v>49.469665470602372</v>
      </c>
      <c r="J3748">
        <f>VLOOKUP(A3748,'SVXY-IV'!A$1:G$5041,4,0)</f>
        <v>49.4797546</v>
      </c>
      <c r="M3748">
        <f t="shared" si="59"/>
        <v>10.953558228245317</v>
      </c>
    </row>
    <row r="3749" spans="1:13"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I3748*(1-IF($A3749&lt;=I3744,I$1,I$1+IF(AND(WEEKDAY($A3749)&lt;&gt;1,WEEKDAY($A3749)&lt;&gt;7),J$1,0)))^($A3749-$A3748)*(1-0.5*(E3749/E3748-1))</f>
        <v>48.577428496865984</v>
      </c>
      <c r="J3749">
        <f>VLOOKUP(A3749,'SVXY-IV'!A$1:G$5041,4,0)</f>
        <v>48.60555944</v>
      </c>
      <c r="M3749">
        <f t="shared" si="59"/>
        <v>10.558508678341976</v>
      </c>
    </row>
    <row r="3750" spans="1:13"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I3749*(1-IF($A3750&lt;=I3745,I$1,I$1+IF(AND(WEEKDAY($A3750)&lt;&gt;1,WEEKDAY($A3750)&lt;&gt;7),J$1,0)))^($A3750-$A3749)*(1-0.5*(E3750/E3749-1))</f>
        <v>49.051585405961667</v>
      </c>
      <c r="J3750">
        <f>VLOOKUP(A3750,'SVXY-IV'!A$1:G$5041,4,0)</f>
        <v>49.081841140000002</v>
      </c>
      <c r="M3750">
        <f t="shared" si="59"/>
        <v>10.764682288853999</v>
      </c>
    </row>
    <row r="3751" spans="1:13"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I3750*(1-IF($A3751&lt;=I3746,I$1,I$1+IF(AND(WEEKDAY($A3751)&lt;&gt;1,WEEKDAY($A3751)&lt;&gt;7),J$1,0)))^($A3751-$A3750)*(1-0.5*(E3751/E3750-1))</f>
        <v>49.237246440199534</v>
      </c>
      <c r="J3751">
        <f>VLOOKUP(A3751,'SVXY-IV'!A$1:G$5041,4,0)</f>
        <v>49.270669050000002</v>
      </c>
      <c r="M3751">
        <f t="shared" si="59"/>
        <v>10.846343130693532</v>
      </c>
    </row>
    <row r="3752" spans="1:13"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I3751*(1-IF($A3752&lt;=I3747,I$1,I$1+IF(AND(WEEKDAY($A3752)&lt;&gt;1,WEEKDAY($A3752)&lt;&gt;7),J$1,0)))^($A3752-$A3751)*(1-0.5*(E3752/E3751-1))</f>
        <v>49.626172730594334</v>
      </c>
      <c r="J3752">
        <f>VLOOKUP(A3752,'SVXY-IV'!A$1:G$5041,4,0)</f>
        <v>49.657819199999999</v>
      </c>
      <c r="M3752">
        <f t="shared" si="59"/>
        <v>11.017750123155206</v>
      </c>
    </row>
    <row r="3753" spans="1:13"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I3752*(1-IF($A3753&lt;=I3748,I$1,I$1+IF(AND(WEEKDAY($A3753)&lt;&gt;1,WEEKDAY($A3753)&lt;&gt;7),J$1,0)))^($A3753-$A3752)*(1-0.5*(E3753/E3752-1))</f>
        <v>49.699043953533412</v>
      </c>
      <c r="J3753">
        <f>VLOOKUP(A3753,'SVXY-IV'!A$1:G$5041,4,0)</f>
        <v>49.729815160000001</v>
      </c>
      <c r="M3753">
        <f t="shared" si="59"/>
        <v>11.050166813283017</v>
      </c>
    </row>
    <row r="3754" spans="1:13" x14ac:dyDescent="0.25">
      <c r="A3754" s="1">
        <v>43510</v>
      </c>
      <c r="B3754">
        <v>16.22</v>
      </c>
      <c r="C3754">
        <v>17.32</v>
      </c>
      <c r="D3754">
        <v>57.363999999999997</v>
      </c>
      <c r="E3754">
        <v>49.3354</v>
      </c>
      <c r="F3754">
        <v>11632.048306999999</v>
      </c>
      <c r="G3754">
        <v>10005.149008</v>
      </c>
      <c r="H3754">
        <f>(1/(1-91/360*VLOOKUP($A3754,Tbills!$B$4:$C$974,2,1)/100))^((1)/91)-1</f>
        <v>6.6871983189997763E-5</v>
      </c>
      <c r="I3754">
        <f>I3753*(1-IF($A3754&lt;=I3749,I$1,I$1+IF(AND(WEEKDAY($A3754)&lt;&gt;1,WEEKDAY($A3754)&lt;&gt;7),J$1,0)))^($A3754-$A3753)*(1-0.5*(E3754/E3753-1))</f>
        <v>49.322108324877149</v>
      </c>
      <c r="J3754">
        <f>VLOOKUP(A3754,'SVXY-IV'!A$1:G$5041,4,0)</f>
        <v>49.353780540000002</v>
      </c>
      <c r="M3754">
        <f t="shared" si="59"/>
        <v>10.882613824804604</v>
      </c>
    </row>
    <row r="3755" spans="1:13"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I3754*(1-IF($A3755&lt;=I3750,I$1,I$1+IF(AND(WEEKDAY($A3755)&lt;&gt;1,WEEKDAY($A3755)&lt;&gt;7),J$1,0)))^($A3755-$A3754)*(1-0.5*(E3755/E3754-1))</f>
        <v>50.181470258825129</v>
      </c>
      <c r="J3755">
        <f>VLOOKUP(A3755,'SVXY-IV'!A$1:G$5041,4,0)</f>
        <v>50.212910749999999</v>
      </c>
      <c r="M3755">
        <f t="shared" si="59"/>
        <v>11.261891292025226</v>
      </c>
    </row>
    <row r="3756" spans="1:13"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I3755*(1-IF($A3756&lt;=I3751,I$1,I$1+IF(AND(WEEKDAY($A3756)&lt;&gt;1,WEEKDAY($A3756)&lt;&gt;7),J$1,0)))^($A3756-$A3755)*(1-0.5*(E3756/E3755-1))</f>
        <v>50.17624609054068</v>
      </c>
      <c r="J3756">
        <f>VLOOKUP(A3756,'SVXY-IV'!A$1:G$5041,4,0)</f>
        <v>50.212721620000003</v>
      </c>
      <c r="M3756">
        <f t="shared" si="59"/>
        <v>11.259793332825714</v>
      </c>
    </row>
    <row r="3757" spans="1:13"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I3756*(1-IF($A3757&lt;=I3752,I$1,I$1+IF(AND(WEEKDAY($A3757)&lt;&gt;1,WEEKDAY($A3757)&lt;&gt;7),J$1,0)))^($A3757-$A3756)*(1-0.5*(E3757/E3756-1))</f>
        <v>51.230578570340192</v>
      </c>
      <c r="J3757">
        <f>VLOOKUP(A3757,'SVXY-IV'!A$1:G$5041,4,0)</f>
        <v>51.26746163</v>
      </c>
      <c r="M3757">
        <f t="shared" si="59"/>
        <v>11.733039953739668</v>
      </c>
    </row>
    <row r="3758" spans="1:13"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I3757*(1-IF($A3758&lt;=I3753,I$1,I$1+IF(AND(WEEKDAY($A3758)&lt;&gt;1,WEEKDAY($A3758)&lt;&gt;7),J$1,0)))^($A3758-$A3757)*(1-0.5*(E3758/E3757-1))</f>
        <v>50.758006787857632</v>
      </c>
      <c r="J3758">
        <f>VLOOKUP(A3758,'SVXY-IV'!A$1:G$5041,4,0)</f>
        <v>50.794733139999998</v>
      </c>
      <c r="M3758">
        <f t="shared" si="59"/>
        <v>11.516647973686956</v>
      </c>
    </row>
    <row r="3759" spans="1:13"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I3758*(1-IF($A3759&lt;=I3754,I$1,I$1+IF(AND(WEEKDAY($A3759)&lt;&gt;1,WEEKDAY($A3759)&lt;&gt;7),J$1,0)))^($A3759-$A3758)*(1-0.5*(E3759/E3758-1))</f>
        <v>51.802870572293095</v>
      </c>
      <c r="J3759">
        <f>VLOOKUP(A3759,'SVXY-IV'!A$1:G$5041,4,0)</f>
        <v>51.839561019999998</v>
      </c>
      <c r="M3759">
        <f t="shared" si="59"/>
        <v>11.990846355701443</v>
      </c>
    </row>
    <row r="3760" spans="1:13"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I3759*(1-IF($A3760&lt;=I3755,I$1,I$1+IF(AND(WEEKDAY($A3760)&lt;&gt;1,WEEKDAY($A3760)&lt;&gt;7),J$1,0)))^($A3760-$A3759)*(1-0.5*(E3760/E3759-1))</f>
        <v>51.228606496961284</v>
      </c>
      <c r="J3760">
        <f>VLOOKUP(A3760,'SVXY-IV'!A$1:G$5041,4,0)</f>
        <v>51.268113390000003</v>
      </c>
      <c r="M3760">
        <f t="shared" si="59"/>
        <v>11.725209160439052</v>
      </c>
    </row>
    <row r="3761" spans="1:13"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I3760*(1-IF($A3761&lt;=I3756,I$1,I$1+IF(AND(WEEKDAY($A3761)&lt;&gt;1,WEEKDAY($A3761)&lt;&gt;7),J$1,0)))^($A3761-$A3760)*(1-0.5*(E3761/E3760-1))</f>
        <v>50.927100816015155</v>
      </c>
      <c r="J3761">
        <f>VLOOKUP(A3761,'SVXY-IV'!A$1:G$5041,4,0)</f>
        <v>50.965910170000001</v>
      </c>
      <c r="M3761">
        <f t="shared" si="59"/>
        <v>11.587258923996263</v>
      </c>
    </row>
    <row r="3762" spans="1:13"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I3761*(1-IF($A3762&lt;=I3757,I$1,I$1+IF(AND(WEEKDAY($A3762)&lt;&gt;1,WEEKDAY($A3762)&lt;&gt;7),J$1,0)))^($A3762-$A3761)*(1-0.5*(E3762/E3761-1))</f>
        <v>51.005456913747473</v>
      </c>
      <c r="J3762">
        <f>VLOOKUP(A3762,'SVXY-IV'!A$1:G$5041,4,0)</f>
        <v>51.043732949999999</v>
      </c>
      <c r="M3762">
        <f t="shared" si="59"/>
        <v>11.622977829384491</v>
      </c>
    </row>
    <row r="3763" spans="1:13"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I3762*(1-IF($A3763&lt;=I3758,I$1,I$1+IF(AND(WEEKDAY($A3763)&lt;&gt;1,WEEKDAY($A3763)&lt;&gt;7),J$1,0)))^($A3763-$A3762)*(1-0.5*(E3763/E3762-1))</f>
        <v>51.163961024078567</v>
      </c>
      <c r="J3763">
        <f>VLOOKUP(A3763,'SVXY-IV'!A$1:G$5041,4,0)</f>
        <v>51.201251329999998</v>
      </c>
      <c r="M3763">
        <f t="shared" si="59"/>
        <v>11.695278947922986</v>
      </c>
    </row>
    <row r="3764" spans="1:13"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I3763*(1-IF($A3764&lt;=I3759,I$1,I$1+IF(AND(WEEKDAY($A3764)&lt;&gt;1,WEEKDAY($A3764)&lt;&gt;7),J$1,0)))^($A3764-$A3763)*(1-0.5*(E3764/E3763-1))</f>
        <v>52.25482557058168</v>
      </c>
      <c r="J3764">
        <f>VLOOKUP(A3764,'SVXY-IV'!A$1:G$5041,4,0)</f>
        <v>52.294059300000001</v>
      </c>
      <c r="M3764">
        <f t="shared" si="59"/>
        <v>12.194041820149128</v>
      </c>
    </row>
    <row r="3765" spans="1:13"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I3764*(1-IF($A3765&lt;=I3760,I$1,I$1+IF(AND(WEEKDAY($A3765)&lt;&gt;1,WEEKDAY($A3765)&lt;&gt;7),J$1,0)))^($A3765-$A3764)*(1-0.5*(E3765/E3764-1))</f>
        <v>51.65828825014102</v>
      </c>
      <c r="J3765">
        <f>VLOOKUP(A3765,'SVXY-IV'!A$1:G$5041,4,0)</f>
        <v>51.702169789999999</v>
      </c>
      <c r="M3765">
        <f t="shared" si="59"/>
        <v>11.915846740944167</v>
      </c>
    </row>
    <row r="3766" spans="1:13"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I3765*(1-IF($A3766&lt;=I3761,I$1,I$1+IF(AND(WEEKDAY($A3766)&lt;&gt;1,WEEKDAY($A3766)&lt;&gt;7),J$1,0)))^($A3766-$A3765)*(1-0.5*(E3766/E3765-1))</f>
        <v>51.326129779474407</v>
      </c>
      <c r="J3766">
        <f>VLOOKUP(A3766,'SVXY-IV'!A$1:G$5041,4,0)</f>
        <v>51.373340349999999</v>
      </c>
      <c r="M3766">
        <f t="shared" si="59"/>
        <v>11.762679374427053</v>
      </c>
    </row>
    <row r="3767" spans="1:13"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I3766*(1-IF($A3767&lt;=I3762,I$1,I$1+IF(AND(WEEKDAY($A3767)&lt;&gt;1,WEEKDAY($A3767)&lt;&gt;7),J$1,0)))^($A3767-$A3766)*(1-0.5*(E3767/E3766-1))</f>
        <v>50.549949637938724</v>
      </c>
      <c r="J3767">
        <f>VLOOKUP(A3767,'SVXY-IV'!A$1:G$5041,4,0)</f>
        <v>50.59533836</v>
      </c>
      <c r="M3767">
        <f t="shared" si="59"/>
        <v>11.406988546595654</v>
      </c>
    </row>
    <row r="3768" spans="1:13"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I3767*(1-IF($A3768&lt;=I3763,I$1,I$1+IF(AND(WEEKDAY($A3768)&lt;&gt;1,WEEKDAY($A3768)&lt;&gt;7),J$1,0)))^($A3768-$A3767)*(1-0.5*(E3768/E3767-1))</f>
        <v>49.795235632084683</v>
      </c>
      <c r="J3768">
        <f>VLOOKUP(A3768,'SVXY-IV'!A$1:G$5041,4,0)</f>
        <v>49.858989459999997</v>
      </c>
      <c r="M3768">
        <f t="shared" si="59"/>
        <v>11.066443889265219</v>
      </c>
    </row>
    <row r="3769" spans="1:13"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I3768*(1-IF($A3769&lt;=I3764,I$1,I$1+IF(AND(WEEKDAY($A3769)&lt;&gt;1,WEEKDAY($A3769)&lt;&gt;7),J$1,0)))^($A3769-$A3768)*(1-0.5*(E3769/E3768-1))</f>
        <v>49.713519503338482</v>
      </c>
      <c r="J3769">
        <f>VLOOKUP(A3769,'SVXY-IV'!A$1:G$5041,4,0)</f>
        <v>49.77767266</v>
      </c>
      <c r="M3769">
        <f t="shared" si="59"/>
        <v>11.030184238646813</v>
      </c>
    </row>
    <row r="3770" spans="1:13"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I3769*(1-IF($A3770&lt;=I3765,I$1,I$1+IF(AND(WEEKDAY($A3770)&lt;&gt;1,WEEKDAY($A3770)&lt;&gt;7),J$1,0)))^($A3770-$A3769)*(1-0.5*(E3770/E3769-1))</f>
        <v>51.484395711672967</v>
      </c>
      <c r="J3770">
        <f>VLOOKUP(A3770,'SVXY-IV'!A$1:G$5041,4,0)</f>
        <v>51.56340333</v>
      </c>
      <c r="M3770">
        <f t="shared" si="59"/>
        <v>11.81614314667144</v>
      </c>
    </row>
    <row r="3771" spans="1:13"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I3770*(1-IF($A3771&lt;=I3766,I$1,I$1+IF(AND(WEEKDAY($A3771)&lt;&gt;1,WEEKDAY($A3771)&lt;&gt;7),J$1,0)))^($A3771-$A3770)*(1-0.5*(E3771/E3770-1))</f>
        <v>51.99894118321248</v>
      </c>
      <c r="J3771">
        <f>VLOOKUP(A3771,'SVXY-IV'!A$1:G$5041,4,0)</f>
        <v>52.07737805</v>
      </c>
      <c r="M3771">
        <f t="shared" si="59"/>
        <v>12.052388879315442</v>
      </c>
    </row>
    <row r="3772" spans="1:13"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I3771*(1-IF($A3772&lt;=I3767,I$1,I$1+IF(AND(WEEKDAY($A3772)&lt;&gt;1,WEEKDAY($A3772)&lt;&gt;7),J$1,0)))^($A3772-$A3771)*(1-0.5*(E3772/E3771-1))</f>
        <v>52.392250753387799</v>
      </c>
      <c r="J3772">
        <f>VLOOKUP(A3772,'SVXY-IV'!A$1:G$5041,4,0)</f>
        <v>52.471380590000003</v>
      </c>
      <c r="M3772">
        <f t="shared" si="59"/>
        <v>12.234774868643687</v>
      </c>
    </row>
    <row r="3773" spans="1:13"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I3772*(1-IF($A3773&lt;=I3768,I$1,I$1+IF(AND(WEEKDAY($A3773)&lt;&gt;1,WEEKDAY($A3773)&lt;&gt;7),J$1,0)))^($A3773-$A3772)*(1-0.5*(E3773/E3772-1))</f>
        <v>52.647847465166777</v>
      </c>
      <c r="J3773">
        <f>VLOOKUP(A3773,'SVXY-IV'!A$1:G$5041,4,0)</f>
        <v>52.726880909999998</v>
      </c>
      <c r="M3773">
        <f t="shared" si="59"/>
        <v>12.3542146622791</v>
      </c>
    </row>
    <row r="3774" spans="1:13"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I3773*(1-IF($A3774&lt;=I3769,I$1,I$1+IF(AND(WEEKDAY($A3774)&lt;&gt;1,WEEKDAY($A3774)&lt;&gt;7),J$1,0)))^($A3774-$A3773)*(1-0.5*(E3774/E3773-1))</f>
        <v>53.425588795077068</v>
      </c>
      <c r="J3774">
        <f>VLOOKUP(A3774,'SVXY-IV'!A$1:G$5041,4,0)</f>
        <v>53.50318369</v>
      </c>
      <c r="M3774">
        <f t="shared" si="59"/>
        <v>12.719280586106688</v>
      </c>
    </row>
    <row r="3775" spans="1:13"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I3774*(1-IF($A3775&lt;=I3770,I$1,I$1+IF(AND(WEEKDAY($A3775)&lt;&gt;1,WEEKDAY($A3775)&lt;&gt;7),J$1,0)))^($A3775-$A3774)*(1-0.5*(E3775/E3774-1))</f>
        <v>53.205823909841421</v>
      </c>
      <c r="J3775">
        <f>VLOOKUP(A3775,'SVXY-IV'!A$1:G$5041,4,0)</f>
        <v>53.277426319999996</v>
      </c>
      <c r="M3775">
        <f t="shared" si="59"/>
        <v>12.61485511467097</v>
      </c>
    </row>
    <row r="3776" spans="1:13"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I3775*(1-IF($A3776&lt;=I3771,I$1,I$1+IF(AND(WEEKDAY($A3776)&lt;&gt;1,WEEKDAY($A3776)&lt;&gt;7),J$1,0)))^($A3776-$A3775)*(1-0.5*(E3776/E3775-1))</f>
        <v>53.027407136788696</v>
      </c>
      <c r="J3776">
        <f>VLOOKUP(A3776,'SVXY-IV'!A$1:G$5041,4,0)</f>
        <v>53.096195299999998</v>
      </c>
      <c r="M3776">
        <f t="shared" si="59"/>
        <v>12.53032237642236</v>
      </c>
    </row>
    <row r="3777" spans="1:13"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I3776*(1-IF($A3777&lt;=I3772,I$1,I$1+IF(AND(WEEKDAY($A3777)&lt;&gt;1,WEEKDAY($A3777)&lt;&gt;7),J$1,0)))^($A3777-$A3776)*(1-0.5*(E3777/E3776-1))</f>
        <v>52.676302452213719</v>
      </c>
      <c r="J3777">
        <f>VLOOKUP(A3777,'SVXY-IV'!A$1:G$5041,4,0)</f>
        <v>52.741037630000001</v>
      </c>
      <c r="M3777">
        <f t="shared" si="59"/>
        <v>12.364463072188991</v>
      </c>
    </row>
    <row r="3778" spans="1:13"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I3777*(1-IF($A3778&lt;=I3773,I$1,I$1+IF(AND(WEEKDAY($A3778)&lt;&gt;1,WEEKDAY($A3778)&lt;&gt;7),J$1,0)))^($A3778-$A3777)*(1-0.5*(E3778/E3777-1))</f>
        <v>53.094316444323169</v>
      </c>
      <c r="J3778">
        <f>VLOOKUP(A3778,'SVXY-IV'!A$1:G$5041,4,0)</f>
        <v>53.155977729999996</v>
      </c>
      <c r="M3778">
        <f t="shared" si="59"/>
        <v>12.560763731017625</v>
      </c>
    </row>
    <row r="3779" spans="1:13"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I3778*(1-IF($A3779&lt;=I3774,I$1,I$1+IF(AND(WEEKDAY($A3779)&lt;&gt;1,WEEKDAY($A3779)&lt;&gt;7),J$1,0)))^($A3779-$A3778)*(1-0.5*(E3779/E3778-1))</f>
        <v>50.322896455665372</v>
      </c>
      <c r="J3779">
        <f>VLOOKUP(A3779,'SVXY-IV'!A$1:G$5041,4,0)</f>
        <v>50.378302359999999</v>
      </c>
      <c r="M3779">
        <f t="shared" si="59"/>
        <v>11.249564645652741</v>
      </c>
    </row>
    <row r="3780" spans="1:13"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I3779*(1-IF($A3780&lt;=I3775,I$1,I$1+IF(AND(WEEKDAY($A3780)&lt;&gt;1,WEEKDAY($A3780)&lt;&gt;7),J$1,0)))^($A3780-$A3779)*(1-0.5*(E3780/E3779-1))</f>
        <v>50.169217780814726</v>
      </c>
      <c r="J3780">
        <f>VLOOKUP(A3780,'SVXY-IV'!A$1:G$5041,4,0)</f>
        <v>50.216874609999998</v>
      </c>
      <c r="M3780">
        <f t="shared" si="59"/>
        <v>11.181044715122963</v>
      </c>
    </row>
    <row r="3781" spans="1:13"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I3780*(1-IF($A3781&lt;=I3776,I$1,I$1+IF(AND(WEEKDAY($A3781)&lt;&gt;1,WEEKDAY($A3781)&lt;&gt;7),J$1,0)))^($A3781-$A3780)*(1-0.5*(E3781/E3780-1))</f>
        <v>51.378607665343957</v>
      </c>
      <c r="J3781">
        <f>VLOOKUP(A3781,'SVXY-IV'!A$1:G$5041,4,0)</f>
        <v>51.424105320000002</v>
      </c>
      <c r="M3781">
        <f t="shared" si="59"/>
        <v>11.720160198569307</v>
      </c>
    </row>
    <row r="3782" spans="1:13"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I3781*(1-IF($A3782&lt;=I3777,I$1,I$1+IF(AND(WEEKDAY($A3782)&lt;&gt;1,WEEKDAY($A3782)&lt;&gt;7),J$1,0)))^($A3782-$A3781)*(1-0.5*(E3782/E3781-1))</f>
        <v>50.899784980759222</v>
      </c>
      <c r="J3782">
        <f>VLOOKUP(A3782,'SVXY-IV'!A$1:G$5041,4,0)</f>
        <v>50.942589730000002</v>
      </c>
      <c r="M3782">
        <f t="shared" si="59"/>
        <v>11.50177694285582</v>
      </c>
    </row>
    <row r="3783" spans="1:13"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I3782*(1-IF($A3783&lt;=I3778,I$1,I$1+IF(AND(WEEKDAY($A3783)&lt;&gt;1,WEEKDAY($A3783)&lt;&gt;7),J$1,0)))^($A3783-$A3782)*(1-0.5*(E3783/E3782-1))</f>
        <v>51.696560307037721</v>
      </c>
      <c r="J3783">
        <f>VLOOKUP(A3783,'SVXY-IV'!A$1:G$5041,4,0)</f>
        <v>51.736870430000003</v>
      </c>
      <c r="M3783">
        <f t="shared" si="59"/>
        <v>11.861925709430905</v>
      </c>
    </row>
    <row r="3784" spans="1:13"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I3783*(1-IF($A3784&lt;=I3779,I$1,I$1+IF(AND(WEEKDAY($A3784)&lt;&gt;1,WEEKDAY($A3784)&lt;&gt;7),J$1,0)))^($A3784-$A3783)*(1-0.5*(E3784/E3783-1))</f>
        <v>52.279630193964735</v>
      </c>
      <c r="J3784">
        <f>VLOOKUP(A3784,'SVXY-IV'!A$1:G$5041,4,0)</f>
        <v>52.310790859999997</v>
      </c>
      <c r="M3784">
        <f t="shared" si="59"/>
        <v>12.129559348878097</v>
      </c>
    </row>
    <row r="3785" spans="1:13"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I3784*(1-IF($A3785&lt;=I3780,I$1,I$1+IF(AND(WEEKDAY($A3785)&lt;&gt;1,WEEKDAY($A3785)&lt;&gt;7),J$1,0)))^($A3785-$A3784)*(1-0.5*(E3785/E3784-1))</f>
        <v>52.858376011140734</v>
      </c>
      <c r="J3785">
        <f>VLOOKUP(A3785,'SVXY-IV'!A$1:G$5041,4,0)</f>
        <v>52.894488369999998</v>
      </c>
      <c r="M3785">
        <f t="shared" ref="M3785:M3848" si="60">M3784*(1-IF($A3785&lt;=N$3,M$1,M$1+IF(AND(WEEKDAY($A3785)&lt;&gt;1,WEEKDAY($A3785)&lt;&gt;7),N$1,0)))^($A3785-$A3784)*(2-$E3785/$E3784)</f>
        <v>12.398295325549295</v>
      </c>
    </row>
    <row r="3786" spans="1:13"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I3785*(1-IF($A3786&lt;=I3781,I$1,I$1+IF(AND(WEEKDAY($A3786)&lt;&gt;1,WEEKDAY($A3786)&lt;&gt;7),J$1,0)))^($A3786-$A3785)*(1-0.5*(E3786/E3785-1))</f>
        <v>52.775272390366943</v>
      </c>
      <c r="J3786">
        <f>VLOOKUP(A3786,'SVXY-IV'!A$1:G$5041,4,0)</f>
        <v>52.810987869999998</v>
      </c>
      <c r="M3786">
        <f t="shared" si="60"/>
        <v>12.359378998588086</v>
      </c>
    </row>
    <row r="3787" spans="1:13"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I3786*(1-IF($A3787&lt;=I3782,I$1,I$1+IF(AND(WEEKDAY($A3787)&lt;&gt;1,WEEKDAY($A3787)&lt;&gt;7),J$1,0)))^($A3787-$A3786)*(1-0.5*(E3787/E3786-1))</f>
        <v>52.818504813237638</v>
      </c>
      <c r="J3787">
        <f>VLOOKUP(A3787,'SVXY-IV'!A$1:G$5041,4,0)</f>
        <v>52.861740930000003</v>
      </c>
      <c r="M3787">
        <f t="shared" si="60"/>
        <v>12.37969539248059</v>
      </c>
    </row>
    <row r="3788" spans="1:13" x14ac:dyDescent="0.25">
      <c r="A3788" s="1">
        <v>43559</v>
      </c>
      <c r="B3788">
        <v>13.58</v>
      </c>
      <c r="C3788">
        <v>15.48</v>
      </c>
      <c r="D3788">
        <v>48.5306</v>
      </c>
      <c r="E3788">
        <v>41.6008</v>
      </c>
      <c r="F3788">
        <v>10978.218046</v>
      </c>
      <c r="G3788">
        <v>9411.7442360000005</v>
      </c>
      <c r="H3788">
        <f>(1/(1-91/360*VLOOKUP($A3788,Tbills!$B$4:$C$974,2,1)/100))^((1)/91)-1</f>
        <v>6.7043918162035254E-5</v>
      </c>
      <c r="I3788">
        <f>I3787*(1-IF($A3788&lt;=I3783,I$1,I$1+IF(AND(WEEKDAY($A3788)&lt;&gt;1,WEEKDAY($A3788)&lt;&gt;7),J$1,0)))^($A3788-$A3787)*(1-0.5*(E3788/E3787-1))</f>
        <v>52.987172624281328</v>
      </c>
      <c r="J3788">
        <f>VLOOKUP(A3788,'SVXY-IV'!A$1:G$5041,4,0)</f>
        <v>53.029281789999999</v>
      </c>
      <c r="M3788">
        <f t="shared" si="60"/>
        <v>12.458826913464609</v>
      </c>
    </row>
    <row r="3789" spans="1:13"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I3788*(1-IF($A3789&lt;=I3784,I$1,I$1+IF(AND(WEEKDAY($A3789)&lt;&gt;1,WEEKDAY($A3789)&lt;&gt;7),J$1,0)))^($A3789-$A3788)*(1-0.5*(E3789/E3788-1))</f>
        <v>53.543789413260221</v>
      </c>
      <c r="J3789">
        <f>VLOOKUP(A3789,'SVXY-IV'!A$1:G$5041,4,0)</f>
        <v>53.60487741</v>
      </c>
      <c r="M3789">
        <f t="shared" si="60"/>
        <v>12.72064341308357</v>
      </c>
    </row>
    <row r="3790" spans="1:13"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I3789*(1-IF($A3790&lt;=I3785,I$1,I$1+IF(AND(WEEKDAY($A3790)&lt;&gt;1,WEEKDAY($A3790)&lt;&gt;7),J$1,0)))^($A3790-$A3789)*(1-0.5*(E3790/E3789-1))</f>
        <v>53.451722689769618</v>
      </c>
      <c r="J3790">
        <f>VLOOKUP(A3790,'SVXY-IV'!A$1:G$5041,4,0)</f>
        <v>53.516080799999997</v>
      </c>
      <c r="M3790">
        <f t="shared" si="60"/>
        <v>12.677109698043186</v>
      </c>
    </row>
    <row r="3791" spans="1:13"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I3790*(1-IF($A3791&lt;=I3786,I$1,I$1+IF(AND(WEEKDAY($A3791)&lt;&gt;1,WEEKDAY($A3791)&lt;&gt;7),J$1,0)))^($A3791-$A3790)*(1-0.5*(E3791/E3790-1))</f>
        <v>52.466705038914675</v>
      </c>
      <c r="J3791">
        <f>VLOOKUP(A3791,'SVXY-IV'!A$1:G$5041,4,0)</f>
        <v>52.52782861</v>
      </c>
      <c r="M3791">
        <f t="shared" si="60"/>
        <v>12.209956780191602</v>
      </c>
    </row>
    <row r="3792" spans="1:13"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I3791*(1-IF($A3792&lt;=I3787,I$1,I$1+IF(AND(WEEKDAY($A3792)&lt;&gt;1,WEEKDAY($A3792)&lt;&gt;7),J$1,0)))^($A3792-$A3791)*(1-0.5*(E3792/E3791-1))</f>
        <v>53.283676448850045</v>
      </c>
      <c r="J3792">
        <f>VLOOKUP(A3792,'SVXY-IV'!A$1:G$5041,4,0)</f>
        <v>53.345896119999999</v>
      </c>
      <c r="M3792">
        <f t="shared" si="60"/>
        <v>12.590264077702425</v>
      </c>
    </row>
    <row r="3793" spans="1:13"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I3792*(1-IF($A3793&lt;=I3788,I$1,I$1+IF(AND(WEEKDAY($A3793)&lt;&gt;1,WEEKDAY($A3793)&lt;&gt;7),J$1,0)))^($A3793-$A3792)*(1-0.5*(E3793/E3792-1))</f>
        <v>53.825945378108315</v>
      </c>
      <c r="J3793">
        <f>VLOOKUP(A3793,'SVXY-IV'!A$1:G$5041,4,0)</f>
        <v>53.887416880000004</v>
      </c>
      <c r="M3793">
        <f t="shared" si="60"/>
        <v>12.846590472067097</v>
      </c>
    </row>
    <row r="3794" spans="1:13" x14ac:dyDescent="0.25">
      <c r="A3794" s="1">
        <v>43567</v>
      </c>
      <c r="B3794">
        <v>12.01</v>
      </c>
      <c r="C3794">
        <v>14.46</v>
      </c>
      <c r="D3794">
        <v>44.4908</v>
      </c>
      <c r="E3794">
        <v>38.1173</v>
      </c>
      <c r="F3794">
        <v>10913.533382</v>
      </c>
      <c r="G3794">
        <v>9351.2674779999998</v>
      </c>
      <c r="H3794">
        <f>(1/(1-91/360*VLOOKUP($A3794,Tbills!$B$4:$C$974,2,1)/100))^((1)/91)-1</f>
        <v>6.6173214376075151E-5</v>
      </c>
      <c r="I3794">
        <f>I3793*(1-IF($A3794&lt;=I3789,I$1,I$1+IF(AND(WEEKDAY($A3794)&lt;&gt;1,WEEKDAY($A3794)&lt;&gt;7),J$1,0)))^($A3794-$A3793)*(1-0.5*(E3794/E3793-1))</f>
        <v>55.220795399164317</v>
      </c>
      <c r="J3794">
        <f>VLOOKUP(A3794,'SVXY-IV'!A$1:G$5041,4,0)</f>
        <v>55.283132960000003</v>
      </c>
      <c r="M3794">
        <f t="shared" si="60"/>
        <v>13.512462395006175</v>
      </c>
    </row>
    <row r="3795" spans="1:13"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I3794*(1-IF($A3795&lt;=I3790,I$1,I$1+IF(AND(WEEKDAY($A3795)&lt;&gt;1,WEEKDAY($A3795)&lt;&gt;7),J$1,0)))^($A3795-$A3794)*(1-0.5*(E3795/E3794-1))</f>
        <v>55.423777520794815</v>
      </c>
      <c r="J3795">
        <f>VLOOKUP(A3795,'SVXY-IV'!A$1:G$5041,4,0)</f>
        <v>55.48733549</v>
      </c>
      <c r="M3795">
        <f t="shared" si="60"/>
        <v>13.612017260303062</v>
      </c>
    </row>
    <row r="3796" spans="1:13"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I3795*(1-IF($A3796&lt;=I3791,I$1,I$1+IF(AND(WEEKDAY($A3796)&lt;&gt;1,WEEKDAY($A3796)&lt;&gt;7),J$1,0)))^($A3796-$A3795)*(1-0.5*(E3796/E3795-1))</f>
        <v>55.512871614088567</v>
      </c>
      <c r="J3796">
        <f>VLOOKUP(A3796,'SVXY-IV'!A$1:G$5041,4,0)</f>
        <v>55.575604749999997</v>
      </c>
      <c r="M3796">
        <f t="shared" si="60"/>
        <v>13.655853750570973</v>
      </c>
    </row>
    <row r="3797" spans="1:13"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I3796*(1-IF($A3797&lt;=I3792,I$1,I$1+IF(AND(WEEKDAY($A3797)&lt;&gt;1,WEEKDAY($A3797)&lt;&gt;7),J$1,0)))^($A3797-$A3796)*(1-0.5*(E3797/E3796-1))</f>
        <v>55.511426758526007</v>
      </c>
      <c r="J3797">
        <f>VLOOKUP(A3797,'SVXY-IV'!A$1:G$5041,4,0)</f>
        <v>55.573383499999998</v>
      </c>
      <c r="M3797">
        <f t="shared" si="60"/>
        <v>13.655217724505878</v>
      </c>
    </row>
    <row r="3798" spans="1:13"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I3797*(1-IF($A3798&lt;=I3793,I$1,I$1+IF(AND(WEEKDAY($A3798)&lt;&gt;1,WEEKDAY($A3798)&lt;&gt;7),J$1,0)))^($A3798-$A3797)*(1-0.5*(E3798/E3797-1))</f>
        <v>55.876613539118601</v>
      </c>
      <c r="J3798">
        <f>VLOOKUP(A3798,'SVXY-IV'!A$1:G$5041,4,0)</f>
        <v>55.938543520000003</v>
      </c>
      <c r="M3798">
        <f t="shared" si="60"/>
        <v>13.834952931637437</v>
      </c>
    </row>
    <row r="3799" spans="1:13"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I3798*(1-IF($A3799&lt;=I3794,I$1,I$1+IF(AND(WEEKDAY($A3799)&lt;&gt;1,WEEKDAY($A3799)&lt;&gt;7),J$1,0)))^($A3799-$A3798)*(1-0.5*(E3799/E3798-1))</f>
        <v>56.343701368605693</v>
      </c>
      <c r="J3799">
        <f>VLOOKUP(A3799,'SVXY-IV'!A$1:G$5041,4,0)</f>
        <v>56.410739620000001</v>
      </c>
      <c r="M3799">
        <f t="shared" si="60"/>
        <v>14.066537261906763</v>
      </c>
    </row>
    <row r="3800" spans="1:13"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I3799*(1-IF($A3800&lt;=I3795,I$1,I$1+IF(AND(WEEKDAY($A3800)&lt;&gt;1,WEEKDAY($A3800)&lt;&gt;7),J$1,0)))^($A3800-$A3799)*(1-0.5*(E3800/E3799-1))</f>
        <v>56.440581003269685</v>
      </c>
      <c r="J3800">
        <f>VLOOKUP(A3800,'SVXY-IV'!A$1:G$5041,4,0)</f>
        <v>56.507393489999998</v>
      </c>
      <c r="M3800">
        <f t="shared" si="60"/>
        <v>14.114986473818762</v>
      </c>
    </row>
    <row r="3801" spans="1:13"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I3800*(1-IF($A3801&lt;=I3796,I$1,I$1+IF(AND(WEEKDAY($A3801)&lt;&gt;1,WEEKDAY($A3801)&lt;&gt;7),J$1,0)))^($A3801-$A3800)*(1-0.5*(E3801/E3800-1))</f>
        <v>55.601857056548731</v>
      </c>
      <c r="J3801">
        <f>VLOOKUP(A3801,'SVXY-IV'!A$1:G$5041,4,0)</f>
        <v>55.667254659999998</v>
      </c>
      <c r="M3801">
        <f t="shared" si="60"/>
        <v>13.695566563910557</v>
      </c>
    </row>
    <row r="3802" spans="1:13" x14ac:dyDescent="0.25">
      <c r="A3802" s="1">
        <v>43580</v>
      </c>
      <c r="B3802">
        <v>13.25</v>
      </c>
      <c r="C3802">
        <v>15.21</v>
      </c>
      <c r="D3802">
        <v>44.6496</v>
      </c>
      <c r="E3802">
        <v>38.220399999999998</v>
      </c>
      <c r="F3802">
        <v>10936.931454</v>
      </c>
      <c r="G3802">
        <v>9363.2272379999995</v>
      </c>
      <c r="H3802">
        <f>(1/(1-91/360*VLOOKUP($A3802,Tbills!$B$4:$C$974,2,1)/100))^((1)/91)-1</f>
        <v>6.6871983189997763E-5</v>
      </c>
      <c r="I3802">
        <f>I3801*(1-IF($A3802&lt;=I3797,I$1,I$1+IF(AND(WEEKDAY($A3802)&lt;&gt;1,WEEKDAY($A3802)&lt;&gt;7),J$1,0)))^($A3802-$A3801)*(1-0.5*(E3802/E3801-1))</f>
        <v>55.091487919206486</v>
      </c>
      <c r="J3802">
        <f>VLOOKUP(A3802,'SVXY-IV'!A$1:G$5041,4,0)</f>
        <v>55.15489522</v>
      </c>
      <c r="M3802">
        <f t="shared" si="60"/>
        <v>13.444223700858549</v>
      </c>
    </row>
    <row r="3803" spans="1:13"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I3802*(1-IF($A3803&lt;=I3798,I$1,I$1+IF(AND(WEEKDAY($A3803)&lt;&gt;1,WEEKDAY($A3803)&lt;&gt;7),J$1,0)))^($A3803-$A3802)*(1-0.5*(E3803/E3802-1))</f>
        <v>55.978591665713616</v>
      </c>
      <c r="J3803">
        <f>VLOOKUP(A3803,'SVXY-IV'!A$1:G$5041,4,0)</f>
        <v>56.045722859999998</v>
      </c>
      <c r="M3803">
        <f t="shared" si="60"/>
        <v>13.877256294830232</v>
      </c>
    </row>
    <row r="3804" spans="1:13"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I3803*(1-IF($A3804&lt;=I3799,I$1,I$1+IF(AND(WEEKDAY($A3804)&lt;&gt;1,WEEKDAY($A3804)&lt;&gt;7),J$1,0)))^($A3804-$A3803)*(1-0.5*(E3804/E3803-1))</f>
        <v>55.592786516076806</v>
      </c>
      <c r="J3804">
        <f>VLOOKUP(A3804,'SVXY-IV'!A$1:G$5041,4,0)</f>
        <v>55.663334720000002</v>
      </c>
      <c r="M3804">
        <f t="shared" si="60"/>
        <v>13.686211660212493</v>
      </c>
    </row>
    <row r="3805" spans="1:13" x14ac:dyDescent="0.25">
      <c r="A3805" s="1">
        <v>43585</v>
      </c>
      <c r="B3805">
        <v>13.12</v>
      </c>
      <c r="C3805">
        <v>15.23</v>
      </c>
      <c r="D3805">
        <v>43.6661</v>
      </c>
      <c r="E3805">
        <v>37.366</v>
      </c>
      <c r="F3805">
        <v>10912.423763000001</v>
      </c>
      <c r="G3805">
        <v>9339.1284770000002</v>
      </c>
      <c r="H3805">
        <f>(1/(1-91/360*VLOOKUP($A3805,Tbills!$B$4:$C$974,2,1)/100))^((1)/91)-1</f>
        <v>6.6871983189997763E-5</v>
      </c>
      <c r="I3805">
        <f>I3804*(1-IF($A3805&lt;=I3800,I$1,I$1+IF(AND(WEEKDAY($A3805)&lt;&gt;1,WEEKDAY($A3805)&lt;&gt;7),J$1,0)))^($A3805-$A3804)*(1-0.5*(E3805/E3804-1))</f>
        <v>55.684457402280287</v>
      </c>
      <c r="J3805">
        <f>VLOOKUP(A3805,'SVXY-IV'!A$1:G$5041,4,0)</f>
        <v>55.754347510000002</v>
      </c>
      <c r="M3805">
        <f t="shared" si="60"/>
        <v>13.731422040050585</v>
      </c>
    </row>
    <row r="3806" spans="1:13"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I3805*(1-IF($A3806&lt;=I3801,I$1,I$1+IF(AND(WEEKDAY($A3806)&lt;&gt;1,WEEKDAY($A3806)&lt;&gt;7),J$1,0)))^($A3806-$A3805)*(1-0.5*(E3806/E3805-1))</f>
        <v>54.366113731886422</v>
      </c>
      <c r="J3806">
        <f>VLOOKUP(A3806,'SVXY-IV'!A$1:G$5041,4,0)</f>
        <v>54.433166610000001</v>
      </c>
      <c r="M3806">
        <f t="shared" si="60"/>
        <v>13.081320818496929</v>
      </c>
    </row>
    <row r="3807" spans="1:13"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I3806*(1-IF($A3807&lt;=I3802,I$1,I$1+IF(AND(WEEKDAY($A3807)&lt;&gt;1,WEEKDAY($A3807)&lt;&gt;7),J$1,0)))^($A3807-$A3806)*(1-0.5*(E3807/E3806-1))</f>
        <v>54.487435851634416</v>
      </c>
      <c r="J3807">
        <f>VLOOKUP(A3807,'SVXY-IV'!A$1:G$5041,4,0)</f>
        <v>54.553601149999999</v>
      </c>
      <c r="M3807">
        <f t="shared" si="60"/>
        <v>13.139775208916586</v>
      </c>
    </row>
    <row r="3808" spans="1:13" x14ac:dyDescent="0.25">
      <c r="A3808" s="1">
        <v>43588</v>
      </c>
      <c r="B3808">
        <v>12.87</v>
      </c>
      <c r="C3808">
        <v>15.07</v>
      </c>
      <c r="D3808">
        <v>43.2498</v>
      </c>
      <c r="E3808">
        <v>37.002400000000002</v>
      </c>
      <c r="F3808">
        <v>10937.215952</v>
      </c>
      <c r="G3808">
        <v>9358.4750390000008</v>
      </c>
      <c r="H3808">
        <f>(1/(1-91/360*VLOOKUP($A3808,Tbills!$B$4:$C$974,2,1)/100))^((1)/91)-1</f>
        <v>6.6312964545511832E-5</v>
      </c>
      <c r="I3808">
        <f>I3807*(1-IF($A3808&lt;=I3803,I$1,I$1+IF(AND(WEEKDAY($A3808)&lt;&gt;1,WEEKDAY($A3808)&lt;&gt;7),J$1,0)))^($A3808-$A3807)*(1-0.5*(E3808/E3807-1))</f>
        <v>55.852689199802256</v>
      </c>
      <c r="J3808">
        <f>VLOOKUP(A3808,'SVXY-IV'!A$1:G$5041,4,0)</f>
        <v>55.926693409999999</v>
      </c>
      <c r="M3808">
        <f t="shared" si="60"/>
        <v>13.798301870238317</v>
      </c>
    </row>
    <row r="3809" spans="1:13"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I3808*(1-IF($A3809&lt;=I3804,I$1,I$1+IF(AND(WEEKDAY($A3809)&lt;&gt;1,WEEKDAY($A3809)&lt;&gt;7),J$1,0)))^($A3809-$A3808)*(1-0.5*(E3809/E3808-1))</f>
        <v>53.977379635186033</v>
      </c>
      <c r="J3809">
        <f>VLOOKUP(A3809,'SVXY-IV'!A$1:G$5041,4,0)</f>
        <v>54.049202059999999</v>
      </c>
      <c r="M3809">
        <f t="shared" si="60"/>
        <v>12.872002305842727</v>
      </c>
    </row>
    <row r="3810" spans="1:13"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I3809*(1-IF($A3810&lt;=I3805,I$1,I$1+IF(AND(WEEKDAY($A3810)&lt;&gt;1,WEEKDAY($A3810)&lt;&gt;7),J$1,0)))^($A3810-$A3809)*(1-0.5*(E3810/E3809-1))</f>
        <v>50.872003480435843</v>
      </c>
      <c r="J3810">
        <f>VLOOKUP(A3810,'SVXY-IV'!A$1:G$5041,4,0)</f>
        <v>50.964260250000002</v>
      </c>
      <c r="M3810">
        <f t="shared" si="60"/>
        <v>11.391023246072217</v>
      </c>
    </row>
    <row r="3811" spans="1:13"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I3810*(1-IF($A3811&lt;=I3806,I$1,I$1+IF(AND(WEEKDAY($A3811)&lt;&gt;1,WEEKDAY($A3811)&lt;&gt;7),J$1,0)))^($A3811-$A3810)*(1-0.5*(E3811/E3810-1))</f>
        <v>50.525108929523192</v>
      </c>
      <c r="J3811">
        <f>VLOOKUP(A3811,'SVXY-IV'!A$1:G$5041,4,0)</f>
        <v>50.617853889999999</v>
      </c>
      <c r="M3811">
        <f t="shared" si="60"/>
        <v>11.235738802440663</v>
      </c>
    </row>
    <row r="3812" spans="1:13"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I3811*(1-IF($A3812&lt;=I3807,I$1,I$1+IF(AND(WEEKDAY($A3812)&lt;&gt;1,WEEKDAY($A3812)&lt;&gt;7),J$1,0)))^($A3812-$A3811)*(1-0.5*(E3812/E3811-1))</f>
        <v>50.672747628754969</v>
      </c>
      <c r="J3812">
        <f>VLOOKUP(A3812,'SVXY-IV'!A$1:G$5041,4,0)</f>
        <v>50.766882969999997</v>
      </c>
      <c r="M3812">
        <f t="shared" si="60"/>
        <v>11.301462590611843</v>
      </c>
    </row>
    <row r="3813" spans="1:13"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I3812*(1-IF($A3813&lt;=I3808,I$1,I$1+IF(AND(WEEKDAY($A3813)&lt;&gt;1,WEEKDAY($A3813)&lt;&gt;7),J$1,0)))^($A3813-$A3812)*(1-0.5*(E3813/E3812-1))</f>
        <v>52.534188491784782</v>
      </c>
      <c r="J3813">
        <f>VLOOKUP(A3813,'SVXY-IV'!A$1:G$5041,4,0)</f>
        <v>52.638765020000001</v>
      </c>
      <c r="M3813">
        <f t="shared" si="60"/>
        <v>12.131815853606085</v>
      </c>
    </row>
    <row r="3814" spans="1:13"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I3813*(1-IF($A3814&lt;=I3809,I$1,I$1+IF(AND(WEEKDAY($A3814)&lt;&gt;1,WEEKDAY($A3814)&lt;&gt;7),J$1,0)))^($A3814-$A3813)*(1-0.5*(E3814/E3813-1))</f>
        <v>48.556412484456942</v>
      </c>
      <c r="J3814">
        <f>VLOOKUP(A3814,'SVXY-IV'!A$1:G$5041,4,0)</f>
        <v>48.653354520000001</v>
      </c>
      <c r="M3814">
        <f t="shared" si="60"/>
        <v>10.294938325708111</v>
      </c>
    </row>
    <row r="3815" spans="1:13"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I3814*(1-IF($A3815&lt;=I3810,I$1,I$1+IF(AND(WEEKDAY($A3815)&lt;&gt;1,WEEKDAY($A3815)&lt;&gt;7),J$1,0)))^($A3815-$A3814)*(1-0.5*(E3815/E3814-1))</f>
        <v>49.857137691444493</v>
      </c>
      <c r="J3815">
        <f>VLOOKUP(A3815,'SVXY-IV'!A$1:G$5041,4,0)</f>
        <v>49.955345719999997</v>
      </c>
      <c r="M3815">
        <f t="shared" si="60"/>
        <v>10.846543323622985</v>
      </c>
    </row>
    <row r="3816" spans="1:13"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I3815*(1-IF($A3816&lt;=I3811,I$1,I$1+IF(AND(WEEKDAY($A3816)&lt;&gt;1,WEEKDAY($A3816)&lt;&gt;7),J$1,0)))^($A3816-$A3815)*(1-0.5*(E3816/E3815-1))</f>
        <v>50.964272151540122</v>
      </c>
      <c r="J3816">
        <f>VLOOKUP(A3816,'SVXY-IV'!A$1:G$5041,4,0)</f>
        <v>51.065831510000002</v>
      </c>
      <c r="M3816">
        <f t="shared" si="60"/>
        <v>11.328312513662754</v>
      </c>
    </row>
    <row r="3817" spans="1:13"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I3816*(1-IF($A3817&lt;=I3812,I$1,I$1+IF(AND(WEEKDAY($A3817)&lt;&gt;1,WEEKDAY($A3817)&lt;&gt;7),J$1,0)))^($A3817-$A3816)*(1-0.5*(E3817/E3816-1))</f>
        <v>51.993989659198199</v>
      </c>
      <c r="J3817">
        <f>VLOOKUP(A3817,'SVXY-IV'!A$1:G$5041,4,0)</f>
        <v>52.097772069999998</v>
      </c>
      <c r="M3817">
        <f t="shared" si="60"/>
        <v>11.786135336603577</v>
      </c>
    </row>
    <row r="3818" spans="1:13"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I3817*(1-IF($A3818&lt;=I3813,I$1,I$1+IF(AND(WEEKDAY($A3818)&lt;&gt;1,WEEKDAY($A3818)&lt;&gt;7),J$1,0)))^($A3818-$A3817)*(1-0.5*(E3818/E3817-1))</f>
        <v>51.621695530039077</v>
      </c>
      <c r="J3818">
        <f>VLOOKUP(A3818,'SVXY-IV'!A$1:G$5041,4,0)</f>
        <v>51.72451384</v>
      </c>
      <c r="M3818">
        <f t="shared" si="60"/>
        <v>11.617418134621047</v>
      </c>
    </row>
    <row r="3819" spans="1:13"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I3818*(1-IF($A3819&lt;=I3814,I$1,I$1+IF(AND(WEEKDAY($A3819)&lt;&gt;1,WEEKDAY($A3819)&lt;&gt;7),J$1,0)))^($A3819-$A3818)*(1-0.5*(E3819/E3818-1))</f>
        <v>51.376310829418586</v>
      </c>
      <c r="J3819">
        <f>VLOOKUP(A3819,'SVXY-IV'!A$1:G$5041,4,0)</f>
        <v>51.483934910000002</v>
      </c>
      <c r="M3819">
        <f t="shared" si="60"/>
        <v>11.507168599641473</v>
      </c>
    </row>
    <row r="3820" spans="1:13"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I3819*(1-IF($A3820&lt;=I3815,I$1,I$1+IF(AND(WEEKDAY($A3820)&lt;&gt;1,WEEKDAY($A3820)&lt;&gt;7),J$1,0)))^($A3820-$A3819)*(1-0.5*(E3820/E3819-1))</f>
        <v>52.736989288179352</v>
      </c>
      <c r="J3820">
        <f>VLOOKUP(A3820,'SVXY-IV'!A$1:G$5041,4,0)</f>
        <v>52.848279089999998</v>
      </c>
      <c r="M3820">
        <f t="shared" si="60"/>
        <v>12.116743473415294</v>
      </c>
    </row>
    <row r="3821" spans="1:13"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I3820*(1-IF($A3821&lt;=I3816,I$1,I$1+IF(AND(WEEKDAY($A3821)&lt;&gt;1,WEEKDAY($A3821)&lt;&gt;7),J$1,0)))^($A3821-$A3820)*(1-0.5*(E3821/E3820-1))</f>
        <v>52.816639750493891</v>
      </c>
      <c r="J3821">
        <f>VLOOKUP(A3821,'SVXY-IV'!A$1:G$5041,4,0)</f>
        <v>52.927047440000003</v>
      </c>
      <c r="M3821">
        <f t="shared" si="60"/>
        <v>12.1534097581529</v>
      </c>
    </row>
    <row r="3822" spans="1:13"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I3821*(1-IF($A3822&lt;=I3817,I$1,I$1+IF(AND(WEEKDAY($A3822)&lt;&gt;1,WEEKDAY($A3822)&lt;&gt;7),J$1,0)))^($A3822-$A3821)*(1-0.5*(E3822/E3821-1))</f>
        <v>51.058571998328254</v>
      </c>
      <c r="J3822">
        <f>VLOOKUP(A3822,'SVXY-IV'!A$1:G$5041,4,0)</f>
        <v>51.166762820000002</v>
      </c>
      <c r="M3822">
        <f t="shared" si="60"/>
        <v>11.344410149957936</v>
      </c>
    </row>
    <row r="3823" spans="1:13"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I3822*(1-IF($A3823&lt;=I3818,I$1,I$1+IF(AND(WEEKDAY($A3823)&lt;&gt;1,WEEKDAY($A3823)&lt;&gt;7),J$1,0)))^($A3823-$A3822)*(1-0.5*(E3823/E3822-1))</f>
        <v>51.893296684746794</v>
      </c>
      <c r="J3823">
        <f>VLOOKUP(A3823,'SVXY-IV'!A$1:G$5041,4,0)</f>
        <v>52.003516400000002</v>
      </c>
      <c r="M3823">
        <f t="shared" si="60"/>
        <v>11.715390021560028</v>
      </c>
    </row>
    <row r="3824" spans="1:13"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I3823*(1-IF($A3824&lt;=I3819,I$1,I$1+IF(AND(WEEKDAY($A3824)&lt;&gt;1,WEEKDAY($A3824)&lt;&gt;7),J$1,0)))^($A3824-$A3823)*(1-0.5*(E3824/E3823-1))</f>
        <v>50.946151354014184</v>
      </c>
      <c r="J3824">
        <f>VLOOKUP(A3824,'SVXY-IV'!A$1:G$5041,4,0)</f>
        <v>51.061845380000001</v>
      </c>
      <c r="M3824">
        <f t="shared" si="60"/>
        <v>11.288028227128065</v>
      </c>
    </row>
    <row r="3825" spans="1:13"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I3824*(1-IF($A3825&lt;=I3820,I$1,I$1+IF(AND(WEEKDAY($A3825)&lt;&gt;1,WEEKDAY($A3825)&lt;&gt;7),J$1,0)))^($A3825-$A3824)*(1-0.5*(E3825/E3824-1))</f>
        <v>50.39163468737371</v>
      </c>
      <c r="J3825">
        <f>VLOOKUP(A3825,'SVXY-IV'!A$1:G$5041,4,0)</f>
        <v>50.5056765</v>
      </c>
      <c r="M3825">
        <f t="shared" si="60"/>
        <v>11.042369006969494</v>
      </c>
    </row>
    <row r="3826" spans="1:13"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I3825*(1-IF($A3826&lt;=I3821,I$1,I$1+IF(AND(WEEKDAY($A3826)&lt;&gt;1,WEEKDAY($A3826)&lt;&gt;7),J$1,0)))^($A3826-$A3825)*(1-0.5*(E3826/E3825-1))</f>
        <v>50.828835007689747</v>
      </c>
      <c r="J3826">
        <f>VLOOKUP(A3826,'SVXY-IV'!A$1:G$5041,4,0)</f>
        <v>50.944045729999999</v>
      </c>
      <c r="M3826">
        <f t="shared" si="60"/>
        <v>11.234033845716526</v>
      </c>
    </row>
    <row r="3827" spans="1:13"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I3826*(1-IF($A3827&lt;=I3822,I$1,I$1+IF(AND(WEEKDAY($A3827)&lt;&gt;1,WEEKDAY($A3827)&lt;&gt;7),J$1,0)))^($A3827-$A3826)*(1-0.5*(E3827/E3826-1))</f>
        <v>49.832978231071081</v>
      </c>
      <c r="J3827">
        <f>VLOOKUP(A3827,'SVXY-IV'!A$1:G$5041,4,0)</f>
        <v>49.946729040000001</v>
      </c>
      <c r="M3827">
        <f t="shared" si="60"/>
        <v>10.793901990124896</v>
      </c>
    </row>
    <row r="3828" spans="1:13" x14ac:dyDescent="0.25">
      <c r="A3828" s="1">
        <v>43619</v>
      </c>
      <c r="B3828">
        <v>18.86</v>
      </c>
      <c r="C3828">
        <v>18.77</v>
      </c>
      <c r="D3828">
        <v>51.951999999999998</v>
      </c>
      <c r="E3828">
        <v>44.3598</v>
      </c>
      <c r="F3828">
        <v>11786.465946</v>
      </c>
      <c r="G3828">
        <v>10064.959516999999</v>
      </c>
      <c r="H3828">
        <f>(1/(1-91/360*VLOOKUP($A3828,Tbills!$B$4:$C$974,2,1)/100))^((1)/91)-1</f>
        <v>6.4077398485684611E-5</v>
      </c>
      <c r="I3828">
        <f>I3827*(1-IF($A3828&lt;=I3823,I$1,I$1+IF(AND(WEEKDAY($A3828)&lt;&gt;1,WEEKDAY($A3828)&lt;&gt;7),J$1,0)))^($A3828-$A3827)*(1-0.5*(E3828/E3827-1))</f>
        <v>49.767999160914712</v>
      </c>
      <c r="J3828">
        <f>VLOOKUP(A3828,'SVXY-IV'!A$1:G$5041,4,0)</f>
        <v>49.886893010000001</v>
      </c>
      <c r="M3828">
        <f t="shared" si="60"/>
        <v>10.765931942859041</v>
      </c>
    </row>
    <row r="3829" spans="1:13"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I3828*(1-IF($A3829&lt;=I3824,I$1,I$1+IF(AND(WEEKDAY($A3829)&lt;&gt;1,WEEKDAY($A3829)&lt;&gt;7),J$1,0)))^($A3829-$A3828)*(1-0.5*(E3829/E3828-1))</f>
        <v>50.965664969527531</v>
      </c>
      <c r="J3829">
        <f>VLOOKUP(A3829,'SVXY-IV'!A$1:G$5041,4,0)</f>
        <v>51.08599246</v>
      </c>
      <c r="M3829">
        <f t="shared" si="60"/>
        <v>11.284144107582227</v>
      </c>
    </row>
    <row r="3830" spans="1:13"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I3829*(1-IF($A3830&lt;=I3825,I$1,I$1+IF(AND(WEEKDAY($A3830)&lt;&gt;1,WEEKDAY($A3830)&lt;&gt;7),J$1,0)))^($A3830-$A3829)*(1-0.5*(E3830/E3829-1))</f>
        <v>51.668045723810998</v>
      </c>
      <c r="J3830">
        <f>VLOOKUP(A3830,'SVXY-IV'!A$1:G$5041,4,0)</f>
        <v>51.799155390000003</v>
      </c>
      <c r="M3830">
        <f t="shared" si="60"/>
        <v>11.59522326691806</v>
      </c>
    </row>
    <row r="3831" spans="1:13"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I3830*(1-IF($A3831&lt;=I3826,I$1,I$1+IF(AND(WEEKDAY($A3831)&lt;&gt;1,WEEKDAY($A3831)&lt;&gt;7),J$1,0)))^($A3831-$A3830)*(1-0.5*(E3831/E3830-1))</f>
        <v>51.934747024444739</v>
      </c>
      <c r="J3831">
        <f>VLOOKUP(A3831,'SVXY-IV'!A$1:G$5041,4,0)</f>
        <v>52.065810310000003</v>
      </c>
      <c r="M3831">
        <f t="shared" si="60"/>
        <v>11.714989307768851</v>
      </c>
    </row>
    <row r="3832" spans="1:13"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I3831*(1-IF($A3832&lt;=I3827,I$1,I$1+IF(AND(WEEKDAY($A3832)&lt;&gt;1,WEEKDAY($A3832)&lt;&gt;7),J$1,0)))^($A3832-$A3831)*(1-0.5*(E3832/E3831-1))</f>
        <v>51.681975207403852</v>
      </c>
      <c r="J3832">
        <f>VLOOKUP(A3832,'SVXY-IV'!A$1:G$5041,4,0)</f>
        <v>51.820459360000001</v>
      </c>
      <c r="M3832">
        <f t="shared" si="60"/>
        <v>11.601019686661001</v>
      </c>
    </row>
    <row r="3833" spans="1:13"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I3832*(1-IF($A3833&lt;=I3828,I$1,I$1+IF(AND(WEEKDAY($A3833)&lt;&gt;1,WEEKDAY($A3833)&lt;&gt;7),J$1,0)))^($A3833-$A3832)*(1-0.5*(E3833/E3832-1))</f>
        <v>52.064984635408841</v>
      </c>
      <c r="J3833">
        <f>VLOOKUP(A3833,'SVXY-IV'!A$1:G$5041,4,0)</f>
        <v>52.209126589999997</v>
      </c>
      <c r="M3833">
        <f t="shared" si="60"/>
        <v>11.773147464663513</v>
      </c>
    </row>
    <row r="3834" spans="1:13"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I3833*(1-IF($A3834&lt;=I3829,I$1,I$1+IF(AND(WEEKDAY($A3834)&lt;&gt;1,WEEKDAY($A3834)&lt;&gt;7),J$1,0)))^($A3834-$A3833)*(1-0.5*(E3834/E3833-1))</f>
        <v>51.908891825194125</v>
      </c>
      <c r="J3834">
        <f>VLOOKUP(A3834,'SVXY-IV'!A$1:G$5041,4,0)</f>
        <v>52.052372900000002</v>
      </c>
      <c r="M3834">
        <f t="shared" si="60"/>
        <v>11.702620722551323</v>
      </c>
    </row>
    <row r="3835" spans="1:13" x14ac:dyDescent="0.25">
      <c r="A3835" s="1">
        <v>43628</v>
      </c>
      <c r="B3835">
        <v>15.91</v>
      </c>
      <c r="C3835">
        <v>17.05</v>
      </c>
      <c r="D3835">
        <v>47.316099999999999</v>
      </c>
      <c r="E3835">
        <v>40.3782</v>
      </c>
      <c r="F3835">
        <v>11355.27391</v>
      </c>
      <c r="G3835">
        <v>9691.2182040000007</v>
      </c>
      <c r="H3835">
        <f>(1/(1-91/360*VLOOKUP($A3835,Tbills!$B$4:$C$974,2,1)/100))^((1)/91)-1</f>
        <v>6.2400970348042151E-5</v>
      </c>
      <c r="I3835">
        <f>I3834*(1-IF($A3835&lt;=I3830,I$1,I$1+IF(AND(WEEKDAY($A3835)&lt;&gt;1,WEEKDAY($A3835)&lt;&gt;7),J$1,0)))^($A3835-$A3834)*(1-0.5*(E3835/E3834-1))</f>
        <v>52.080759579104893</v>
      </c>
      <c r="J3835">
        <f>VLOOKUP(A3835,'SVXY-IV'!A$1:G$5041,4,0)</f>
        <v>52.224722900000003</v>
      </c>
      <c r="M3835">
        <f t="shared" si="60"/>
        <v>11.780176829612587</v>
      </c>
    </row>
    <row r="3836" spans="1:13"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I3835*(1-IF($A3836&lt;=I3831,I$1,I$1+IF(AND(WEEKDAY($A3836)&lt;&gt;1,WEEKDAY($A3836)&lt;&gt;7),J$1,0)))^($A3836-$A3835)*(1-0.5*(E3836/E3835-1))</f>
        <v>52.144344985812168</v>
      </c>
      <c r="J3836">
        <f>VLOOKUP(A3836,'SVXY-IV'!A$1:G$5041,4,0)</f>
        <v>52.288756749999997</v>
      </c>
      <c r="M3836">
        <f t="shared" si="60"/>
        <v>11.809005613954106</v>
      </c>
    </row>
    <row r="3837" spans="1:13"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I3836*(1-IF($A3837&lt;=I3832,I$1,I$1+IF(AND(WEEKDAY($A3837)&lt;&gt;1,WEEKDAY($A3837)&lt;&gt;7),J$1,0)))^($A3837-$A3836)*(1-0.5*(E3837/E3836-1))</f>
        <v>52.55343865851205</v>
      </c>
      <c r="J3837">
        <f>VLOOKUP(A3837,'SVXY-IV'!A$1:G$5041,4,0)</f>
        <v>52.700042340000003</v>
      </c>
      <c r="M3837">
        <f t="shared" si="60"/>
        <v>11.994359440106459</v>
      </c>
    </row>
    <row r="3838" spans="1:13"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I3837*(1-IF($A3838&lt;=I3833,I$1,I$1+IF(AND(WEEKDAY($A3838)&lt;&gt;1,WEEKDAY($A3838)&lt;&gt;7),J$1,0)))^($A3838-$A3837)*(1-0.5*(E3838/E3837-1))</f>
        <v>52.843806358118812</v>
      </c>
      <c r="J3838">
        <f>VLOOKUP(A3838,'SVXY-IV'!A$1:G$5041,4,0)</f>
        <v>52.994949589999997</v>
      </c>
      <c r="M3838">
        <f t="shared" si="60"/>
        <v>12.127090565134193</v>
      </c>
    </row>
    <row r="3839" spans="1:13"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I3838*(1-IF($A3839&lt;=I3834,I$1,I$1+IF(AND(WEEKDAY($A3839)&lt;&gt;1,WEEKDAY($A3839)&lt;&gt;7),J$1,0)))^($A3839-$A3838)*(1-0.5*(E3839/E3838-1))</f>
        <v>52.859214220625887</v>
      </c>
      <c r="J3839">
        <f>VLOOKUP(A3839,'SVXY-IV'!A$1:G$5041,4,0)</f>
        <v>53.010314139999998</v>
      </c>
      <c r="M3839">
        <f t="shared" si="60"/>
        <v>12.134228737239674</v>
      </c>
    </row>
    <row r="3840" spans="1:13"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I3839*(1-IF($A3840&lt;=I3835,I$1,I$1+IF(AND(WEEKDAY($A3840)&lt;&gt;1,WEEKDAY($A3840)&lt;&gt;7),J$1,0)))^($A3840-$A3839)*(1-0.5*(E3840/E3839-1))</f>
        <v>54.050149416393459</v>
      </c>
      <c r="J3840">
        <f>VLOOKUP(A3840,'SVXY-IV'!A$1:G$5041,4,0)</f>
        <v>54.209595520000001</v>
      </c>
      <c r="M3840">
        <f t="shared" si="60"/>
        <v>12.681060175245365</v>
      </c>
    </row>
    <row r="3841" spans="1:13"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I3840*(1-IF($A3841&lt;=I3836,I$1,I$1+IF(AND(WEEKDAY($A3841)&lt;&gt;1,WEEKDAY($A3841)&lt;&gt;7),J$1,0)))^($A3841-$A3840)*(1-0.5*(E3841/E3840-1))</f>
        <v>53.633120892965877</v>
      </c>
      <c r="J3841">
        <f>VLOOKUP(A3841,'SVXY-IV'!A$1:G$5041,4,0)</f>
        <v>53.793432920000001</v>
      </c>
      <c r="M3841">
        <f t="shared" si="60"/>
        <v>12.485450071968327</v>
      </c>
    </row>
    <row r="3842" spans="1:13"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I3841*(1-IF($A3842&lt;=I3837,I$1,I$1+IF(AND(WEEKDAY($A3842)&lt;&gt;1,WEEKDAY($A3842)&lt;&gt;7),J$1,0)))^($A3842-$A3841)*(1-0.5*(E3842/E3841-1))</f>
        <v>52.969133355337277</v>
      </c>
      <c r="J3842">
        <f>VLOOKUP(A3842,'SVXY-IV'!A$1:G$5041,4,0)</f>
        <v>53.126921780000004</v>
      </c>
      <c r="M3842">
        <f t="shared" si="60"/>
        <v>12.176380657166451</v>
      </c>
    </row>
    <row r="3843" spans="1:13"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I3842*(1-IF($A3843&lt;=I3838,I$1,I$1+IF(AND(WEEKDAY($A3843)&lt;&gt;1,WEEKDAY($A3843)&lt;&gt;7),J$1,0)))^($A3843-$A3842)*(1-0.5*(E3843/E3842-1))</f>
        <v>53.338208958913398</v>
      </c>
      <c r="J3843">
        <f>VLOOKUP(A3843,'SVXY-IV'!A$1:G$5041,4,0)</f>
        <v>53.505263550000002</v>
      </c>
      <c r="M3843">
        <f t="shared" si="60"/>
        <v>12.346254187358847</v>
      </c>
    </row>
    <row r="3844" spans="1:13"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I3843*(1-IF($A3844&lt;=I3839,I$1,I$1+IF(AND(WEEKDAY($A3844)&lt;&gt;1,WEEKDAY($A3844)&lt;&gt;7),J$1,0)))^($A3844-$A3843)*(1-0.5*(E3844/E3843-1))</f>
        <v>52.70437707516804</v>
      </c>
      <c r="J3844">
        <f>VLOOKUP(A3844,'SVXY-IV'!A$1:G$5041,4,0)</f>
        <v>52.86941332</v>
      </c>
      <c r="M3844">
        <f t="shared" si="60"/>
        <v>12.05290032082371</v>
      </c>
    </row>
    <row r="3845" spans="1:13"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I3844*(1-IF($A3845&lt;=I3840,I$1,I$1+IF(AND(WEEKDAY($A3845)&lt;&gt;1,WEEKDAY($A3845)&lt;&gt;7),J$1,0)))^($A3845-$A3844)*(1-0.5*(E3845/E3844-1))</f>
        <v>52.896471400437768</v>
      </c>
      <c r="J3845">
        <f>VLOOKUP(A3845,'SVXY-IV'!A$1:G$5041,4,0)</f>
        <v>53.062008650000003</v>
      </c>
      <c r="M3845">
        <f t="shared" si="60"/>
        <v>12.14082418418986</v>
      </c>
    </row>
    <row r="3846" spans="1:13"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I3845*(1-IF($A3846&lt;=I3841,I$1,I$1+IF(AND(WEEKDAY($A3846)&lt;&gt;1,WEEKDAY($A3846)&lt;&gt;7),J$1,0)))^($A3846-$A3845)*(1-0.5*(E3846/E3845-1))</f>
        <v>53.530411477332315</v>
      </c>
      <c r="J3846">
        <f>VLOOKUP(A3846,'SVXY-IV'!A$1:G$5041,4,0)</f>
        <v>53.69880947</v>
      </c>
      <c r="M3846">
        <f t="shared" si="60"/>
        <v>12.431889194300298</v>
      </c>
    </row>
    <row r="3847" spans="1:13"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I3846*(1-IF($A3847&lt;=I3842,I$1,I$1+IF(AND(WEEKDAY($A3847)&lt;&gt;1,WEEKDAY($A3847)&lt;&gt;7),J$1,0)))^($A3847-$A3846)*(1-0.5*(E3847/E3846-1))</f>
        <v>54.336093658130139</v>
      </c>
      <c r="J3847">
        <f>VLOOKUP(A3847,'SVXY-IV'!A$1:G$5041,4,0)</f>
        <v>54.50777197</v>
      </c>
      <c r="M3847">
        <f t="shared" si="60"/>
        <v>12.806172462171887</v>
      </c>
    </row>
    <row r="3848" spans="1:13"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I3847*(1-IF($A3848&lt;=I3843,I$1,I$1+IF(AND(WEEKDAY($A3848)&lt;&gt;1,WEEKDAY($A3848)&lt;&gt;7),J$1,0)))^($A3848-$A3847)*(1-0.5*(E3848/E3847-1))</f>
        <v>55.245245026489769</v>
      </c>
      <c r="J3848">
        <f>VLOOKUP(A3848,'SVXY-IV'!A$1:G$5041,4,0)</f>
        <v>55.420340070000002</v>
      </c>
      <c r="M3848">
        <f t="shared" si="60"/>
        <v>13.234902149487645</v>
      </c>
    </row>
    <row r="3849" spans="1:13"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I3848*(1-IF($A3849&lt;=I3844,I$1,I$1+IF(AND(WEEKDAY($A3849)&lt;&gt;1,WEEKDAY($A3849)&lt;&gt;7),J$1,0)))^($A3849-$A3848)*(1-0.5*(E3849/E3848-1))</f>
        <v>56.36506971211476</v>
      </c>
      <c r="J3849">
        <f>VLOOKUP(A3849,'SVXY-IV'!A$1:G$5041,4,0)</f>
        <v>56.54699815</v>
      </c>
      <c r="M3849">
        <f t="shared" ref="M3849:M3912" si="61">M3848*(1-IF($A3849&lt;=N$3,M$1,M$1+IF(AND(WEEKDAY($A3849)&lt;&gt;1,WEEKDAY($A3849)&lt;&gt;7),N$1,0)))^($A3849-$A3848)*(2-$E3849/$E3848)</f>
        <v>13.771508273301077</v>
      </c>
    </row>
    <row r="3850" spans="1:13"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I3849*(1-IF($A3850&lt;=I3845,I$1,I$1+IF(AND(WEEKDAY($A3850)&lt;&gt;1,WEEKDAY($A3850)&lt;&gt;7),J$1,0)))^($A3850-$A3849)*(1-0.5*(E3850/E3849-1))</f>
        <v>56.592050794764972</v>
      </c>
      <c r="J3850">
        <f>VLOOKUP(A3850,'SVXY-IV'!A$1:G$5041,4,0)</f>
        <v>56.777913550000001</v>
      </c>
      <c r="M3850">
        <f t="shared" si="61"/>
        <v>13.882496652791872</v>
      </c>
    </row>
    <row r="3851" spans="1:13"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I3850*(1-IF($A3851&lt;=I3846,I$1,I$1+IF(AND(WEEKDAY($A3851)&lt;&gt;1,WEEKDAY($A3851)&lt;&gt;7),J$1,0)))^($A3851-$A3850)*(1-0.5*(E3851/E3850-1))</f>
        <v>56.184149207962655</v>
      </c>
      <c r="J3851">
        <f>VLOOKUP(A3851,'SVXY-IV'!A$1:G$5041,4,0)</f>
        <v>56.370789700000003</v>
      </c>
      <c r="M3851">
        <f t="shared" si="61"/>
        <v>13.682533721365873</v>
      </c>
    </row>
    <row r="3852" spans="1:13"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I3851*(1-IF($A3852&lt;=I3847,I$1,I$1+IF(AND(WEEKDAY($A3852)&lt;&gt;1,WEEKDAY($A3852)&lt;&gt;7),J$1,0)))^($A3852-$A3851)*(1-0.5*(E3852/E3851-1))</f>
        <v>55.395621506077909</v>
      </c>
      <c r="J3852">
        <f>VLOOKUP(A3852,'SVXY-IV'!A$1:G$5041,4,0)</f>
        <v>55.585824340000002</v>
      </c>
      <c r="M3852">
        <f t="shared" si="61"/>
        <v>13.29872169329864</v>
      </c>
    </row>
    <row r="3853" spans="1:13"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I3852*(1-IF($A3853&lt;=I3848,I$1,I$1+IF(AND(WEEKDAY($A3853)&lt;&gt;1,WEEKDAY($A3853)&lt;&gt;7),J$1,0)))^($A3853-$A3852)*(1-0.5*(E3853/E3852-1))</f>
        <v>55.361622604686076</v>
      </c>
      <c r="J3853">
        <f>VLOOKUP(A3853,'SVXY-IV'!A$1:G$5041,4,0)</f>
        <v>55.551649650000002</v>
      </c>
      <c r="M3853">
        <f t="shared" si="61"/>
        <v>13.282470780788183</v>
      </c>
    </row>
    <row r="3854" spans="1:13"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I3853*(1-IF($A3854&lt;=I3849,I$1,I$1+IF(AND(WEEKDAY($A3854)&lt;&gt;1,WEEKDAY($A3854)&lt;&gt;7),J$1,0)))^($A3854-$A3853)*(1-0.5*(E3854/E3853-1))</f>
        <v>56.377882059728918</v>
      </c>
      <c r="J3854">
        <f>VLOOKUP(A3854,'SVXY-IV'!A$1:G$5041,4,0)</f>
        <v>56.571134989999997</v>
      </c>
      <c r="M3854">
        <f t="shared" si="61"/>
        <v>13.77017951273203</v>
      </c>
    </row>
    <row r="3855" spans="1:13"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I3854*(1-IF($A3855&lt;=I3850,I$1,I$1+IF(AND(WEEKDAY($A3855)&lt;&gt;1,WEEKDAY($A3855)&lt;&gt;7),J$1,0)))^($A3855-$A3854)*(1-0.5*(E3855/E3854-1))</f>
        <v>56.750974508268513</v>
      </c>
      <c r="J3855">
        <f>VLOOKUP(A3855,'SVXY-IV'!A$1:G$5041,4,0)</f>
        <v>56.945640439999998</v>
      </c>
      <c r="M3855">
        <f t="shared" si="61"/>
        <v>13.952505302941599</v>
      </c>
    </row>
    <row r="3856" spans="1:13"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I3855*(1-IF($A3856&lt;=I3851,I$1,I$1+IF(AND(WEEKDAY($A3856)&lt;&gt;1,WEEKDAY($A3856)&lt;&gt;7),J$1,0)))^($A3856-$A3855)*(1-0.5*(E3856/E3855-1))</f>
        <v>57.21309222974547</v>
      </c>
      <c r="J3856">
        <f>VLOOKUP(A3856,'SVXY-IV'!A$1:G$5041,4,0)</f>
        <v>57.409063719999999</v>
      </c>
      <c r="M3856">
        <f t="shared" si="61"/>
        <v>14.17980488560392</v>
      </c>
    </row>
    <row r="3857" spans="1:13"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I3856*(1-IF($A3857&lt;=I3852,I$1,I$1+IF(AND(WEEKDAY($A3857)&lt;&gt;1,WEEKDAY($A3857)&lt;&gt;7),J$1,0)))^($A3857-$A3856)*(1-0.5*(E3857/E3856-1))</f>
        <v>57.258795452740301</v>
      </c>
      <c r="J3857">
        <f>VLOOKUP(A3857,'SVXY-IV'!A$1:G$5041,4,0)</f>
        <v>57.459156069999999</v>
      </c>
      <c r="M3857">
        <f t="shared" si="61"/>
        <v>14.202690832604036</v>
      </c>
    </row>
    <row r="3858" spans="1:13"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I3857*(1-IF($A3858&lt;=I3853,I$1,I$1+IF(AND(WEEKDAY($A3858)&lt;&gt;1,WEEKDAY($A3858)&lt;&gt;7),J$1,0)))^($A3858-$A3857)*(1-0.5*(E3858/E3857-1))</f>
        <v>57.087700440078962</v>
      </c>
      <c r="J3858">
        <f>VLOOKUP(A3858,'SVXY-IV'!A$1:G$5041,4,0)</f>
        <v>57.28743394</v>
      </c>
      <c r="M3858">
        <f t="shared" si="61"/>
        <v>14.117892260577117</v>
      </c>
    </row>
    <row r="3859" spans="1:13"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I3858*(1-IF($A3859&lt;=I3854,I$1,I$1+IF(AND(WEEKDAY($A3859)&lt;&gt;1,WEEKDAY($A3859)&lt;&gt;7),J$1,0)))^($A3859-$A3858)*(1-0.5*(E3859/E3858-1))</f>
        <v>56.341211100775489</v>
      </c>
      <c r="J3859">
        <f>VLOOKUP(A3859,'SVXY-IV'!A$1:G$5041,4,0)</f>
        <v>56.535339450000002</v>
      </c>
      <c r="M3859">
        <f t="shared" si="61"/>
        <v>13.748760845081906</v>
      </c>
    </row>
    <row r="3860" spans="1:13"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I3859*(1-IF($A3860&lt;=I3855,I$1,I$1+IF(AND(WEEKDAY($A3860)&lt;&gt;1,WEEKDAY($A3860)&lt;&gt;7),J$1,0)))^($A3860-$A3859)*(1-0.5*(E3860/E3859-1))</f>
        <v>57.040456982588914</v>
      </c>
      <c r="J3860">
        <f>VLOOKUP(A3860,'SVXY-IV'!A$1:G$5041,4,0)</f>
        <v>57.236371630000001</v>
      </c>
      <c r="M3860">
        <f t="shared" si="61"/>
        <v>14.090098509011028</v>
      </c>
    </row>
    <row r="3861" spans="1:13"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I3860*(1-IF($A3861&lt;=I3856,I$1,I$1+IF(AND(WEEKDAY($A3861)&lt;&gt;1,WEEKDAY($A3861)&lt;&gt;7),J$1,0)))^($A3861-$A3860)*(1-0.5*(E3861/E3860-1))</f>
        <v>56.050627951715867</v>
      </c>
      <c r="J3861">
        <f>VLOOKUP(A3861,'SVXY-IV'!A$1:G$5041,4,0)</f>
        <v>56.244210250000002</v>
      </c>
      <c r="M3861">
        <f t="shared" si="61"/>
        <v>13.601171834823903</v>
      </c>
    </row>
    <row r="3862" spans="1:13"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I3861*(1-IF($A3862&lt;=I3857,I$1,I$1+IF(AND(WEEKDAY($A3862)&lt;&gt;1,WEEKDAY($A3862)&lt;&gt;7),J$1,0)))^($A3862-$A3861)*(1-0.5*(E3862/E3861-1))</f>
        <v>57.200356027600805</v>
      </c>
      <c r="J3862">
        <f>VLOOKUP(A3862,'SVXY-IV'!A$1:G$5041,4,0)</f>
        <v>57.401864160000002</v>
      </c>
      <c r="M3862">
        <f t="shared" si="61"/>
        <v>14.159343934304943</v>
      </c>
    </row>
    <row r="3863" spans="1:13"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I3862*(1-IF($A3863&lt;=I3858,I$1,I$1+IF(AND(WEEKDAY($A3863)&lt;&gt;1,WEEKDAY($A3863)&lt;&gt;7),J$1,0)))^($A3863-$A3862)*(1-0.5*(E3863/E3862-1))</f>
        <v>57.898662281910717</v>
      </c>
      <c r="J3863">
        <f>VLOOKUP(A3863,'SVXY-IV'!A$1:G$5041,4,0)</f>
        <v>58.103950699999999</v>
      </c>
      <c r="M3863">
        <f t="shared" si="61"/>
        <v>14.505131074916113</v>
      </c>
    </row>
    <row r="3864" spans="1:13"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I3863*(1-IF($A3864&lt;=I3859,I$1,I$1+IF(AND(WEEKDAY($A3864)&lt;&gt;1,WEEKDAY($A3864)&lt;&gt;7),J$1,0)))^($A3864-$A3863)*(1-0.5*(E3864/E3863-1))</f>
        <v>58.628293498260199</v>
      </c>
      <c r="J3864">
        <f>VLOOKUP(A3864,'SVXY-IV'!A$1:G$5041,4,0)</f>
        <v>58.837346779999997</v>
      </c>
      <c r="M3864">
        <f t="shared" si="61"/>
        <v>14.870786480005004</v>
      </c>
    </row>
    <row r="3865" spans="1:13"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I3864*(1-IF($A3865&lt;=I3860,I$1,I$1+IF(AND(WEEKDAY($A3865)&lt;&gt;1,WEEKDAY($A3865)&lt;&gt;7),J$1,0)))^($A3865-$A3864)*(1-0.5*(E3865/E3864-1))</f>
        <v>58.029503195421938</v>
      </c>
      <c r="J3865">
        <f>VLOOKUP(A3865,'SVXY-IV'!A$1:G$5041,4,0)</f>
        <v>58.236740480000002</v>
      </c>
      <c r="M3865">
        <f t="shared" si="61"/>
        <v>14.567113591902757</v>
      </c>
    </row>
    <row r="3866" spans="1:13"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I3865*(1-IF($A3866&lt;=I3861,I$1,I$1+IF(AND(WEEKDAY($A3866)&lt;&gt;1,WEEKDAY($A3866)&lt;&gt;7),J$1,0)))^($A3866-$A3865)*(1-0.5*(E3866/E3865-1))</f>
        <v>58.605178983926265</v>
      </c>
      <c r="J3866">
        <f>VLOOKUP(A3866,'SVXY-IV'!A$1:G$5041,4,0)</f>
        <v>58.814626079999996</v>
      </c>
      <c r="M3866">
        <f t="shared" si="61"/>
        <v>14.856210596796252</v>
      </c>
    </row>
    <row r="3867" spans="1:13"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I3866*(1-IF($A3867&lt;=I3862,I$1,I$1+IF(AND(WEEKDAY($A3867)&lt;&gt;1,WEEKDAY($A3867)&lt;&gt;7),J$1,0)))^($A3867-$A3866)*(1-0.5*(E3867/E3866-1))</f>
        <v>58.403143209721293</v>
      </c>
      <c r="J3867">
        <f>VLOOKUP(A3867,'SVXY-IV'!A$1:G$5041,4,0)</f>
        <v>58.617285940000002</v>
      </c>
      <c r="M3867">
        <f t="shared" si="61"/>
        <v>14.754030273150594</v>
      </c>
    </row>
    <row r="3868" spans="1:13"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I3867*(1-IF($A3868&lt;=I3863,I$1,I$1+IF(AND(WEEKDAY($A3868)&lt;&gt;1,WEEKDAY($A3868)&lt;&gt;7),J$1,0)))^($A3868-$A3867)*(1-0.5*(E3868/E3867-1))</f>
        <v>57.303432208324914</v>
      </c>
      <c r="J3868">
        <f>VLOOKUP(A3868,'SVXY-IV'!A$1:G$5041,4,0)</f>
        <v>57.513874749999999</v>
      </c>
      <c r="M3868">
        <f t="shared" si="61"/>
        <v>14.198495937115128</v>
      </c>
    </row>
    <row r="3869" spans="1:13"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I3868*(1-IF($A3869&lt;=I3864,I$1,I$1+IF(AND(WEEKDAY($A3869)&lt;&gt;1,WEEKDAY($A3869)&lt;&gt;7),J$1,0)))^($A3869-$A3868)*(1-0.5*(E3869/E3868-1))</f>
        <v>55.650611149781746</v>
      </c>
      <c r="J3869">
        <f>VLOOKUP(A3869,'SVXY-IV'!A$1:G$5041,4,0)</f>
        <v>55.852560230000002</v>
      </c>
      <c r="M3869">
        <f t="shared" si="61"/>
        <v>13.379527114845979</v>
      </c>
    </row>
    <row r="3870" spans="1:13"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I3869*(1-IF($A3870&lt;=I3865,I$1,I$1+IF(AND(WEEKDAY($A3870)&lt;&gt;1,WEEKDAY($A3870)&lt;&gt;7),J$1,0)))^($A3870-$A3869)*(1-0.5*(E3870/E3869-1))</f>
        <v>53.888213773784798</v>
      </c>
      <c r="J3870">
        <f>VLOOKUP(A3870,'SVXY-IV'!A$1:G$5041,4,0)</f>
        <v>54.084547389999997</v>
      </c>
      <c r="M3870">
        <f t="shared" si="61"/>
        <v>12.532186217262385</v>
      </c>
    </row>
    <row r="3871" spans="1:13"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I3870*(1-IF($A3871&lt;=I3866,I$1,I$1+IF(AND(WEEKDAY($A3871)&lt;&gt;1,WEEKDAY($A3871)&lt;&gt;7),J$1,0)))^($A3871-$A3870)*(1-0.5*(E3871/E3870-1))</f>
        <v>53.960224089477997</v>
      </c>
      <c r="J3871">
        <f>VLOOKUP(A3871,'SVXY-IV'!A$1:G$5041,4,0)</f>
        <v>54.157073959999998</v>
      </c>
      <c r="M3871">
        <f t="shared" si="61"/>
        <v>12.565747471426249</v>
      </c>
    </row>
    <row r="3872" spans="1:13" x14ac:dyDescent="0.25">
      <c r="A3872" s="1">
        <v>43682</v>
      </c>
      <c r="B3872">
        <v>24.59</v>
      </c>
      <c r="C3872">
        <v>21.9</v>
      </c>
      <c r="D3872">
        <v>51.403799999999997</v>
      </c>
      <c r="E3872">
        <v>43.7271</v>
      </c>
      <c r="F3872">
        <v>11988.168099</v>
      </c>
      <c r="G3872">
        <v>10198.844009</v>
      </c>
      <c r="H3872">
        <f>(1/(1-91/360*VLOOKUP($A3872,Tbills!$B$4:$C$974,2,1)/100))^((1)/91)-1</f>
        <v>5.7652623056902996E-5</v>
      </c>
      <c r="I3872">
        <f>I3871*(1-IF($A3872&lt;=I3867,I$1,I$1+IF(AND(WEEKDAY($A3872)&lt;&gt;1,WEEKDAY($A3872)&lt;&gt;7),J$1,0)))^($A3872-$A3871)*(1-0.5*(E3872/E3871-1))</f>
        <v>48.863998700404991</v>
      </c>
      <c r="J3872">
        <f>VLOOKUP(A3872,'SVXY-IV'!A$1:G$5041,4,0)</f>
        <v>49.089750649999999</v>
      </c>
      <c r="M3872">
        <f t="shared" si="61"/>
        <v>10.192578559258449</v>
      </c>
    </row>
    <row r="3873" spans="1:13"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I3872*(1-IF($A3873&lt;=I3868,I$1,I$1+IF(AND(WEEKDAY($A3873)&lt;&gt;1,WEEKDAY($A3873)&lt;&gt;7),J$1,0)))^($A3873-$A3872)*(1-0.5*(E3873/E3872-1))</f>
        <v>50.39374135149405</v>
      </c>
      <c r="J3873">
        <f>VLOOKUP(A3873,'SVXY-IV'!A$1:G$5041,4,0)</f>
        <v>50.621477720000001</v>
      </c>
      <c r="M3873">
        <f t="shared" si="61"/>
        <v>10.830801644704223</v>
      </c>
    </row>
    <row r="3874" spans="1:13"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I3873*(1-IF($A3874&lt;=I3869,I$1,I$1+IF(AND(WEEKDAY($A3874)&lt;&gt;1,WEEKDAY($A3874)&lt;&gt;7),J$1,0)))^($A3874-$A3873)*(1-0.5*(E3874/E3873-1))</f>
        <v>50.779591878622149</v>
      </c>
      <c r="J3874">
        <f>VLOOKUP(A3874,'SVXY-IV'!A$1:G$5041,4,0)</f>
        <v>51.010399640000003</v>
      </c>
      <c r="M3874">
        <f t="shared" si="61"/>
        <v>10.996714299782887</v>
      </c>
    </row>
    <row r="3875" spans="1:13" x14ac:dyDescent="0.25">
      <c r="A3875" s="1">
        <v>43685</v>
      </c>
      <c r="B3875">
        <v>16.91</v>
      </c>
      <c r="C3875">
        <v>17.86</v>
      </c>
      <c r="D3875">
        <v>44.3245</v>
      </c>
      <c r="E3875">
        <v>37.698099999999997</v>
      </c>
      <c r="F3875">
        <v>11329.8586</v>
      </c>
      <c r="G3875">
        <v>9637.0933600000008</v>
      </c>
      <c r="H3875">
        <f>(1/(1-91/360*VLOOKUP($A3875,Tbills!$B$4:$C$974,2,1)/100))^((1)/91)-1</f>
        <v>5.541883718707119E-5</v>
      </c>
      <c r="I3875">
        <f>I3874*(1-IF($A3875&lt;=I3870,I$1,I$1+IF(AND(WEEKDAY($A3875)&lt;&gt;1,WEEKDAY($A3875)&lt;&gt;7),J$1,0)))^($A3875-$A3874)*(1-0.5*(E3875/E3874-1))</f>
        <v>52.451078974211796</v>
      </c>
      <c r="J3875">
        <f>VLOOKUP(A3875,'SVXY-IV'!A$1:G$5041,4,0)</f>
        <v>52.694261300000001</v>
      </c>
      <c r="M3875">
        <f t="shared" si="61"/>
        <v>11.720706646123668</v>
      </c>
    </row>
    <row r="3876" spans="1:13"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I3875*(1-IF($A3876&lt;=I3871,I$1,I$1+IF(AND(WEEKDAY($A3876)&lt;&gt;1,WEEKDAY($A3876)&lt;&gt;7),J$1,0)))^($A3876-$A3875)*(1-0.5*(E3876/E3875-1))</f>
        <v>51.602963022650854</v>
      </c>
      <c r="J3876">
        <f>VLOOKUP(A3876,'SVXY-IV'!A$1:G$5041,4,0)</f>
        <v>51.842127150000003</v>
      </c>
      <c r="M3876">
        <f t="shared" si="61"/>
        <v>11.341739034908565</v>
      </c>
    </row>
    <row r="3877" spans="1:13" x14ac:dyDescent="0.25">
      <c r="A3877" s="1">
        <v>43689</v>
      </c>
      <c r="B3877">
        <v>21.09</v>
      </c>
      <c r="C3877">
        <v>20.5</v>
      </c>
      <c r="D3877">
        <v>49.8414</v>
      </c>
      <c r="E3877">
        <v>42.381500000000003</v>
      </c>
      <c r="F3877">
        <v>11987.419612</v>
      </c>
      <c r="G3877">
        <v>10194.226703</v>
      </c>
      <c r="H3877">
        <f>(1/(1-91/360*VLOOKUP($A3877,Tbills!$B$4:$C$974,2,1)/100))^((1)/91)-1</f>
        <v>5.541883718707119E-5</v>
      </c>
      <c r="I3877">
        <f>I3876*(1-IF($A3877&lt;=I3872,I$1,I$1+IF(AND(WEEKDAY($A3877)&lt;&gt;1,WEEKDAY($A3877)&lt;&gt;7),J$1,0)))^($A3877-$A3876)*(1-0.5*(E3877/E3876-1))</f>
        <v>49.300965902507322</v>
      </c>
      <c r="J3877">
        <f>VLOOKUP(A3877,'SVXY-IV'!A$1:G$5041,4,0)</f>
        <v>49.53504676</v>
      </c>
      <c r="M3877">
        <f t="shared" si="61"/>
        <v>10.330082676195536</v>
      </c>
    </row>
    <row r="3878" spans="1:13"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I3877*(1-IF($A3878&lt;=I3873,I$1,I$1+IF(AND(WEEKDAY($A3878)&lt;&gt;1,WEEKDAY($A3878)&lt;&gt;7),J$1,0)))^($A3878-$A3877)*(1-0.5*(E3878/E3877-1))</f>
        <v>51.470455420437965</v>
      </c>
      <c r="J3878">
        <f>VLOOKUP(A3878,'SVXY-IV'!A$1:G$5041,4,0)</f>
        <v>51.71601751</v>
      </c>
      <c r="M3878">
        <f t="shared" si="61"/>
        <v>11.239271378146446</v>
      </c>
    </row>
    <row r="3879" spans="1:13" x14ac:dyDescent="0.25">
      <c r="A3879" s="1">
        <v>43691</v>
      </c>
      <c r="B3879">
        <v>22.1</v>
      </c>
      <c r="C3879">
        <v>21.3</v>
      </c>
      <c r="D3879">
        <v>50.940199999999997</v>
      </c>
      <c r="E3879">
        <v>43.311</v>
      </c>
      <c r="F3879">
        <v>12225.648456000001</v>
      </c>
      <c r="G3879">
        <v>10395.676696</v>
      </c>
      <c r="H3879">
        <f>(1/(1-91/360*VLOOKUP($A3879,Tbills!$B$4:$C$974,2,1)/100))^((1)/91)-1</f>
        <v>5.541883718707119E-5</v>
      </c>
      <c r="I3879">
        <f>I3878*(1-IF($A3879&lt;=I3874,I$1,I$1+IF(AND(WEEKDAY($A3879)&lt;&gt;1,WEEKDAY($A3879)&lt;&gt;7),J$1,0)))^($A3879-$A3878)*(1-0.5*(E3879/E3878-1))</f>
        <v>48.365057687517265</v>
      </c>
      <c r="J3879">
        <f>VLOOKUP(A3879,'SVXY-IV'!A$1:G$5041,4,0)</f>
        <v>48.597543430000002</v>
      </c>
      <c r="M3879">
        <f t="shared" si="61"/>
        <v>9.8831494715107713</v>
      </c>
    </row>
    <row r="3880" spans="1:13" x14ac:dyDescent="0.25">
      <c r="A3880" s="1">
        <v>43692</v>
      </c>
      <c r="B3880">
        <v>21.18</v>
      </c>
      <c r="C3880">
        <v>21.07</v>
      </c>
      <c r="D3880">
        <v>50.948</v>
      </c>
      <c r="E3880">
        <v>43.315199999999997</v>
      </c>
      <c r="F3880">
        <v>12217.31208</v>
      </c>
      <c r="G3880">
        <v>10388.012016999999</v>
      </c>
      <c r="H3880">
        <f>(1/(1-91/360*VLOOKUP($A3880,Tbills!$B$4:$C$974,2,1)/100))^((1)/91)-1</f>
        <v>5.4581202984405053E-5</v>
      </c>
      <c r="I3880">
        <f>I3879*(1-IF($A3880&lt;=I3875,I$1,I$1+IF(AND(WEEKDAY($A3880)&lt;&gt;1,WEEKDAY($A3880)&lt;&gt;7),J$1,0)))^($A3880-$A3879)*(1-0.5*(E3880/E3879-1))</f>
        <v>48.361453878275036</v>
      </c>
      <c r="J3880">
        <f>VLOOKUP(A3880,'SVXY-IV'!A$1:G$5041,4,0)</f>
        <v>48.59562914</v>
      </c>
      <c r="M3880">
        <f t="shared" si="61"/>
        <v>9.8817308058765931</v>
      </c>
    </row>
    <row r="3881" spans="1:13"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I3880*(1-IF($A3881&lt;=I3876,I$1,I$1+IF(AND(WEEKDAY($A3881)&lt;&gt;1,WEEKDAY($A3881)&lt;&gt;7),J$1,0)))^($A3881-$A3880)*(1-0.5*(E3881/E3880-1))</f>
        <v>49.889147330621597</v>
      </c>
      <c r="J3881">
        <f>VLOOKUP(A3881,'SVXY-IV'!A$1:G$5041,4,0)</f>
        <v>50.130245420000001</v>
      </c>
      <c r="M3881">
        <f t="shared" si="61"/>
        <v>10.506081526527193</v>
      </c>
    </row>
    <row r="3882" spans="1:13" x14ac:dyDescent="0.25">
      <c r="A3882" s="1">
        <v>43696</v>
      </c>
      <c r="B3882">
        <v>16.88</v>
      </c>
      <c r="C3882">
        <v>18.36</v>
      </c>
      <c r="D3882">
        <v>44.504100000000001</v>
      </c>
      <c r="E3882">
        <v>37.8279</v>
      </c>
      <c r="F3882">
        <v>11623.064707</v>
      </c>
      <c r="G3882">
        <v>9880.5263209999994</v>
      </c>
      <c r="H3882">
        <f>(1/(1-91/360*VLOOKUP($A3882,Tbills!$B$4:$C$974,2,1)/100))^((1)/91)-1</f>
        <v>5.4581202984405053E-5</v>
      </c>
      <c r="I3882">
        <f>I3881*(1-IF($A3882&lt;=I3877,I$1,I$1+IF(AND(WEEKDAY($A3882)&lt;&gt;1,WEEKDAY($A3882)&lt;&gt;7),J$1,0)))^($A3882-$A3881)*(1-0.5*(E3882/E3881-1))</f>
        <v>51.574718816273283</v>
      </c>
      <c r="J3882">
        <f>VLOOKUP(A3882,'SVXY-IV'!A$1:G$5041,4,0)</f>
        <v>51.82683815</v>
      </c>
      <c r="M3882">
        <f t="shared" si="61"/>
        <v>11.216134388376863</v>
      </c>
    </row>
    <row r="3883" spans="1:13"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I3882*(1-IF($A3883&lt;=I3878,I$1,I$1+IF(AND(WEEKDAY($A3883)&lt;&gt;1,WEEKDAY($A3883)&lt;&gt;7),J$1,0)))^($A3883-$A3882)*(1-0.5*(E3883/E3882-1))</f>
        <v>51.001102430845307</v>
      </c>
      <c r="J3883">
        <f>VLOOKUP(A3883,'SVXY-IV'!A$1:G$5041,4,0)</f>
        <v>51.249608379999998</v>
      </c>
      <c r="M3883">
        <f t="shared" si="61"/>
        <v>10.966708240338846</v>
      </c>
    </row>
    <row r="3884" spans="1:13" x14ac:dyDescent="0.25">
      <c r="A3884" s="1">
        <v>43698</v>
      </c>
      <c r="B3884">
        <v>15.8</v>
      </c>
      <c r="C3884">
        <v>17.72</v>
      </c>
      <c r="D3884">
        <v>42.7879</v>
      </c>
      <c r="E3884">
        <v>36.365099999999998</v>
      </c>
      <c r="F3884">
        <v>11699.508743</v>
      </c>
      <c r="G3884">
        <v>9944.4274889999997</v>
      </c>
      <c r="H3884">
        <f>(1/(1-91/360*VLOOKUP($A3884,Tbills!$B$4:$C$974,2,1)/100))^((1)/91)-1</f>
        <v>5.4581202984405053E-5</v>
      </c>
      <c r="I3884">
        <f>I3883*(1-IF($A3884&lt;=I3879,I$1,I$1+IF(AND(WEEKDAY($A3884)&lt;&gt;1,WEEKDAY($A3884)&lt;&gt;7),J$1,0)))^($A3884-$A3883)*(1-0.5*(E3884/E3883-1))</f>
        <v>52.518066666520831</v>
      </c>
      <c r="J3884">
        <f>VLOOKUP(A3884,'SVXY-IV'!A$1:G$5041,4,0)</f>
        <v>52.77532514</v>
      </c>
      <c r="M3884">
        <f t="shared" si="61"/>
        <v>11.61913705511405</v>
      </c>
    </row>
    <row r="3885" spans="1:13"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I3884*(1-IF($A3885&lt;=I3880,I$1,I$1+IF(AND(WEEKDAY($A3885)&lt;&gt;1,WEEKDAY($A3885)&lt;&gt;7),J$1,0)))^($A3885-$A3884)*(1-0.5*(E3885/E3884-1))</f>
        <v>51.778449707303821</v>
      </c>
      <c r="J3885">
        <f>VLOOKUP(A3885,'SVXY-IV'!A$1:G$5041,4,0)</f>
        <v>52.033754860000002</v>
      </c>
      <c r="M3885">
        <f t="shared" si="61"/>
        <v>11.291940595663776</v>
      </c>
    </row>
    <row r="3886" spans="1:13"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I3885*(1-IF($A3886&lt;=I3881,I$1,I$1+IF(AND(WEEKDAY($A3886)&lt;&gt;1,WEEKDAY($A3886)&lt;&gt;7),J$1,0)))^($A3886-$A3885)*(1-0.5*(E3886/E3885-1))</f>
        <v>49.275875061106909</v>
      </c>
      <c r="J3886">
        <f>VLOOKUP(A3886,'SVXY-IV'!A$1:G$5041,4,0)</f>
        <v>49.519588650000003</v>
      </c>
      <c r="M3886">
        <f t="shared" si="61"/>
        <v>10.200492621659199</v>
      </c>
    </row>
    <row r="3887" spans="1:13"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I3886*(1-IF($A3887&lt;=I3882,I$1,I$1+IF(AND(WEEKDAY($A3887)&lt;&gt;1,WEEKDAY($A3887)&lt;&gt;7),J$1,0)))^($A3887-$A3886)*(1-0.5*(E3887/E3886-1))</f>
        <v>49.545970053227499</v>
      </c>
      <c r="J3887">
        <f>VLOOKUP(A3887,'SVXY-IV'!A$1:G$5041,4,0)</f>
        <v>49.792535839999999</v>
      </c>
      <c r="M3887">
        <f t="shared" si="61"/>
        <v>10.312476898040618</v>
      </c>
    </row>
    <row r="3888" spans="1:13"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I3887*(1-IF($A3888&lt;=I3883,I$1,I$1+IF(AND(WEEKDAY($A3888)&lt;&gt;1,WEEKDAY($A3888)&lt;&gt;7),J$1,0)))^($A3888-$A3887)*(1-0.5*(E3888/E3887-1))</f>
        <v>48.665387615993403</v>
      </c>
      <c r="J3888">
        <f>VLOOKUP(A3888,'SVXY-IV'!A$1:G$5041,4,0)</f>
        <v>48.908702980000001</v>
      </c>
      <c r="M3888">
        <f t="shared" si="61"/>
        <v>9.9459728266237093</v>
      </c>
    </row>
    <row r="3889" spans="1:13"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I3888*(1-IF($A3889&lt;=I3884,I$1,I$1+IF(AND(WEEKDAY($A3889)&lt;&gt;1,WEEKDAY($A3889)&lt;&gt;7),J$1,0)))^($A3889-$A3888)*(1-0.5*(E3889/E3888-1))</f>
        <v>49.475983677576821</v>
      </c>
      <c r="J3889">
        <f>VLOOKUP(A3889,'SVXY-IV'!A$1:G$5041,4,0)</f>
        <v>49.72396097</v>
      </c>
      <c r="M3889">
        <f t="shared" si="61"/>
        <v>10.277351121038079</v>
      </c>
    </row>
    <row r="3890" spans="1:13"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I3889*(1-IF($A3890&lt;=I3885,I$1,I$1+IF(AND(WEEKDAY($A3890)&lt;&gt;1,WEEKDAY($A3890)&lt;&gt;7),J$1,0)))^($A3890-$A3889)*(1-0.5*(E3890/E3889-1))</f>
        <v>50.498639929814068</v>
      </c>
      <c r="J3890">
        <f>VLOOKUP(A3890,'SVXY-IV'!A$1:G$5041,4,0)</f>
        <v>50.751962339999999</v>
      </c>
      <c r="M3890">
        <f t="shared" si="61"/>
        <v>10.702259266770453</v>
      </c>
    </row>
    <row r="3891" spans="1:13"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I3890*(1-IF($A3891&lt;=I3886,I$1,I$1+IF(AND(WEEKDAY($A3891)&lt;&gt;1,WEEKDAY($A3891)&lt;&gt;7),J$1,0)))^($A3891-$A3890)*(1-0.5*(E3891/E3890-1))</f>
        <v>50.123810251295197</v>
      </c>
      <c r="J3891">
        <f>VLOOKUP(A3891,'SVXY-IV'!A$1:G$5041,4,0)</f>
        <v>50.376230790000001</v>
      </c>
      <c r="M3891">
        <f t="shared" si="61"/>
        <v>10.543444630153902</v>
      </c>
    </row>
    <row r="3892" spans="1:13"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I3891*(1-IF($A3892&lt;=I3887,I$1,I$1+IF(AND(WEEKDAY($A3892)&lt;&gt;1,WEEKDAY($A3892)&lt;&gt;7),J$1,0)))^($A3892-$A3891)*(1-0.5*(E3892/E3891-1))</f>
        <v>49.388670851024571</v>
      </c>
      <c r="J3892">
        <f>VLOOKUP(A3892,'SVXY-IV'!A$1:G$5041,4,0)</f>
        <v>49.645684439999997</v>
      </c>
      <c r="M3892">
        <f t="shared" si="61"/>
        <v>10.234430763836983</v>
      </c>
    </row>
    <row r="3893" spans="1:13"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I3892*(1-IF($A3893&lt;=I3888,I$1,I$1+IF(AND(WEEKDAY($A3893)&lt;&gt;1,WEEKDAY($A3893)&lt;&gt;7),J$1,0)))^($A3893-$A3892)*(1-0.5*(E3893/E3892-1))</f>
        <v>50.861797179070038</v>
      </c>
      <c r="J3893">
        <f>VLOOKUP(A3893,'SVXY-IV'!A$1:G$5041,4,0)</f>
        <v>51.129403969999998</v>
      </c>
      <c r="M3893">
        <f t="shared" si="61"/>
        <v>10.845003347170357</v>
      </c>
    </row>
    <row r="3894" spans="1:13"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I3893*(1-IF($A3894&lt;=I3889,I$1,I$1+IF(AND(WEEKDAY($A3894)&lt;&gt;1,WEEKDAY($A3894)&lt;&gt;7),J$1,0)))^($A3894-$A3893)*(1-0.5*(E3894/E3893-1))</f>
        <v>51.711944529504819</v>
      </c>
      <c r="J3894">
        <f>VLOOKUP(A3894,'SVXY-IV'!A$1:G$5041,4,0)</f>
        <v>51.981901919999999</v>
      </c>
      <c r="M3894">
        <f t="shared" si="61"/>
        <v>11.207600535884156</v>
      </c>
    </row>
    <row r="3895" spans="1:13" x14ac:dyDescent="0.25">
      <c r="A3895" s="1">
        <v>43714</v>
      </c>
      <c r="B3895">
        <v>15</v>
      </c>
      <c r="C3895">
        <v>17.46</v>
      </c>
      <c r="D3895">
        <v>42.005299999999998</v>
      </c>
      <c r="E3895">
        <v>35.6691</v>
      </c>
      <c r="F3895">
        <v>11810.303746</v>
      </c>
      <c r="G3895">
        <v>10029.968056</v>
      </c>
      <c r="H3895">
        <f>(1/(1-91/360*VLOOKUP($A3895,Tbills!$B$4:$C$974,2,1)/100))^((1)/91)-1</f>
        <v>5.3743743757994622E-5</v>
      </c>
      <c r="I3895">
        <f>I3894*(1-IF($A3895&lt;=I3890,I$1,I$1+IF(AND(WEEKDAY($A3895)&lt;&gt;1,WEEKDAY($A3895)&lt;&gt;7),J$1,0)))^($A3895-$A3894)*(1-0.5*(E3895/E3894-1))</f>
        <v>52.588505714691273</v>
      </c>
      <c r="J3895">
        <f>VLOOKUP(A3895,'SVXY-IV'!A$1:G$5041,4,0)</f>
        <v>52.862872080000002</v>
      </c>
      <c r="M3895">
        <f t="shared" si="61"/>
        <v>11.587610739377924</v>
      </c>
    </row>
    <row r="3896" spans="1:13"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I3895*(1-IF($A3896&lt;=I3891,I$1,I$1+IF(AND(WEEKDAY($A3896)&lt;&gt;1,WEEKDAY($A3896)&lt;&gt;7),J$1,0)))^($A3896-$A3895)*(1-0.5*(E3896/E3895-1))</f>
        <v>52.688480119575665</v>
      </c>
      <c r="J3896">
        <f>VLOOKUP(A3896,'SVXY-IV'!A$1:G$5041,4,0)</f>
        <v>52.966418330000003</v>
      </c>
      <c r="M3896">
        <f t="shared" si="61"/>
        <v>11.631856128495318</v>
      </c>
    </row>
    <row r="3897" spans="1:13"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I3896*(1-IF($A3897&lt;=I3892,I$1,I$1+IF(AND(WEEKDAY($A3897)&lt;&gt;1,WEEKDAY($A3897)&lt;&gt;7),J$1,0)))^($A3897-$A3896)*(1-0.5*(E3897/E3896-1))</f>
        <v>52.783428223526798</v>
      </c>
      <c r="J3897">
        <f>VLOOKUP(A3897,'SVXY-IV'!A$1:G$5041,4,0)</f>
        <v>53.062060600000002</v>
      </c>
      <c r="M3897">
        <f t="shared" si="61"/>
        <v>11.6738417292202</v>
      </c>
    </row>
    <row r="3898" spans="1:13"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I3897*(1-IF($A3898&lt;=I3893,I$1,I$1+IF(AND(WEEKDAY($A3898)&lt;&gt;1,WEEKDAY($A3898)&lt;&gt;7),J$1,0)))^($A3898-$A3897)*(1-0.5*(E3898/E3897-1))</f>
        <v>53.376407956131352</v>
      </c>
      <c r="J3898">
        <f>VLOOKUP(A3898,'SVXY-IV'!A$1:G$5041,4,0)</f>
        <v>53.658812240000003</v>
      </c>
      <c r="M3898">
        <f t="shared" si="61"/>
        <v>11.936192902150053</v>
      </c>
    </row>
    <row r="3899" spans="1:13"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I3898*(1-IF($A3899&lt;=I3894,I$1,I$1+IF(AND(WEEKDAY($A3899)&lt;&gt;1,WEEKDAY($A3899)&lt;&gt;7),J$1,0)))^($A3899-$A3898)*(1-0.5*(E3899/E3898-1))</f>
        <v>53.99514186963539</v>
      </c>
      <c r="J3899">
        <f>VLOOKUP(A3899,'SVXY-IV'!A$1:G$5041,4,0)</f>
        <v>54.28069481</v>
      </c>
      <c r="M3899">
        <f t="shared" si="61"/>
        <v>12.212978884625009</v>
      </c>
    </row>
    <row r="3900" spans="1:13"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I3899*(1-IF($A3900&lt;=I3895,I$1,I$1+IF(AND(WEEKDAY($A3900)&lt;&gt;1,WEEKDAY($A3900)&lt;&gt;7),J$1,0)))^($A3900-$A3899)*(1-0.5*(E3900/E3899-1))</f>
        <v>54.325557845111682</v>
      </c>
      <c r="J3900">
        <f>VLOOKUP(A3900,'SVXY-IV'!A$1:G$5041,4,0)</f>
        <v>54.612285960000001</v>
      </c>
      <c r="M3900">
        <f t="shared" si="61"/>
        <v>12.362514069002549</v>
      </c>
    </row>
    <row r="3901" spans="1:13" x14ac:dyDescent="0.25">
      <c r="A3901" s="1">
        <v>43724</v>
      </c>
      <c r="B3901">
        <v>14.67</v>
      </c>
      <c r="C3901">
        <v>17.2</v>
      </c>
      <c r="D3901">
        <v>40.2166</v>
      </c>
      <c r="E3901">
        <v>34.131799999999998</v>
      </c>
      <c r="F3901">
        <v>11888.912178</v>
      </c>
      <c r="G3901">
        <v>10091.331249999999</v>
      </c>
      <c r="H3901">
        <f>(1/(1-91/360*VLOOKUP($A3901,Tbills!$B$4:$C$974,2,1)/100))^((1)/91)-1</f>
        <v>5.346456820887191E-5</v>
      </c>
      <c r="I3901">
        <f>I3900*(1-IF($A3901&lt;=I3896,I$1,I$1+IF(AND(WEEKDAY($A3901)&lt;&gt;1,WEEKDAY($A3901)&lt;&gt;7),J$1,0)))^($A3901-$A3900)*(1-0.5*(E3901/E3900-1))</f>
        <v>53.710755790863693</v>
      </c>
      <c r="J3901">
        <f>VLOOKUP(A3901,'SVXY-IV'!A$1:G$5041,4,0)</f>
        <v>53.998152750000003</v>
      </c>
      <c r="M3901">
        <f t="shared" si="61"/>
        <v>12.082921434217392</v>
      </c>
    </row>
    <row r="3902" spans="1:13"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I3901*(1-IF($A3902&lt;=I3897,I$1,I$1+IF(AND(WEEKDAY($A3902)&lt;&gt;1,WEEKDAY($A3902)&lt;&gt;7),J$1,0)))^($A3902-$A3901)*(1-0.5*(E3902/E3901-1))</f>
        <v>54.014555044433259</v>
      </c>
      <c r="J3902">
        <f>VLOOKUP(A3902,'SVXY-IV'!A$1:G$5041,4,0)</f>
        <v>54.305073720000003</v>
      </c>
      <c r="M3902">
        <f t="shared" si="61"/>
        <v>12.219671875266741</v>
      </c>
    </row>
    <row r="3903" spans="1:13"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I3902*(1-IF($A3903&lt;=I3898,I$1,I$1+IF(AND(WEEKDAY($A3903)&lt;&gt;1,WEEKDAY($A3903)&lt;&gt;7),J$1,0)))^($A3903-$A3902)*(1-0.5*(E3903/E3902-1))</f>
        <v>55.120338790555643</v>
      </c>
      <c r="J3903">
        <f>VLOOKUP(A3903,'SVXY-IV'!A$1:G$5041,4,0)</f>
        <v>55.41652551</v>
      </c>
      <c r="M3903">
        <f t="shared" si="61"/>
        <v>12.720049777116344</v>
      </c>
    </row>
    <row r="3904" spans="1:13"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I3903*(1-IF($A3904&lt;=I3899,I$1,I$1+IF(AND(WEEKDAY($A3904)&lt;&gt;1,WEEKDAY($A3904)&lt;&gt;7),J$1,0)))^($A3904-$A3903)*(1-0.5*(E3904/E3903-1))</f>
        <v>55.357873952823581</v>
      </c>
      <c r="J3904">
        <f>VLOOKUP(A3904,'SVXY-IV'!A$1:G$5041,4,0)</f>
        <v>55.655057509999999</v>
      </c>
      <c r="M3904">
        <f t="shared" si="61"/>
        <v>12.829748578190394</v>
      </c>
    </row>
    <row r="3905" spans="1:13"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I3904*(1-IF($A3905&lt;=I3900,I$1,I$1+IF(AND(WEEKDAY($A3905)&lt;&gt;1,WEEKDAY($A3905)&lt;&gt;7),J$1,0)))^($A3905-$A3904)*(1-0.5*(E3905/E3904-1))</f>
        <v>53.698409609729062</v>
      </c>
      <c r="J3905">
        <f>VLOOKUP(A3905,'SVXY-IV'!A$1:G$5041,4,0)</f>
        <v>53.987339679999998</v>
      </c>
      <c r="M3905">
        <f t="shared" si="61"/>
        <v>12.060639295645206</v>
      </c>
    </row>
    <row r="3906" spans="1:13"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I3905*(1-IF($A3906&lt;=I3901,I$1,I$1+IF(AND(WEEKDAY($A3906)&lt;&gt;1,WEEKDAY($A3906)&lt;&gt;7),J$1,0)))^($A3906-$A3905)*(1-0.5*(E3906/E3905-1))</f>
        <v>54.431056318440284</v>
      </c>
      <c r="J3906">
        <f>VLOOKUP(A3906,'SVXY-IV'!A$1:G$5041,4,0)</f>
        <v>54.723204690000003</v>
      </c>
      <c r="M3906">
        <f t="shared" si="61"/>
        <v>12.38992143895941</v>
      </c>
    </row>
    <row r="3907" spans="1:13"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I3906*(1-IF($A3907&lt;=I3902,I$1,I$1+IF(AND(WEEKDAY($A3907)&lt;&gt;1,WEEKDAY($A3907)&lt;&gt;7),J$1,0)))^($A3907-$A3906)*(1-0.5*(E3907/E3906-1))</f>
        <v>52.747209984857626</v>
      </c>
      <c r="J3907">
        <f>VLOOKUP(A3907,'SVXY-IV'!A$1:G$5041,4,0)</f>
        <v>53.030802639999997</v>
      </c>
      <c r="M3907">
        <f t="shared" si="61"/>
        <v>11.623430791852638</v>
      </c>
    </row>
    <row r="3908" spans="1:13"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I3907*(1-IF($A3908&lt;=I3903,I$1,I$1+IF(AND(WEEKDAY($A3908)&lt;&gt;1,WEEKDAY($A3908)&lt;&gt;7),J$1,0)))^($A3908-$A3907)*(1-0.5*(E3908/E3907-1))</f>
        <v>53.566556911836891</v>
      </c>
      <c r="J3908">
        <f>VLOOKUP(A3908,'SVXY-IV'!A$1:G$5041,4,0)</f>
        <v>53.85323649</v>
      </c>
      <c r="M3908">
        <f t="shared" si="61"/>
        <v>11.984591354273633</v>
      </c>
    </row>
    <row r="3909" spans="1:13"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I3908*(1-IF($A3909&lt;=I3904,I$1,I$1+IF(AND(WEEKDAY($A3909)&lt;&gt;1,WEEKDAY($A3909)&lt;&gt;7),J$1,0)))^($A3909-$A3908)*(1-0.5*(E3909/E3908-1))</f>
        <v>53.260256959532093</v>
      </c>
      <c r="J3909">
        <f>VLOOKUP(A3909,'SVXY-IV'!A$1:G$5041,4,0)</f>
        <v>53.546533050000001</v>
      </c>
      <c r="M3909">
        <f t="shared" si="61"/>
        <v>11.847601185290271</v>
      </c>
    </row>
    <row r="3910" spans="1:13"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I3909*(1-IF($A3910&lt;=I3905,I$1,I$1+IF(AND(WEEKDAY($A3910)&lt;&gt;1,WEEKDAY($A3910)&lt;&gt;7),J$1,0)))^($A3910-$A3909)*(1-0.5*(E3910/E3909-1))</f>
        <v>52.441040669925698</v>
      </c>
      <c r="J3910">
        <f>VLOOKUP(A3910,'SVXY-IV'!A$1:G$5041,4,0)</f>
        <v>52.722382209999999</v>
      </c>
      <c r="M3910">
        <f t="shared" si="61"/>
        <v>11.483208651251427</v>
      </c>
    </row>
    <row r="3911" spans="1:13"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I3910*(1-IF($A3911&lt;=I3906,I$1,I$1+IF(AND(WEEKDAY($A3911)&lt;&gt;1,WEEKDAY($A3911)&lt;&gt;7),J$1,0)))^($A3911-$A3910)*(1-0.5*(E3911/E3910-1))</f>
        <v>53.632243470897322</v>
      </c>
      <c r="J3911">
        <f>VLOOKUP(A3911,'SVXY-IV'!A$1:G$5041,4,0)</f>
        <v>53.924696509999997</v>
      </c>
      <c r="M3911">
        <f t="shared" si="61"/>
        <v>12.005049342059618</v>
      </c>
    </row>
    <row r="3912" spans="1:13"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I3911*(1-IF($A3912&lt;=I3907,I$1,I$1+IF(AND(WEEKDAY($A3912)&lt;&gt;1,WEEKDAY($A3912)&lt;&gt;7),J$1,0)))^($A3912-$A3911)*(1-0.5*(E3912/E3911-1))</f>
        <v>51.700531908015023</v>
      </c>
      <c r="J3912">
        <f>VLOOKUP(A3912,'SVXY-IV'!A$1:G$5041,4,0)</f>
        <v>51.983089419999999</v>
      </c>
      <c r="M3912">
        <f t="shared" si="61"/>
        <v>11.140343674286521</v>
      </c>
    </row>
    <row r="3913" spans="1:13"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I3912*(1-IF($A3913&lt;=I3908,I$1,I$1+IF(AND(WEEKDAY($A3913)&lt;&gt;1,WEEKDAY($A3913)&lt;&gt;7),J$1,0)))^($A3913-$A3912)*(1-0.5*(E3913/E3912-1))</f>
        <v>50.096361465383652</v>
      </c>
      <c r="J3913">
        <f>VLOOKUP(A3913,'SVXY-IV'!A$1:G$5041,4,0)</f>
        <v>50.367782400000003</v>
      </c>
      <c r="M3913">
        <f t="shared" ref="M3913:M3925" si="62">M3912*(1-IF($A3913&lt;=N$3,M$1,M$1+IF(AND(WEEKDAY($A3913)&lt;&gt;1,WEEKDAY($A3913)&lt;&gt;7),N$1,0)))^($A3913-$A3912)*(2-$E3913/$E3912)</f>
        <v>10.449091012378119</v>
      </c>
    </row>
    <row r="3914" spans="1:13"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I3913*(1-IF($A3914&lt;=I3909,I$1,I$1+IF(AND(WEEKDAY($A3914)&lt;&gt;1,WEEKDAY($A3914)&lt;&gt;7),J$1,0)))^($A3914-$A3913)*(1-0.5*(E3914/E3913-1))</f>
        <v>51.258462599615783</v>
      </c>
      <c r="J3914">
        <f>VLOOKUP(A3914,'SVXY-IV'!A$1:G$5041,4,0)</f>
        <v>51.53390169</v>
      </c>
      <c r="M3914">
        <f t="shared" si="62"/>
        <v>10.933920030086128</v>
      </c>
    </row>
    <row r="3915" spans="1:13"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I3914*(1-IF($A3915&lt;=I3910,I$1,I$1+IF(AND(WEEKDAY($A3915)&lt;&gt;1,WEEKDAY($A3915)&lt;&gt;7),J$1,0)))^($A3915-$A3914)*(1-0.5*(E3915/E3914-1))</f>
        <v>52.537590655904353</v>
      </c>
      <c r="J3915">
        <f>VLOOKUP(A3915,'SVXY-IV'!A$1:G$5041,4,0)</f>
        <v>52.819152389999999</v>
      </c>
      <c r="M3915">
        <f t="shared" si="62"/>
        <v>11.479669199047912</v>
      </c>
    </row>
    <row r="3916" spans="1:13" x14ac:dyDescent="0.25">
      <c r="A3916" s="1">
        <v>43745</v>
      </c>
      <c r="B3916">
        <v>17.86</v>
      </c>
      <c r="C3916">
        <v>18.91</v>
      </c>
      <c r="D3916">
        <v>41.598999999999997</v>
      </c>
      <c r="E3916">
        <v>35.2654</v>
      </c>
      <c r="F3916">
        <v>12405.21992</v>
      </c>
      <c r="G3916">
        <v>10517.827678</v>
      </c>
      <c r="H3916">
        <f>(1/(1-91/360*VLOOKUP($A3916,Tbills!$B$4:$C$974,2,1)/100))^((1)/91)-1</f>
        <v>5.1231642718141401E-5</v>
      </c>
      <c r="I3916">
        <f>I3915*(1-IF($A3916&lt;=I3911,I$1,I$1+IF(AND(WEEKDAY($A3916)&lt;&gt;1,WEEKDAY($A3916)&lt;&gt;7),J$1,0)))^($A3916-$A3915)*(1-0.5*(E3916/E3915-1))</f>
        <v>52.264484617292354</v>
      </c>
      <c r="J3916">
        <f>VLOOKUP(A3916,'SVXY-IV'!A$1:G$5041,4,0)</f>
        <v>52.547584700000002</v>
      </c>
      <c r="M3916">
        <f t="shared" si="62"/>
        <v>11.360515703840935</v>
      </c>
    </row>
    <row r="3917" spans="1:13" x14ac:dyDescent="0.25">
      <c r="A3917" s="1">
        <v>43746</v>
      </c>
      <c r="B3917">
        <v>20.28</v>
      </c>
      <c r="C3917">
        <v>20.39</v>
      </c>
      <c r="D3917">
        <v>44.900300000000001</v>
      </c>
      <c r="E3917">
        <v>38.0623</v>
      </c>
      <c r="F3917">
        <v>12875.150228</v>
      </c>
      <c r="G3917">
        <v>10915.721592</v>
      </c>
      <c r="H3917">
        <f>(1/(1-91/360*VLOOKUP($A3917,Tbills!$B$4:$C$974,2,1)/100))^((1)/91)-1</f>
        <v>5.1231642718141401E-5</v>
      </c>
      <c r="I3917">
        <f>I3916*(1-IF($A3917&lt;=I3912,I$1,I$1+IF(AND(WEEKDAY($A3917)&lt;&gt;1,WEEKDAY($A3917)&lt;&gt;7),J$1,0)))^($A3917-$A3916)*(1-0.5*(E3917/E3916-1))</f>
        <v>50.190629279960767</v>
      </c>
      <c r="J3917">
        <f>VLOOKUP(A3917,'SVXY-IV'!A$1:G$5041,4,0)</f>
        <v>50.466218050000002</v>
      </c>
      <c r="M3917">
        <f t="shared" si="62"/>
        <v>10.459025685243269</v>
      </c>
    </row>
    <row r="3918" spans="1:13"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I3917*(1-IF($A3918&lt;=I3913,I$1,I$1+IF(AND(WEEKDAY($A3918)&lt;&gt;1,WEEKDAY($A3918)&lt;&gt;7),J$1,0)))^($A3918-$A3917)*(1-0.5*(E3918/E3917-1))</f>
        <v>51.31858040728811</v>
      </c>
      <c r="J3918">
        <f>VLOOKUP(A3918,'SVXY-IV'!A$1:G$5041,4,0)</f>
        <v>51.60389378</v>
      </c>
      <c r="M3918">
        <f t="shared" si="62"/>
        <v>10.929171825694679</v>
      </c>
    </row>
    <row r="3919" spans="1:13"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I3918*(1-IF($A3919&lt;=I3914,I$1,I$1+IF(AND(WEEKDAY($A3919)&lt;&gt;1,WEEKDAY($A3919)&lt;&gt;7),J$1,0)))^($A3919-$A3918)*(1-0.5*(E3919/E3918-1))</f>
        <v>52.054754962938439</v>
      </c>
      <c r="J3919">
        <f>VLOOKUP(A3919,'SVXY-IV'!A$1:G$5041,4,0)</f>
        <v>52.34279283</v>
      </c>
      <c r="M3919">
        <f t="shared" si="62"/>
        <v>11.24278725110422</v>
      </c>
    </row>
    <row r="3920" spans="1:13"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I3919*(1-IF($A3920&lt;=I3915,I$1,I$1+IF(AND(WEEKDAY($A3920)&lt;&gt;1,WEEKDAY($A3920)&lt;&gt;7),J$1,0)))^($A3920-$A3919)*(1-0.5*(E3920/E3919-1))</f>
        <v>53.320208254198668</v>
      </c>
      <c r="J3920">
        <f>VLOOKUP(A3920,'SVXY-IV'!A$1:G$5041,4,0)</f>
        <v>53.614320429999999</v>
      </c>
      <c r="M3920">
        <f t="shared" si="62"/>
        <v>11.789462876718666</v>
      </c>
    </row>
    <row r="3921" spans="1:13"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I3920*(1-IF($A3921&lt;=I3916,I$1,I$1+IF(AND(WEEKDAY($A3921)&lt;&gt;1,WEEKDAY($A3921)&lt;&gt;7),J$1,0)))^($A3921-$A3920)*(1-0.5*(E3921/E3920-1))</f>
        <v>54.518288379365067</v>
      </c>
      <c r="J3921">
        <f>VLOOKUP(A3921,'SVXY-IV'!A$1:G$5041,4,0)</f>
        <v>54.824523839999998</v>
      </c>
      <c r="M3921">
        <f t="shared" si="62"/>
        <v>12.319431358425827</v>
      </c>
    </row>
    <row r="3922" spans="1:13"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I3921*(1-IF($A3922&lt;=I3917,I$1,I$1+IF(AND(WEEKDAY($A3922)&lt;&gt;1,WEEKDAY($A3922)&lt;&gt;7),J$1,0)))^($A3922-$A3921)*(1-0.5*(E3922/E3921-1))</f>
        <v>55.266332727385915</v>
      </c>
      <c r="J3922">
        <f>VLOOKUP(A3922,'SVXY-IV'!A$1:G$5041,4,0)</f>
        <v>55.575524399999999</v>
      </c>
      <c r="M3922">
        <f t="shared" si="62"/>
        <v>12.657561246328211</v>
      </c>
    </row>
    <row r="3923" spans="1:13"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I3922*(1-IF($A3923&lt;=I3918,I$1,I$1+IF(AND(WEEKDAY($A3923)&lt;&gt;1,WEEKDAY($A3923)&lt;&gt;7),J$1,0)))^($A3923-$A3922)*(1-0.5*(E3923/E3922-1))</f>
        <v>55.51047824066292</v>
      </c>
      <c r="J3923">
        <f>VLOOKUP(A3923,'SVXY-IV'!A$1:G$5041,4,0)</f>
        <v>55.819741530000002</v>
      </c>
      <c r="M3923">
        <f t="shared" si="62"/>
        <v>12.769460816992682</v>
      </c>
    </row>
    <row r="3924" spans="1:13"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I3923*(1-IF($A3924&lt;=I3919,I$1,I$1+IF(AND(WEEKDAY($A3924)&lt;&gt;1,WEEKDAY($A3924)&lt;&gt;7),J$1,0)))^($A3924-$A3923)*(1-0.5*(E3924/E3923-1))</f>
        <v>55.750911089693666</v>
      </c>
      <c r="J3924">
        <f>VLOOKUP(A3924,'SVXY-IV'!A$1:G$5041,4,0)</f>
        <v>56.061940839999998</v>
      </c>
      <c r="M3924">
        <f t="shared" si="62"/>
        <v>12.880145375998445</v>
      </c>
    </row>
    <row r="3925" spans="1:13"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I3924*(1-IF($A3925&lt;=I3920,I$1,I$1+IF(AND(WEEKDAY($A3925)&lt;&gt;1,WEEKDAY($A3925)&lt;&gt;7),J$1,0)))^($A3925-$A3924)*(1-0.5*(E3925/E3924-1))</f>
        <v>55.581992613622546</v>
      </c>
      <c r="J3925">
        <f>VLOOKUP(A3925,'SVXY-IV'!A$1:G$5041,4,0)</f>
        <v>55.89277663</v>
      </c>
      <c r="M3925">
        <f t="shared" si="62"/>
        <v>12.80216699606507</v>
      </c>
    </row>
    <row r="3926" spans="1:13" x14ac:dyDescent="0.25">
      <c r="A3926" s="1">
        <v>43759</v>
      </c>
      <c r="B3926">
        <v>14</v>
      </c>
      <c r="C3926">
        <v>16.28</v>
      </c>
      <c r="D3926">
        <v>35.165300000000002</v>
      </c>
      <c r="E3926">
        <v>29.791</v>
      </c>
      <c r="F3926">
        <v>11827.417755</v>
      </c>
      <c r="G3926">
        <v>10021.230745999999</v>
      </c>
      <c r="H3926">
        <f>(1/(1-91/360*VLOOKUP($A3926,Tbills!$B$4:$C$974,2,1)/100))^((1)/91)-1</f>
        <v>4.5651334913632269E-5</v>
      </c>
      <c r="I3926">
        <f>I3925*(1-IF($A3926&lt;=I3921,I$1,I$1+IF(AND(WEEKDAY($A3926)&lt;&gt;1,WEEKDAY($A3926)&lt;&gt;7),J$1,0)))^($A3926-$A3925)*(1-0.5*(E3926/E3925-1))</f>
        <v>56.511810498903685</v>
      </c>
      <c r="J3926">
        <f>VLOOKUP(A3926,'SVXY-IV'!A$1:G$5041,4,0)</f>
        <v>56.829935720000002</v>
      </c>
      <c r="M3926">
        <f t="shared" ref="M3926:M3982" si="63">M3925*(1-IF($A3926&lt;=N$3,M$1,M$1+IF(AND(WEEKDAY($A3926)&lt;&gt;1,WEEKDAY($A3926)&lt;&gt;7),N$1,0)))^($A3926-$A3925)*(2-$E3926/$E3925)</f>
        <v>13.230679737513652</v>
      </c>
    </row>
    <row r="3927" spans="1:13" x14ac:dyDescent="0.25">
      <c r="A3927" s="1">
        <v>43760</v>
      </c>
      <c r="B3927">
        <v>14.46</v>
      </c>
      <c r="C3927">
        <v>16.55</v>
      </c>
      <c r="D3927">
        <v>36.014699999999998</v>
      </c>
      <c r="E3927">
        <v>30.5093</v>
      </c>
      <c r="F3927">
        <v>11974.858403</v>
      </c>
      <c r="G3927">
        <v>10145.697974999999</v>
      </c>
      <c r="H3927">
        <f>(1/(1-91/360*VLOOKUP($A3927,Tbills!$B$4:$C$974,2,1)/100))^((1)/91)-1</f>
        <v>4.5651334913632269E-5</v>
      </c>
      <c r="I3927">
        <f>I3926*(1-IF($A3927&lt;=I3922,I$1,I$1+IF(AND(WEEKDAY($A3927)&lt;&gt;1,WEEKDAY($A3927)&lt;&gt;7),J$1,0)))^($A3927-$A3926)*(1-0.5*(E3927/E3926-1))</f>
        <v>55.829070519229575</v>
      </c>
      <c r="J3927">
        <f>VLOOKUP(A3927,'SVXY-IV'!A$1:G$5041,4,0)</f>
        <v>56.144831199999999</v>
      </c>
      <c r="M3927">
        <f t="shared" si="63"/>
        <v>12.911069367447016</v>
      </c>
    </row>
    <row r="3928" spans="1:13"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I3927*(1-IF($A3928&lt;=I3923,I$1,I$1+IF(AND(WEEKDAY($A3928)&lt;&gt;1,WEEKDAY($A3928)&lt;&gt;7),J$1,0)))^($A3928-$A3927)*(1-0.5*(E3928/E3927-1))</f>
        <v>56.31252920237408</v>
      </c>
      <c r="J3928">
        <f>VLOOKUP(A3928,'SVXY-IV'!A$1:G$5041,4,0)</f>
        <v>56.63075474</v>
      </c>
      <c r="M3928">
        <f t="shared" si="63"/>
        <v>13.134745481628105</v>
      </c>
    </row>
    <row r="3929" spans="1:13"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I3928*(1-IF($A3929&lt;=I3924,I$1,I$1+IF(AND(WEEKDAY($A3929)&lt;&gt;1,WEEKDAY($A3929)&lt;&gt;7),J$1,0)))^($A3929-$A3928)*(1-0.5*(E3929/E3928-1))</f>
        <v>56.526695989989918</v>
      </c>
      <c r="J3929">
        <f>VLOOKUP(A3929,'SVXY-IV'!A$1:G$5041,4,0)</f>
        <v>56.849589620000003</v>
      </c>
      <c r="M3929">
        <f t="shared" si="63"/>
        <v>13.234723036435451</v>
      </c>
    </row>
    <row r="3930" spans="1:13"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I3929*(1-IF($A3930&lt;=I3925,I$1,I$1+IF(AND(WEEKDAY($A3930)&lt;&gt;1,WEEKDAY($A3930)&lt;&gt;7),J$1,0)))^($A3930-$A3929)*(1-0.5*(E3930/E3929-1))</f>
        <v>57.439992608895096</v>
      </c>
      <c r="J3930">
        <f>VLOOKUP(A3930,'SVXY-IV'!A$1:G$5041,4,0)</f>
        <v>57.765923960000002</v>
      </c>
      <c r="M3930">
        <f t="shared" si="63"/>
        <v>13.662451154837626</v>
      </c>
    </row>
    <row r="3931" spans="1:13"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I3930*(1-IF($A3931&lt;=I3926,I$1,I$1+IF(AND(WEEKDAY($A3931)&lt;&gt;1,WEEKDAY($A3931)&lt;&gt;7),J$1,0)))^($A3931-$A3930)*(1-0.5*(E3931/E3930-1))</f>
        <v>57.132137079709501</v>
      </c>
      <c r="J3931">
        <f>VLOOKUP(A3931,'SVXY-IV'!A$1:G$5041,4,0)</f>
        <v>57.46106846</v>
      </c>
      <c r="M3931">
        <f t="shared" si="63"/>
        <v>13.516234057461173</v>
      </c>
    </row>
    <row r="3932" spans="1:13" x14ac:dyDescent="0.25">
      <c r="A3932" s="1">
        <v>43767</v>
      </c>
      <c r="B3932">
        <v>13.2</v>
      </c>
      <c r="C3932">
        <v>16.09</v>
      </c>
      <c r="D3932">
        <v>34.146900000000002</v>
      </c>
      <c r="E3932">
        <v>28.9178</v>
      </c>
      <c r="F3932">
        <v>11812.40367</v>
      </c>
      <c r="G3932">
        <v>10004.872394</v>
      </c>
      <c r="H3932">
        <f>(1/(1-91/360*VLOOKUP($A3932,Tbills!$B$4:$C$974,2,1)/100))^((1)/91)-1</f>
        <v>4.5372367120988244E-5</v>
      </c>
      <c r="I3932">
        <f>I3931*(1-IF($A3932&lt;=I3927,I$1,I$1+IF(AND(WEEKDAY($A3932)&lt;&gt;1,WEEKDAY($A3932)&lt;&gt;7),J$1,0)))^($A3932-$A3931)*(1-0.5*(E3932/E3931-1))</f>
        <v>57.300622742646595</v>
      </c>
      <c r="J3932">
        <f>VLOOKUP(A3932,'SVXY-IV'!A$1:G$5041,4,0)</f>
        <v>57.630421929999997</v>
      </c>
      <c r="M3932">
        <f t="shared" si="63"/>
        <v>13.596026629968096</v>
      </c>
    </row>
    <row r="3933" spans="1:13"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I3932*(1-IF($A3933&lt;=I3928,I$1,I$1+IF(AND(WEEKDAY($A3933)&lt;&gt;1,WEEKDAY($A3933)&lt;&gt;7),J$1,0)))^($A3933-$A3932)*(1-0.5*(E3933/E3932-1))</f>
        <v>58.224765022110773</v>
      </c>
      <c r="J3933">
        <f>VLOOKUP(A3933,'SVXY-IV'!A$1:G$5041,4,0)</f>
        <v>58.5607799</v>
      </c>
      <c r="M3933">
        <f t="shared" si="63"/>
        <v>14.034644510602918</v>
      </c>
    </row>
    <row r="3934" spans="1:13"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I3933*(1-IF($A3934&lt;=I3929,I$1,I$1+IF(AND(WEEKDAY($A3934)&lt;&gt;1,WEEKDAY($A3934)&lt;&gt;7),J$1,0)))^($A3934-$A3933)*(1-0.5*(E3934/E3933-1))</f>
        <v>57.705589372673785</v>
      </c>
      <c r="J3934">
        <f>VLOOKUP(A3934,'SVXY-IV'!A$1:G$5041,4,0)</f>
        <v>58.038465960000003</v>
      </c>
      <c r="M3934">
        <f t="shared" si="63"/>
        <v>13.784439719492093</v>
      </c>
    </row>
    <row r="3935" spans="1:13" x14ac:dyDescent="0.25">
      <c r="A3935" s="1">
        <v>43770</v>
      </c>
      <c r="B3935">
        <v>12.3</v>
      </c>
      <c r="C3935">
        <v>15.42</v>
      </c>
      <c r="D3935">
        <v>32.313299999999998</v>
      </c>
      <c r="E3935">
        <v>27.3612</v>
      </c>
      <c r="F3935">
        <v>11585.616607</v>
      </c>
      <c r="G3935">
        <v>9811.4466570000004</v>
      </c>
      <c r="H3935">
        <f>(1/(1-91/360*VLOOKUP($A3935,Tbills!$B$4:$C$974,2,1)/100))^((1)/91)-1</f>
        <v>4.5093406487506371E-5</v>
      </c>
      <c r="I3935">
        <f>I3934*(1-IF($A3935&lt;=I3930,I$1,I$1+IF(AND(WEEKDAY($A3935)&lt;&gt;1,WEEKDAY($A3935)&lt;&gt;7),J$1,0)))^($A3935-$A3934)*(1-0.5*(E3935/E3934-1))</f>
        <v>58.83857325505511</v>
      </c>
      <c r="J3935">
        <f>VLOOKUP(A3935,'SVXY-IV'!A$1:G$5041,4,0)</f>
        <v>59.177743880000001</v>
      </c>
      <c r="M3935">
        <f t="shared" si="63"/>
        <v>14.325787833006862</v>
      </c>
    </row>
    <row r="3936" spans="1:13"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I3935*(1-IF($A3936&lt;=I3931,I$1,I$1+IF(AND(WEEKDAY($A3936)&lt;&gt;1,WEEKDAY($A3936)&lt;&gt;7),J$1,0)))^($A3936-$A3935)*(1-0.5*(E3936/E3935-1))</f>
        <v>58.646905602966271</v>
      </c>
      <c r="J3936">
        <f>VLOOKUP(A3936,'SVXY-IV'!A$1:G$5041,4,0)</f>
        <v>58.989018819999998</v>
      </c>
      <c r="M3936">
        <f t="shared" si="63"/>
        <v>14.232695981396521</v>
      </c>
    </row>
    <row r="3937" spans="1:13" x14ac:dyDescent="0.25">
      <c r="A3937" s="1">
        <v>43774</v>
      </c>
      <c r="B3937">
        <v>13.1</v>
      </c>
      <c r="C3937">
        <v>15.91</v>
      </c>
      <c r="D3937">
        <v>33.21</v>
      </c>
      <c r="E3937">
        <v>28.115400000000001</v>
      </c>
      <c r="F3937">
        <v>11708.933062</v>
      </c>
      <c r="G3937">
        <v>9914.0927680000004</v>
      </c>
      <c r="H3937">
        <f>(1/(1-91/360*VLOOKUP($A3937,Tbills!$B$4:$C$974,2,1)/100))^((1)/91)-1</f>
        <v>4.5093406487506371E-5</v>
      </c>
      <c r="I3937">
        <f>I3936*(1-IF($A3937&lt;=I3932,I$1,I$1+IF(AND(WEEKDAY($A3937)&lt;&gt;1,WEEKDAY($A3937)&lt;&gt;7),J$1,0)))^($A3937-$A3936)*(1-0.5*(E3937/E3936-1))</f>
        <v>58.027514606972595</v>
      </c>
      <c r="J3937">
        <f>VLOOKUP(A3937,'SVXY-IV'!A$1:G$5041,4,0)</f>
        <v>58.367583349999997</v>
      </c>
      <c r="M3937">
        <f t="shared" si="63"/>
        <v>13.932146921253395</v>
      </c>
    </row>
    <row r="3938" spans="1:13"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I3937*(1-IF($A3938&lt;=I3933,I$1,I$1+IF(AND(WEEKDAY($A3938)&lt;&gt;1,WEEKDAY($A3938)&lt;&gt;7),J$1,0)))^($A3938-$A3937)*(1-0.5*(E3938/E3937-1))</f>
        <v>58.480567546406576</v>
      </c>
      <c r="J3938">
        <f>VLOOKUP(A3938,'SVXY-IV'!A$1:G$5041,4,0)</f>
        <v>58.823538890000002</v>
      </c>
      <c r="M3938">
        <f t="shared" si="63"/>
        <v>14.149770748478183</v>
      </c>
    </row>
    <row r="3939" spans="1:13"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I3938*(1-IF($A3939&lt;=I3934,I$1,I$1+IF(AND(WEEKDAY($A3939)&lt;&gt;1,WEEKDAY($A3939)&lt;&gt;7),J$1,0)))^($A3939-$A3938)*(1-0.5*(E3939/E3938-1))</f>
        <v>58.757231326660992</v>
      </c>
      <c r="J3939">
        <f>VLOOKUP(A3939,'SVXY-IV'!A$1:G$5041,4,0)</f>
        <v>59.100995240000003</v>
      </c>
      <c r="M3939">
        <f t="shared" si="63"/>
        <v>14.283726878922677</v>
      </c>
    </row>
    <row r="3940" spans="1:13"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I3939*(1-IF($A3940&lt;=I3935,I$1,I$1+IF(AND(WEEKDAY($A3940)&lt;&gt;1,WEEKDAY($A3940)&lt;&gt;7),J$1,0)))^($A3940-$A3939)*(1-0.5*(E3940/E3939-1))</f>
        <v>59.156636453135853</v>
      </c>
      <c r="J3940">
        <f>VLOOKUP(A3940,'SVXY-IV'!A$1:G$5041,4,0)</f>
        <v>59.502130819999998</v>
      </c>
      <c r="M3940">
        <f t="shared" si="63"/>
        <v>14.477989791246749</v>
      </c>
    </row>
    <row r="3941" spans="1:13"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I3940*(1-IF($A3941&lt;=I3936,I$1,I$1+IF(AND(WEEKDAY($A3941)&lt;&gt;1,WEEKDAY($A3941)&lt;&gt;7),J$1,0)))^($A3941-$A3940)*(1-0.5*(E3941/E3940-1))</f>
        <v>59.532800060135898</v>
      </c>
      <c r="J3941">
        <f>VLOOKUP(A3941,'SVXY-IV'!A$1:G$5041,4,0)</f>
        <v>59.883413730000001</v>
      </c>
      <c r="M3941">
        <f t="shared" si="63"/>
        <v>14.662340824896784</v>
      </c>
    </row>
    <row r="3942" spans="1:13"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I3941*(1-IF($A3942&lt;=I3937,I$1,I$1+IF(AND(WEEKDAY($A3942)&lt;&gt;1,WEEKDAY($A3942)&lt;&gt;7),J$1,0)))^($A3942-$A3941)*(1-0.5*(E3942/E3941-1))</f>
        <v>59.624040224023048</v>
      </c>
      <c r="J3942">
        <f>VLOOKUP(A3942,'SVXY-IV'!A$1:G$5041,4,0)</f>
        <v>59.974833680000003</v>
      </c>
      <c r="M3942">
        <f t="shared" si="63"/>
        <v>14.70736333020508</v>
      </c>
    </row>
    <row r="3943" spans="1:13"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I3942*(1-IF($A3943&lt;=I3938,I$1,I$1+IF(AND(WEEKDAY($A3943)&lt;&gt;1,WEEKDAY($A3943)&lt;&gt;7),J$1,0)))^($A3943-$A3942)*(1-0.5*(E3943/E3942-1))</f>
        <v>59.583832415914927</v>
      </c>
      <c r="J3943">
        <f>VLOOKUP(A3943,'SVXY-IV'!A$1:G$5041,4,0)</f>
        <v>59.93387714</v>
      </c>
      <c r="M3943">
        <f t="shared" si="63"/>
        <v>14.687608323392782</v>
      </c>
    </row>
    <row r="3944" spans="1:13"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I3943*(1-IF($A3944&lt;=I3939,I$1,I$1+IF(AND(WEEKDAY($A3944)&lt;&gt;1,WEEKDAY($A3944)&lt;&gt;7),J$1,0)))^($A3944-$A3943)*(1-0.5*(E3944/E3943-1))</f>
        <v>59.981275588160258</v>
      </c>
      <c r="J3944">
        <f>VLOOKUP(A3944,'SVXY-IV'!A$1:G$5041,4,0)</f>
        <v>60.335133450000001</v>
      </c>
      <c r="M3944">
        <f t="shared" si="63"/>
        <v>14.883626828519169</v>
      </c>
    </row>
    <row r="3945" spans="1:13"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I3944*(1-IF($A3945&lt;=I3940,I$1,I$1+IF(AND(WEEKDAY($A3945)&lt;&gt;1,WEEKDAY($A3945)&lt;&gt;7),J$1,0)))^($A3945-$A3944)*(1-0.5*(E3945/E3944-1))</f>
        <v>61.01208872958432</v>
      </c>
      <c r="J3945">
        <f>VLOOKUP(A3945,'SVXY-IV'!A$1:G$5041,4,0)</f>
        <v>61.375773150000001</v>
      </c>
      <c r="M3945">
        <f t="shared" si="63"/>
        <v>15.395265439047437</v>
      </c>
    </row>
    <row r="3946" spans="1:13"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I3945*(1-IF($A3946&lt;=I3941,I$1,I$1+IF(AND(WEEKDAY($A3946)&lt;&gt;1,WEEKDAY($A3946)&lt;&gt;7),J$1,0)))^($A3946-$A3945)*(1-0.5*(E3946/E3945-1))</f>
        <v>61.243983057049121</v>
      </c>
      <c r="J3946">
        <f>VLOOKUP(A3946,'SVXY-IV'!A$1:G$5041,4,0)</f>
        <v>61.612363989999999</v>
      </c>
      <c r="M3946">
        <f t="shared" si="63"/>
        <v>15.512539625311993</v>
      </c>
    </row>
    <row r="3947" spans="1:13"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I3946*(1-IF($A3947&lt;=I3942,I$1,I$1+IF(AND(WEEKDAY($A3947)&lt;&gt;1,WEEKDAY($A3947)&lt;&gt;7),J$1,0)))^($A3947-$A3946)*(1-0.5*(E3947/E3946-1))</f>
        <v>60.815821260046739</v>
      </c>
      <c r="J3947">
        <f>VLOOKUP(A3947,'SVXY-IV'!A$1:G$5041,4,0)</f>
        <v>61.181327830000001</v>
      </c>
      <c r="M3947">
        <f t="shared" si="63"/>
        <v>15.295730147471003</v>
      </c>
    </row>
    <row r="3948" spans="1:13"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I3947*(1-IF($A3948&lt;=I3943,I$1,I$1+IF(AND(WEEKDAY($A3948)&lt;&gt;1,WEEKDAY($A3948)&lt;&gt;7),J$1,0)))^($A3948-$A3947)*(1-0.5*(E3948/E3947-1))</f>
        <v>60.914154463662697</v>
      </c>
      <c r="J3948">
        <f>VLOOKUP(A3948,'SVXY-IV'!A$1:G$5041,4,0)</f>
        <v>61.280333839999997</v>
      </c>
      <c r="M3948">
        <f t="shared" si="63"/>
        <v>15.345276310502312</v>
      </c>
    </row>
    <row r="3949" spans="1:13"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I3948*(1-IF($A3949&lt;=I3944,I$1,I$1+IF(AND(WEEKDAY($A3949)&lt;&gt;1,WEEKDAY($A3949)&lt;&gt;7),J$1,0)))^($A3949-$A3948)*(1-0.5*(E3949/E3948-1))</f>
        <v>60.607995410855665</v>
      </c>
      <c r="J3949">
        <f>VLOOKUP(A3949,'SVXY-IV'!A$1:G$5041,4,0)</f>
        <v>60.970835170000001</v>
      </c>
      <c r="M3949">
        <f t="shared" si="63"/>
        <v>15.191110556453427</v>
      </c>
    </row>
    <row r="3950" spans="1:13" x14ac:dyDescent="0.25">
      <c r="A3950" s="1">
        <v>43791</v>
      </c>
      <c r="B3950">
        <v>12.34</v>
      </c>
      <c r="C3950">
        <v>15.4</v>
      </c>
      <c r="D3950">
        <v>29.357500000000002</v>
      </c>
      <c r="E3950">
        <v>24.8354</v>
      </c>
      <c r="F3950">
        <v>11639.012745</v>
      </c>
      <c r="G3950">
        <v>9847.6469629999992</v>
      </c>
      <c r="H3950">
        <f>(1/(1-91/360*VLOOKUP($A3950,Tbills!$B$4:$C$974,2,1)/100))^((1)/91)-1</f>
        <v>4.2862199756132924E-5</v>
      </c>
      <c r="I3950">
        <f>I3949*(1-IF($A3950&lt;=I3945,I$1,I$1+IF(AND(WEEKDAY($A3950)&lt;&gt;1,WEEKDAY($A3950)&lt;&gt;7),J$1,0)))^($A3950-$A3949)*(1-0.5*(E3950/E3949-1))</f>
        <v>61.629980635211041</v>
      </c>
      <c r="J3950">
        <f>VLOOKUP(A3950,'SVXY-IV'!A$1:G$5041,4,0)</f>
        <v>61.996945840000002</v>
      </c>
      <c r="M3950">
        <f t="shared" si="63"/>
        <v>15.703494884259435</v>
      </c>
    </row>
    <row r="3951" spans="1:13" x14ac:dyDescent="0.25">
      <c r="A3951" s="1">
        <v>43794</v>
      </c>
      <c r="B3951">
        <v>11.87</v>
      </c>
      <c r="C3951">
        <v>14.99</v>
      </c>
      <c r="D3951">
        <v>28.060300000000002</v>
      </c>
      <c r="E3951">
        <v>23.7348</v>
      </c>
      <c r="F3951">
        <v>11430.610139</v>
      </c>
      <c r="G3951">
        <v>9670.0533680000008</v>
      </c>
      <c r="H3951">
        <f>(1/(1-91/360*VLOOKUP($A3951,Tbills!$B$4:$C$974,2,1)/100))^((1)/91)-1</f>
        <v>4.2862199756132924E-5</v>
      </c>
      <c r="I3951">
        <f>I3950*(1-IF($A3951&lt;=I3946,I$1,I$1+IF(AND(WEEKDAY($A3951)&lt;&gt;1,WEEKDAY($A3951)&lt;&gt;7),J$1,0)))^($A3951-$A3950)*(1-0.5*(E3951/E3950-1))</f>
        <v>62.99065211047661</v>
      </c>
      <c r="J3951">
        <f>VLOOKUP(A3951,'SVXY-IV'!A$1:G$5041,4,0)</f>
        <v>63.368533550000002</v>
      </c>
      <c r="M3951">
        <f t="shared" si="63"/>
        <v>16.397116113923644</v>
      </c>
    </row>
    <row r="3952" spans="1:13" x14ac:dyDescent="0.25">
      <c r="A3952" s="1">
        <v>43795</v>
      </c>
      <c r="B3952">
        <v>11.54</v>
      </c>
      <c r="C3952">
        <v>14.85</v>
      </c>
      <c r="D3952">
        <v>27.695499999999999</v>
      </c>
      <c r="E3952">
        <v>23.4252</v>
      </c>
      <c r="F3952">
        <v>11349.070827</v>
      </c>
      <c r="G3952">
        <v>9600.6583620000001</v>
      </c>
      <c r="H3952">
        <f>(1/(1-91/360*VLOOKUP($A3952,Tbills!$B$4:$C$974,2,1)/100))^((1)/91)-1</f>
        <v>4.2862199756132924E-5</v>
      </c>
      <c r="I3952">
        <f>I3951*(1-IF($A3952&lt;=I3947,I$1,I$1+IF(AND(WEEKDAY($A3952)&lt;&gt;1,WEEKDAY($A3952)&lt;&gt;7),J$1,0)))^($A3952-$A3951)*(1-0.5*(E3952/E3951-1))</f>
        <v>63.399831305589558</v>
      </c>
      <c r="J3952">
        <f>VLOOKUP(A3952,'SVXY-IV'!A$1:G$5041,4,0)</f>
        <v>63.778840870000003</v>
      </c>
      <c r="M3952">
        <f t="shared" si="63"/>
        <v>16.610228691631068</v>
      </c>
    </row>
    <row r="3953" spans="1:13"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I3952*(1-IF($A3953&lt;=I3948,I$1,I$1+IF(AND(WEEKDAY($A3953)&lt;&gt;1,WEEKDAY($A3953)&lt;&gt;7),J$1,0)))^($A3953-$A3952)*(1-0.5*(E3953/E3952-1))</f>
        <v>63.450144233224862</v>
      </c>
      <c r="J3953">
        <f>VLOOKUP(A3953,'SVXY-IV'!A$1:G$5041,4,0)</f>
        <v>63.824366419999997</v>
      </c>
      <c r="M3953">
        <f t="shared" si="63"/>
        <v>16.636682284564134</v>
      </c>
    </row>
    <row r="3954" spans="1:13" x14ac:dyDescent="0.25">
      <c r="A3954" s="1">
        <v>43798</v>
      </c>
      <c r="B3954">
        <v>12.62</v>
      </c>
      <c r="C3954">
        <v>15.51</v>
      </c>
      <c r="D3954">
        <v>28.1937</v>
      </c>
      <c r="E3954">
        <v>23.843599999999999</v>
      </c>
      <c r="F3954">
        <v>11499.988571</v>
      </c>
      <c r="G3954">
        <v>9727.0853129999996</v>
      </c>
      <c r="H3954">
        <f>(1/(1-91/360*VLOOKUP($A3954,Tbills!$B$4:$C$974,2,1)/100))^((1)/91)-1</f>
        <v>4.2941854184075368E-5</v>
      </c>
      <c r="I3954">
        <f>I3953*(1-IF($A3954&lt;=I3949,I$1,I$1+IF(AND(WEEKDAY($A3954)&lt;&gt;1,WEEKDAY($A3954)&lt;&gt;7),J$1,0)))^($A3954-$A3953)*(1-0.5*(E3954/E3953-1))</f>
        <v>62.827207300365906</v>
      </c>
      <c r="J3954">
        <f>VLOOKUP(A3954,'SVXY-IV'!A$1:G$5041,4,0)</f>
        <v>63.198556109999998</v>
      </c>
      <c r="M3954">
        <f t="shared" si="63"/>
        <v>16.310208774643097</v>
      </c>
    </row>
    <row r="3955" spans="1:13"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I3954*(1-IF($A3955&lt;=I3950,I$1,I$1+IF(AND(WEEKDAY($A3955)&lt;&gt;1,WEEKDAY($A3955)&lt;&gt;7),J$1,0)))^($A3955-$A3954)*(1-0.5*(E3955/E3954-1))</f>
        <v>60.82132885795486</v>
      </c>
      <c r="J3955">
        <f>VLOOKUP(A3955,'SVXY-IV'!A$1:G$5041,4,0)</f>
        <v>61.187806639999998</v>
      </c>
      <c r="M3955">
        <f t="shared" si="63"/>
        <v>15.26907191394783</v>
      </c>
    </row>
    <row r="3956" spans="1:13"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I3955*(1-IF($A3956&lt;=I3951,I$1,I$1+IF(AND(WEEKDAY($A3956)&lt;&gt;1,WEEKDAY($A3956)&lt;&gt;7),J$1,0)))^($A3956-$A3955)*(1-0.5*(E3956/E3955-1))</f>
        <v>59.31966532416871</v>
      </c>
      <c r="J3956">
        <f>VLOOKUP(A3956,'SVXY-IV'!A$1:G$5041,4,0)</f>
        <v>59.674321859999999</v>
      </c>
      <c r="M3956">
        <f t="shared" si="63"/>
        <v>14.51519185523517</v>
      </c>
    </row>
    <row r="3957" spans="1:13"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I3956*(1-IF($A3957&lt;=I3952,I$1,I$1+IF(AND(WEEKDAY($A3957)&lt;&gt;1,WEEKDAY($A3957)&lt;&gt;7),J$1,0)))^($A3957-$A3956)*(1-0.5*(E3957/E3956-1))</f>
        <v>60.650982653711978</v>
      </c>
      <c r="J3957">
        <f>VLOOKUP(A3957,'SVXY-IV'!A$1:G$5041,4,0)</f>
        <v>61.013957840000003</v>
      </c>
      <c r="M3957">
        <f t="shared" si="63"/>
        <v>15.166789864444826</v>
      </c>
    </row>
    <row r="3958" spans="1:13"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I3957*(1-IF($A3958&lt;=I3953,I$1,I$1+IF(AND(WEEKDAY($A3958)&lt;&gt;1,WEEKDAY($A3958)&lt;&gt;7),J$1,0)))^($A3958-$A3957)*(1-0.5*(E3958/E3957-1))</f>
        <v>61.112668961663658</v>
      </c>
      <c r="J3958">
        <f>VLOOKUP(A3958,'SVXY-IV'!A$1:G$5041,4,0)</f>
        <v>61.477327500000001</v>
      </c>
      <c r="M3958">
        <f t="shared" si="63"/>
        <v>15.397772933541297</v>
      </c>
    </row>
    <row r="3959" spans="1:13"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I3958*(1-IF($A3959&lt;=I3954,I$1,I$1+IF(AND(WEEKDAY($A3959)&lt;&gt;1,WEEKDAY($A3959)&lt;&gt;7),J$1,0)))^($A3959-$A3958)*(1-0.5*(E3959/E3958-1))</f>
        <v>62.033629965768654</v>
      </c>
      <c r="J3959">
        <f>VLOOKUP(A3959,'SVXY-IV'!A$1:G$5041,4,0)</f>
        <v>62.404842080000002</v>
      </c>
      <c r="M3959">
        <f t="shared" si="63"/>
        <v>15.861933142748008</v>
      </c>
    </row>
    <row r="3960" spans="1:13"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I3959*(1-IF($A3960&lt;=I3955,I$1,I$1+IF(AND(WEEKDAY($A3960)&lt;&gt;1,WEEKDAY($A3960)&lt;&gt;7),J$1,0)))^($A3960-$A3959)*(1-0.5*(E3960/E3959-1))</f>
        <v>60.214707063963871</v>
      </c>
      <c r="J3960">
        <f>VLOOKUP(A3960,'SVXY-IV'!A$1:G$5041,4,0)</f>
        <v>60.577451840000002</v>
      </c>
      <c r="M3960">
        <f t="shared" si="63"/>
        <v>14.932057814691479</v>
      </c>
    </row>
    <row r="3961" spans="1:13"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I3960*(1-IF($A3961&lt;=I3956,I$1,I$1+IF(AND(WEEKDAY($A3961)&lt;&gt;1,WEEKDAY($A3961)&lt;&gt;7),J$1,0)))^($A3961-$A3960)*(1-0.5*(E3961/E3960-1))</f>
        <v>60.722270761535668</v>
      </c>
      <c r="J3961">
        <f>VLOOKUP(A3961,'SVXY-IV'!A$1:G$5041,4,0)</f>
        <v>61.088666099999998</v>
      </c>
      <c r="M3961">
        <f t="shared" si="63"/>
        <v>15.183865985741329</v>
      </c>
    </row>
    <row r="3962" spans="1:13"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I3961*(1-IF($A3962&lt;=I3957,I$1,I$1+IF(AND(WEEKDAY($A3962)&lt;&gt;1,WEEKDAY($A3962)&lt;&gt;7),J$1,0)))^($A3962-$A3961)*(1-0.5*(E3962/E3961-1))</f>
        <v>61.371314646724869</v>
      </c>
      <c r="J3962">
        <f>VLOOKUP(A3962,'SVXY-IV'!A$1:G$5041,4,0)</f>
        <v>61.739490119999999</v>
      </c>
      <c r="M3962">
        <f t="shared" si="63"/>
        <v>15.508534950647972</v>
      </c>
    </row>
    <row r="3963" spans="1:13" x14ac:dyDescent="0.25">
      <c r="A3963" s="1">
        <v>43811</v>
      </c>
      <c r="B3963">
        <v>13.94</v>
      </c>
      <c r="C3963">
        <v>16.09</v>
      </c>
      <c r="D3963">
        <v>27.8797</v>
      </c>
      <c r="E3963">
        <v>23.565000000000001</v>
      </c>
      <c r="F3963">
        <v>11294.202519</v>
      </c>
      <c r="G3963">
        <v>9547.6862810000002</v>
      </c>
      <c r="H3963">
        <f>(1/(1-91/360*VLOOKUP($A3963,Tbills!$B$4:$C$974,2,1)/100))^((1)/91)-1</f>
        <v>4.230441446617661E-5</v>
      </c>
      <c r="I3963">
        <f>I3962*(1-IF($A3963&lt;=I3958,I$1,I$1+IF(AND(WEEKDAY($A3963)&lt;&gt;1,WEEKDAY($A3963)&lt;&gt;7),J$1,0)))^($A3963-$A3962)*(1-0.5*(E3963/E3962-1))</f>
        <v>62.800575003082727</v>
      </c>
      <c r="J3963">
        <f>VLOOKUP(A3963,'SVXY-IV'!A$1:G$5041,4,0)</f>
        <v>63.175975289999997</v>
      </c>
      <c r="M3963">
        <f t="shared" si="63"/>
        <v>16.230953427448227</v>
      </c>
    </row>
    <row r="3964" spans="1:13"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I3963*(1-IF($A3964&lt;=I3959,I$1,I$1+IF(AND(WEEKDAY($A3964)&lt;&gt;1,WEEKDAY($A3964)&lt;&gt;7),J$1,0)))^($A3964-$A3963)*(1-0.5*(E3964/E3963-1))</f>
        <v>64.407755250521262</v>
      </c>
      <c r="J3964">
        <f>VLOOKUP(A3964,'SVXY-IV'!A$1:G$5041,4,0)</f>
        <v>64.788984049999996</v>
      </c>
      <c r="M3964">
        <f t="shared" si="63"/>
        <v>17.061784158190441</v>
      </c>
    </row>
    <row r="3965" spans="1:13"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I3964*(1-IF($A3965&lt;=I3960,I$1,I$1+IF(AND(WEEKDAY($A3965)&lt;&gt;1,WEEKDAY($A3965)&lt;&gt;7),J$1,0)))^($A3965-$A3964)*(1-0.5*(E3965/E3964-1))</f>
        <v>65.159021045371475</v>
      </c>
      <c r="J3965">
        <f>VLOOKUP(A3965,'SVXY-IV'!A$1:G$5041,4,0)</f>
        <v>65.545158259999994</v>
      </c>
      <c r="M3965">
        <f t="shared" si="63"/>
        <v>17.460064546520279</v>
      </c>
    </row>
    <row r="3966" spans="1:13"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I3965*(1-IF($A3966&lt;=I3961,I$1,I$1+IF(AND(WEEKDAY($A3966)&lt;&gt;1,WEEKDAY($A3966)&lt;&gt;7),J$1,0)))^($A3966-$A3965)*(1-0.5*(E3966/E3965-1))</f>
        <v>65.023026276193931</v>
      </c>
      <c r="J3966">
        <f>VLOOKUP(A3966,'SVXY-IV'!A$1:G$5041,4,0)</f>
        <v>65.408392280000001</v>
      </c>
      <c r="M3966">
        <f t="shared" si="63"/>
        <v>17.387279158008301</v>
      </c>
    </row>
    <row r="3967" spans="1:13"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I3966*(1-IF($A3967&lt;=I3962,I$1,I$1+IF(AND(WEEKDAY($A3967)&lt;&gt;1,WEEKDAY($A3967)&lt;&gt;7),J$1,0)))^($A3967-$A3966)*(1-0.5*(E3967/E3966-1))</f>
        <v>65.130629649465192</v>
      </c>
      <c r="J3967">
        <f>VLOOKUP(A3967,'SVXY-IV'!A$1:G$5041,4,0)</f>
        <v>65.515854360000006</v>
      </c>
      <c r="M3967">
        <f t="shared" si="63"/>
        <v>17.444919917258666</v>
      </c>
    </row>
    <row r="3968" spans="1:13" x14ac:dyDescent="0.25">
      <c r="A3968" s="1">
        <v>43818</v>
      </c>
      <c r="B3968">
        <v>12.5</v>
      </c>
      <c r="C3968">
        <v>15.14</v>
      </c>
      <c r="D3968">
        <v>25.5138</v>
      </c>
      <c r="E3968">
        <v>21.558800000000002</v>
      </c>
      <c r="F3968">
        <v>10913.703817</v>
      </c>
      <c r="G3968">
        <v>9223.2722429999994</v>
      </c>
      <c r="H3968">
        <f>(1/(1-91/360*VLOOKUP($A3968,Tbills!$B$4:$C$974,2,1)/100))^((1)/91)-1</f>
        <v>4.2862199756132924E-5</v>
      </c>
      <c r="I3968">
        <f>I3967*(1-IF($A3968&lt;=I3963,I$1,I$1+IF(AND(WEEKDAY($A3968)&lt;&gt;1,WEEKDAY($A3968)&lt;&gt;7),J$1,0)))^($A3968-$A3967)*(1-0.5*(E3968/E3967-1))</f>
        <v>65.561163950310814</v>
      </c>
      <c r="J3968">
        <f>VLOOKUP(A3968,'SVXY-IV'!A$1:G$5041,4,0)</f>
        <v>65.946518879999999</v>
      </c>
      <c r="M3968">
        <f t="shared" si="63"/>
        <v>17.675643752523964</v>
      </c>
    </row>
    <row r="3969" spans="1:13"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I3968*(1-IF($A3969&lt;=I3964,I$1,I$1+IF(AND(WEEKDAY($A3969)&lt;&gt;1,WEEKDAY($A3969)&lt;&gt;7),J$1,0)))^($A3969-$A3968)*(1-0.5*(E3969/E3968-1))</f>
        <v>65.226624445572369</v>
      </c>
      <c r="J3969">
        <f>VLOOKUP(A3969,'SVXY-IV'!A$1:G$5041,4,0)</f>
        <v>65.609974629999996</v>
      </c>
      <c r="M3969">
        <f t="shared" si="63"/>
        <v>17.495356979967056</v>
      </c>
    </row>
    <row r="3970" spans="1:13"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I3969*(1-IF($A3970&lt;=I3965,I$1,I$1+IF(AND(WEEKDAY($A3970)&lt;&gt;1,WEEKDAY($A3970)&lt;&gt;7),J$1,0)))^($A3970-$A3969)*(1-0.5*(E3970/E3969-1))</f>
        <v>65.177057617768767</v>
      </c>
      <c r="J3970">
        <f>VLOOKUP(A3970,'SVXY-IV'!A$1:G$5041,4,0)</f>
        <v>65.562807500000005</v>
      </c>
      <c r="M3970">
        <f t="shared" si="63"/>
        <v>17.469056046170664</v>
      </c>
    </row>
    <row r="3971" spans="1:13" x14ac:dyDescent="0.25">
      <c r="A3971" s="1">
        <v>43823</v>
      </c>
      <c r="B3971">
        <v>12.67</v>
      </c>
      <c r="C3971">
        <v>15.52</v>
      </c>
      <c r="D3971">
        <v>25.4328</v>
      </c>
      <c r="E3971">
        <v>21.485800000000001</v>
      </c>
      <c r="F3971">
        <v>10918.429613</v>
      </c>
      <c r="G3971">
        <v>9225.2893710000008</v>
      </c>
      <c r="H3971">
        <f>(1/(1-91/360*VLOOKUP($A3971,Tbills!$B$4:$C$974,2,1)/100))^((1)/91)-1</f>
        <v>4.2862199756132924E-5</v>
      </c>
      <c r="I3971">
        <f>I3970*(1-IF($A3971&lt;=I3966,I$1,I$1+IF(AND(WEEKDAY($A3971)&lt;&gt;1,WEEKDAY($A3971)&lt;&gt;7),J$1,0)))^($A3971-$A3970)*(1-0.5*(E3971/E3970-1))</f>
        <v>65.655941127419325</v>
      </c>
      <c r="J3971">
        <f>VLOOKUP(A3971,'SVXY-IV'!A$1:G$5041,4,0)</f>
        <v>66.047234700000004</v>
      </c>
      <c r="M3971">
        <f t="shared" si="63"/>
        <v>17.725851614034646</v>
      </c>
    </row>
    <row r="3972" spans="1:13"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I3971*(1-IF($A3972&lt;=I3967,I$1,I$1+IF(AND(WEEKDAY($A3972)&lt;&gt;1,WEEKDAY($A3972)&lt;&gt;7),J$1,0)))^($A3972-$A3971)*(1-0.5*(E3972/E3971-1))</f>
        <v>65.602716796200355</v>
      </c>
      <c r="J3972">
        <f>VLOOKUP(A3972,'SVXY-IV'!A$1:G$5041,4,0)</f>
        <v>65.995371340000005</v>
      </c>
      <c r="M3972">
        <f t="shared" si="63"/>
        <v>17.697307881434352</v>
      </c>
    </row>
    <row r="3973" spans="1:13"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I3972*(1-IF($A3973&lt;=I3968,I$1,I$1+IF(AND(WEEKDAY($A3973)&lt;&gt;1,WEEKDAY($A3973)&lt;&gt;7),J$1,0)))^($A3973-$A3972)*(1-0.5*(E3973/E3972-1))</f>
        <v>64.385227368599146</v>
      </c>
      <c r="J3973">
        <f>VLOOKUP(A3973,'SVXY-IV'!A$1:G$5041,4,0)</f>
        <v>64.764855729999994</v>
      </c>
      <c r="M3973">
        <f t="shared" si="63"/>
        <v>17.040546595510179</v>
      </c>
    </row>
    <row r="3974" spans="1:13"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I3973*(1-IF($A3974&lt;=I3969,I$1,I$1+IF(AND(WEEKDAY($A3974)&lt;&gt;1,WEEKDAY($A3974)&lt;&gt;7),J$1,0)))^($A3974-$A3973)*(1-0.5*(E3974/E3973-1))</f>
        <v>63.594199732569251</v>
      </c>
      <c r="J3974">
        <f>VLOOKUP(A3974,'SVXY-IV'!A$1:G$5041,4,0)</f>
        <v>63.970360839999998</v>
      </c>
      <c r="M3974">
        <f t="shared" si="63"/>
        <v>16.622136997631348</v>
      </c>
    </row>
    <row r="3975" spans="1:13"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I3974*(1-IF($A3975&lt;=I3970,I$1,I$1+IF(AND(WEEKDAY($A3975)&lt;&gt;1,WEEKDAY($A3975)&lt;&gt;7),J$1,0)))^($A3975-$A3974)*(1-0.5*(E3975/E3974-1))</f>
        <v>65.252116652106196</v>
      </c>
      <c r="J3975">
        <f>VLOOKUP(A3975,'SVXY-IV'!A$1:G$5041,4,0)</f>
        <v>65.626361099999997</v>
      </c>
      <c r="M3975">
        <f t="shared" si="63"/>
        <v>17.488896907389329</v>
      </c>
    </row>
    <row r="3976" spans="1:13"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I3975*(1-IF($A3976&lt;=I3971,I$1,I$1+IF(AND(WEEKDAY($A3976)&lt;&gt;1,WEEKDAY($A3976)&lt;&gt;7),J$1,0)))^($A3976-$A3975)*(1-0.5*(E3976/E3975-1))</f>
        <v>66.367431248434258</v>
      </c>
      <c r="J3976">
        <f>VLOOKUP(A3976,'SVXY-IV'!A$1:G$5041,4,0)</f>
        <v>66.749057489999998</v>
      </c>
      <c r="M3976">
        <f t="shared" si="63"/>
        <v>18.086918013457559</v>
      </c>
    </row>
    <row r="3977" spans="1:13"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I3976*(1-IF($A3977&lt;=I3972,I$1,I$1+IF(AND(WEEKDAY($A3977)&lt;&gt;1,WEEKDAY($A3977)&lt;&gt;7),J$1,0)))^($A3977-$A3976)*(1-0.5*(E3977/E3976-1))</f>
        <v>64.616859252270302</v>
      </c>
      <c r="J3977">
        <f>VLOOKUP(A3977,'SVXY-IV'!A$1:G$5041,4,0)</f>
        <v>64.989930180000002</v>
      </c>
      <c r="M3977">
        <f t="shared" si="63"/>
        <v>17.132880381327602</v>
      </c>
    </row>
    <row r="3978" spans="1:13"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I3977*(1-IF($A3978&lt;=I3973,I$1,I$1+IF(AND(WEEKDAY($A3978)&lt;&gt;1,WEEKDAY($A3978)&lt;&gt;7),J$1,0)))^($A3978-$A3977)*(1-0.5*(E3978/E3977-1))</f>
        <v>64.815380403564433</v>
      </c>
      <c r="J3978">
        <f>VLOOKUP(A3978,'SVXY-IV'!A$1:G$5041,4,0)</f>
        <v>65.194491400000004</v>
      </c>
      <c r="M3978">
        <f t="shared" si="63"/>
        <v>17.238429452096049</v>
      </c>
    </row>
    <row r="3979" spans="1:13" x14ac:dyDescent="0.25">
      <c r="A3979" s="1">
        <v>43837</v>
      </c>
      <c r="B3979">
        <v>13.79</v>
      </c>
      <c r="C3979">
        <v>15.86</v>
      </c>
      <c r="D3979">
        <v>25.6431</v>
      </c>
      <c r="E3979">
        <v>21.650300000000001</v>
      </c>
      <c r="F3979">
        <v>10890.252639</v>
      </c>
      <c r="G3979">
        <v>9195.9232960000008</v>
      </c>
      <c r="H3979">
        <f>(1/(1-91/360*VLOOKUP($A3979,Tbills!$B$4:$C$974,2,1)/100))^((1)/91)-1</f>
        <v>4.230441446617661E-5</v>
      </c>
      <c r="I3979">
        <f>I3978*(1-IF($A3979&lt;=I3974,I$1,I$1+IF(AND(WEEKDAY($A3979)&lt;&gt;1,WEEKDAY($A3979)&lt;&gt;7),J$1,0)))^($A3979-$A3978)*(1-0.5*(E3979/E3978-1))</f>
        <v>65.166651449930896</v>
      </c>
      <c r="J3979">
        <f>VLOOKUP(A3979,'SVXY-IV'!A$1:G$5041,4,0)</f>
        <v>65.546874020000004</v>
      </c>
      <c r="M3979">
        <f t="shared" si="63"/>
        <v>17.425369564938912</v>
      </c>
    </row>
    <row r="3980" spans="1:13"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I3979*(1-IF($A3980&lt;=I3975,I$1,I$1+IF(AND(WEEKDAY($A3980)&lt;&gt;1,WEEKDAY($A3980)&lt;&gt;7),J$1,0)))^($A3980-$A3979)*(1-0.5*(E3980/E3979-1))</f>
        <v>66.076048109944679</v>
      </c>
      <c r="J3980">
        <f>VLOOKUP(A3980,'SVXY-IV'!A$1:G$5041,4,0)</f>
        <v>66.458028580000004</v>
      </c>
      <c r="M3980">
        <f t="shared" si="63"/>
        <v>17.911794980484466</v>
      </c>
    </row>
    <row r="3981" spans="1:13" x14ac:dyDescent="0.25">
      <c r="A3981" s="1">
        <v>43839</v>
      </c>
      <c r="B3981">
        <v>12.54</v>
      </c>
      <c r="C3981">
        <v>14.95</v>
      </c>
      <c r="D3981">
        <v>24.244700000000002</v>
      </c>
      <c r="E3981">
        <v>20.4678</v>
      </c>
      <c r="F3981">
        <v>10599.389963</v>
      </c>
      <c r="G3981">
        <v>8949.5460910000002</v>
      </c>
      <c r="H3981">
        <f>(1/(1-91/360*VLOOKUP($A3981,Tbills!$B$4:$C$974,2,1)/100))^((1)/91)-1</f>
        <v>4.230441446617661E-5</v>
      </c>
      <c r="I3981">
        <f>I3980*(1-IF($A3981&lt;=I3976,I$1,I$1+IF(AND(WEEKDAY($A3981)&lt;&gt;1,WEEKDAY($A3981)&lt;&gt;7),J$1,0)))^($A3981-$A3980)*(1-0.5*(E3981/E3980-1))</f>
        <v>66.980284037905378</v>
      </c>
      <c r="J3981">
        <f>VLOOKUP(A3981,'SVXY-IV'!A$1:G$5041,4,0)</f>
        <v>67.366759549999998</v>
      </c>
      <c r="M3981">
        <f t="shared" si="63"/>
        <v>18.402120844389611</v>
      </c>
    </row>
    <row r="3982" spans="1:13"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I3981*(1-IF($A3982&lt;=I3977,I$1,I$1+IF(AND(WEEKDAY($A3982)&lt;&gt;1,WEEKDAY($A3982)&lt;&gt;7),J$1,0)))^($A3982-$A3981)*(1-0.5*(E3982/E3981-1))</f>
        <v>67.089474598433668</v>
      </c>
      <c r="J3982">
        <f>VLOOKUP(A3982,'SVXY-IV'!A$1:G$5041,4,0)</f>
        <v>67.474384650000005</v>
      </c>
      <c r="M3982">
        <f t="shared" si="63"/>
        <v>18.462218316363739</v>
      </c>
    </row>
    <row r="3983" spans="1:13"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I3982*(1-IF($A3983&lt;=I3978,I$1,I$1+IF(AND(WEEKDAY($A3983)&lt;&gt;1,WEEKDAY($A3983)&lt;&gt;7),J$1,0)))^($A3983-$A3982)*(1-0.5*(E3983/E3982-1))</f>
        <v>67.889904765044008</v>
      </c>
      <c r="J3983">
        <f>VLOOKUP(A3983,'SVXY-IV'!A$1:G$5041,4,0)</f>
        <v>68.282372749999993</v>
      </c>
      <c r="M3983">
        <f t="shared" ref="M3983:M4046" si="64">M3982*(1-IF($A3983&lt;=N$3,M$1,M$1+IF(AND(WEEKDAY($A3983)&lt;&gt;1,WEEKDAY($A3983)&lt;&gt;7),N$1,0)))^($A3983-$A3982)*(2-$E3983/$E3982)</f>
        <v>18.903032068607537</v>
      </c>
    </row>
    <row r="3984" spans="1:13"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I3983*(1-IF($A3984&lt;=I3979,I$1,I$1+IF(AND(WEEKDAY($A3984)&lt;&gt;1,WEEKDAY($A3984)&lt;&gt;7),J$1,0)))^($A3984-$A3983)*(1-0.5*(E3984/E3983-1))</f>
        <v>68.204562638684251</v>
      </c>
      <c r="J3984">
        <f>VLOOKUP(A3984,'SVXY-IV'!A$1:G$5041,4,0)</f>
        <v>68.597605040000005</v>
      </c>
      <c r="M3984">
        <f t="shared" si="64"/>
        <v>19.078356542761046</v>
      </c>
    </row>
    <row r="3985" spans="1:13"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I3984*(1-IF($A3985&lt;=I3980,I$1,I$1+IF(AND(WEEKDAY($A3985)&lt;&gt;1,WEEKDAY($A3985)&lt;&gt;7),J$1,0)))^($A3985-$A3984)*(1-0.5*(E3985/E3984-1))</f>
        <v>68.359598123038268</v>
      </c>
      <c r="J3985">
        <f>VLOOKUP(A3985,'SVXY-IV'!A$1:G$5041,4,0)</f>
        <v>68.752651180000001</v>
      </c>
      <c r="M3985">
        <f t="shared" si="64"/>
        <v>19.165193131821301</v>
      </c>
    </row>
    <row r="3986" spans="1:13"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I3985*(1-IF($A3986&lt;=I3981,I$1,I$1+IF(AND(WEEKDAY($A3986)&lt;&gt;1,WEEKDAY($A3986)&lt;&gt;7),J$1,0)))^($A3986-$A3985)*(1-0.5*(E3986/E3985-1))</f>
        <v>68.963801388876419</v>
      </c>
      <c r="J3986">
        <f>VLOOKUP(A3986,'SVXY-IV'!A$1:G$5041,4,0)</f>
        <v>69.359270030000005</v>
      </c>
      <c r="M3986">
        <f t="shared" si="64"/>
        <v>19.504078184883088</v>
      </c>
    </row>
    <row r="3987" spans="1:13"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I3986*(1-IF($A3987&lt;=I3982,I$1,I$1+IF(AND(WEEKDAY($A3987)&lt;&gt;1,WEEKDAY($A3987)&lt;&gt;7),J$1,0)))^($A3987-$A3986)*(1-0.5*(E3987/E3986-1))</f>
        <v>68.972733927415476</v>
      </c>
      <c r="J3987">
        <f>VLOOKUP(A3987,'SVXY-IV'!A$1:G$5041,4,0)</f>
        <v>69.368003340000001</v>
      </c>
      <c r="M3987">
        <f t="shared" si="64"/>
        <v>19.509237464537946</v>
      </c>
    </row>
    <row r="3988" spans="1:13"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I3987*(1-IF($A3988&lt;=I3983,I$1,I$1+IF(AND(WEEKDAY($A3988)&lt;&gt;1,WEEKDAY($A3988)&lt;&gt;7),J$1,0)))^($A3988-$A3987)*(1-0.5*(E3988/E3987-1))</f>
        <v>68.589955281700057</v>
      </c>
      <c r="J3988">
        <f>VLOOKUP(A3988,'SVXY-IV'!A$1:G$5041,4,0)</f>
        <v>68.987265460000003</v>
      </c>
      <c r="M3988">
        <f t="shared" si="64"/>
        <v>19.293141417467435</v>
      </c>
    </row>
    <row r="3989" spans="1:13"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I3988*(1-IF($A3989&lt;=I3984,I$1,I$1+IF(AND(WEEKDAY($A3989)&lt;&gt;1,WEEKDAY($A3989)&lt;&gt;7),J$1,0)))^($A3989-$A3988)*(1-0.5*(E3989/E3988-1))</f>
        <v>68.360652557189212</v>
      </c>
      <c r="J3989">
        <f>VLOOKUP(A3989,'SVXY-IV'!A$1:G$5041,4,0)</f>
        <v>68.75607359</v>
      </c>
      <c r="M3989">
        <f t="shared" si="64"/>
        <v>19.164252160938766</v>
      </c>
    </row>
    <row r="3990" spans="1:13"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I3989*(1-IF($A3990&lt;=I3985,I$1,I$1+IF(AND(WEEKDAY($A3990)&lt;&gt;1,WEEKDAY($A3990)&lt;&gt;7),J$1,0)))^($A3990-$A3989)*(1-0.5*(E3990/E3989-1))</f>
        <v>68.684310450435248</v>
      </c>
      <c r="J3990">
        <f>VLOOKUP(A3990,'SVXY-IV'!A$1:G$5041,4,0)</f>
        <v>69.07996842</v>
      </c>
      <c r="M3990">
        <f t="shared" si="64"/>
        <v>19.3458221827096</v>
      </c>
    </row>
    <row r="3991" spans="1:13" x14ac:dyDescent="0.25">
      <c r="A3991" s="1">
        <v>43854</v>
      </c>
      <c r="B3991">
        <v>14.56</v>
      </c>
      <c r="C3991">
        <v>16.07</v>
      </c>
      <c r="D3991">
        <v>24.4863</v>
      </c>
      <c r="E3991">
        <v>20.6586</v>
      </c>
      <c r="F3991">
        <v>10530.369416</v>
      </c>
      <c r="G3991">
        <v>8885.5876219999991</v>
      </c>
      <c r="H3991">
        <f>(1/(1-91/360*VLOOKUP($A3991,Tbills!$B$4:$C$974,2,1)/100))^((1)/91)-1</f>
        <v>4.2583303533350048E-5</v>
      </c>
      <c r="I3991">
        <f>I3990*(1-IF($A3991&lt;=I3986,I$1,I$1+IF(AND(WEEKDAY($A3991)&lt;&gt;1,WEEKDAY($A3991)&lt;&gt;7),J$1,0)))^($A3991-$A3990)*(1-0.5*(E3991/E3990-1))</f>
        <v>66.51499805756707</v>
      </c>
      <c r="J3991">
        <f>VLOOKUP(A3991,'SVXY-IV'!A$1:G$5041,4,0)</f>
        <v>66.896380800000003</v>
      </c>
      <c r="M3991">
        <f t="shared" si="64"/>
        <v>18.12392363083675</v>
      </c>
    </row>
    <row r="3992" spans="1:13"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I3991*(1-IF($A3992&lt;=I3987,I$1,I$1+IF(AND(WEEKDAY($A3992)&lt;&gt;1,WEEKDAY($A3992)&lt;&gt;7),J$1,0)))^($A3992-$A3991)*(1-0.5*(E3992/E3991-1))</f>
        <v>63.097968062722522</v>
      </c>
      <c r="J3992">
        <f>VLOOKUP(A3992,'SVXY-IV'!A$1:G$5041,4,0)</f>
        <v>63.459745750000003</v>
      </c>
      <c r="M3992">
        <f t="shared" si="64"/>
        <v>16.262200083916948</v>
      </c>
    </row>
    <row r="3993" spans="1:13"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I3992*(1-IF($A3993&lt;=I3988,I$1,I$1+IF(AND(WEEKDAY($A3993)&lt;&gt;1,WEEKDAY($A3993)&lt;&gt;7),J$1,0)))^($A3993-$A3992)*(1-0.5*(E3993/E3992-1))</f>
        <v>64.833697013304871</v>
      </c>
      <c r="J3993">
        <f>VLOOKUP(A3993,'SVXY-IV'!A$1:G$5041,4,0)</f>
        <v>65.202425559999995</v>
      </c>
      <c r="M3993">
        <f t="shared" si="64"/>
        <v>17.156967476644155</v>
      </c>
    </row>
    <row r="3994" spans="1:13" x14ac:dyDescent="0.25">
      <c r="A3994" s="1">
        <v>43859</v>
      </c>
      <c r="B3994">
        <v>16.39</v>
      </c>
      <c r="C3994">
        <v>17.03</v>
      </c>
      <c r="D3994">
        <v>25.4968</v>
      </c>
      <c r="E3994">
        <v>21.506799999999998</v>
      </c>
      <c r="F3994">
        <v>10693.732554</v>
      </c>
      <c r="G3994">
        <v>9021.5474369999993</v>
      </c>
      <c r="H3994">
        <f>(1/(1-91/360*VLOOKUP($A3994,Tbills!$B$4:$C$974,2,1)/100))^((1)/91)-1</f>
        <v>4.2583303533350048E-5</v>
      </c>
      <c r="I3994">
        <f>I3993*(1-IF($A3994&lt;=I3989,I$1,I$1+IF(AND(WEEKDAY($A3994)&lt;&gt;1,WEEKDAY($A3994)&lt;&gt;7),J$1,0)))^($A3994-$A3993)*(1-0.5*(E3994/E3993-1))</f>
        <v>64.857461991530059</v>
      </c>
      <c r="J3994">
        <f>VLOOKUP(A3994,'SVXY-IV'!A$1:G$5041,4,0)</f>
        <v>65.225894150000002</v>
      </c>
      <c r="M3994">
        <f t="shared" si="64"/>
        <v>17.169639082226052</v>
      </c>
    </row>
    <row r="3995" spans="1:13" x14ac:dyDescent="0.25">
      <c r="A3995" s="1">
        <v>43860</v>
      </c>
      <c r="B3995">
        <v>15.49</v>
      </c>
      <c r="C3995">
        <v>16.59</v>
      </c>
      <c r="D3995">
        <v>24.7027</v>
      </c>
      <c r="E3995">
        <v>20.835999999999999</v>
      </c>
      <c r="F3995">
        <v>10519.990404</v>
      </c>
      <c r="G3995">
        <v>8874.5892800000001</v>
      </c>
      <c r="H3995">
        <f>(1/(1-91/360*VLOOKUP($A3995,Tbills!$B$4:$C$974,2,1)/100))^((1)/91)-1</f>
        <v>4.2583303533350048E-5</v>
      </c>
      <c r="I3995">
        <f>I3994*(1-IF($A3995&lt;=I3990,I$1,I$1+IF(AND(WEEKDAY($A3995)&lt;&gt;1,WEEKDAY($A3995)&lt;&gt;7),J$1,0)))^($A3995-$A3994)*(1-0.5*(E3995/E3994-1))</f>
        <v>65.867204099566749</v>
      </c>
      <c r="J3995">
        <f>VLOOKUP(A3995,'SVXY-IV'!A$1:G$5041,4,0)</f>
        <v>66.242353620000003</v>
      </c>
      <c r="M3995">
        <f t="shared" si="64"/>
        <v>17.704337822755559</v>
      </c>
    </row>
    <row r="3996" spans="1:13"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I3995*(1-IF($A3996&lt;=I3991,I$1,I$1+IF(AND(WEEKDAY($A3996)&lt;&gt;1,WEEKDAY($A3996)&lt;&gt;7),J$1,0)))^($A3996-$A3995)*(1-0.5*(E3996/E3995-1))</f>
        <v>62.132342784849413</v>
      </c>
      <c r="J3996">
        <f>VLOOKUP(A3996,'SVXY-IV'!A$1:G$5041,4,0)</f>
        <v>62.490904729999997</v>
      </c>
      <c r="M3996">
        <f t="shared" si="64"/>
        <v>15.696701569139314</v>
      </c>
    </row>
    <row r="3997" spans="1:13" x14ac:dyDescent="0.25">
      <c r="A3997" s="1">
        <v>43864</v>
      </c>
      <c r="B3997">
        <v>17.97</v>
      </c>
      <c r="C3997">
        <v>18.04</v>
      </c>
      <c r="D3997">
        <v>27.093699999999998</v>
      </c>
      <c r="E3997">
        <v>22.8489</v>
      </c>
      <c r="F3997">
        <v>10794.083686</v>
      </c>
      <c r="G3997">
        <v>9104.2585350000008</v>
      </c>
      <c r="H3997">
        <f>(1/(1-91/360*VLOOKUP($A3997,Tbills!$B$4:$C$974,2,1)/100))^((1)/91)-1</f>
        <v>4.3141103134747283E-5</v>
      </c>
      <c r="I3997">
        <f>I3996*(1-IF($A3997&lt;=I3992,I$1,I$1+IF(AND(WEEKDAY($A3997)&lt;&gt;1,WEEKDAY($A3997)&lt;&gt;7),J$1,0)))^($A3997-$A3996)*(1-0.5*(E3997/E3996-1))</f>
        <v>62.594828924379279</v>
      </c>
      <c r="J3997">
        <f>VLOOKUP(A3997,'SVXY-IV'!A$1:G$5041,4,0)</f>
        <v>62.957362529999997</v>
      </c>
      <c r="M3997">
        <f t="shared" si="64"/>
        <v>15.930623919993019</v>
      </c>
    </row>
    <row r="3998" spans="1:13"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I3997*(1-IF($A3998&lt;=I3993,I$1,I$1+IF(AND(WEEKDAY($A3998)&lt;&gt;1,WEEKDAY($A3998)&lt;&gt;7),J$1,0)))^($A3998-$A3997)*(1-0.5*(E3998/E3997-1))</f>
        <v>64.69462447434897</v>
      </c>
      <c r="J3998">
        <f>VLOOKUP(A3998,'SVXY-IV'!A$1:G$5041,4,0)</f>
        <v>65.073185600000002</v>
      </c>
      <c r="M3998">
        <f t="shared" si="64"/>
        <v>16.999501265745245</v>
      </c>
    </row>
    <row r="3999" spans="1:13" x14ac:dyDescent="0.25">
      <c r="A3999" s="1">
        <v>43866</v>
      </c>
      <c r="B3999">
        <v>15.15</v>
      </c>
      <c r="C3999">
        <v>16.11</v>
      </c>
      <c r="D3999">
        <v>24.3751</v>
      </c>
      <c r="E3999">
        <v>20.554400000000001</v>
      </c>
      <c r="F3999">
        <v>10406.670713</v>
      </c>
      <c r="G3999">
        <v>8776.7240789999996</v>
      </c>
      <c r="H3999">
        <f>(1/(1-91/360*VLOOKUP($A3999,Tbills!$B$4:$C$974,2,1)/100))^((1)/91)-1</f>
        <v>4.3141103134747283E-5</v>
      </c>
      <c r="I3999">
        <f>I3998*(1-IF($A3999&lt;=I3994,I$1,I$1+IF(AND(WEEKDAY($A3999)&lt;&gt;1,WEEKDAY($A3999)&lt;&gt;7),J$1,0)))^($A3999-$A3998)*(1-0.5*(E3999/E3998-1))</f>
        <v>65.846746296201971</v>
      </c>
      <c r="J3999">
        <f>VLOOKUP(A3999,'SVXY-IV'!A$1:G$5041,4,0)</f>
        <v>66.233955339999994</v>
      </c>
      <c r="M3999">
        <f t="shared" si="64"/>
        <v>17.605057185531884</v>
      </c>
    </row>
    <row r="4000" spans="1:13" x14ac:dyDescent="0.25">
      <c r="A4000" s="1">
        <v>43867</v>
      </c>
      <c r="B4000">
        <v>14.96</v>
      </c>
      <c r="C4000">
        <v>15.89</v>
      </c>
      <c r="D4000">
        <v>24.146999999999998</v>
      </c>
      <c r="E4000">
        <v>20.3612</v>
      </c>
      <c r="F4000">
        <v>10346.592309</v>
      </c>
      <c r="G4000">
        <v>8725.6768279999997</v>
      </c>
      <c r="H4000">
        <f>(1/(1-91/360*VLOOKUP($A4000,Tbills!$B$4:$C$974,2,1)/100))^((1)/91)-1</f>
        <v>4.3141103134747283E-5</v>
      </c>
      <c r="I4000">
        <f>I3999*(1-IF($A4000&lt;=I3995,I$1,I$1+IF(AND(WEEKDAY($A4000)&lt;&gt;1,WEEKDAY($A4000)&lt;&gt;7),J$1,0)))^($A4000-$A3999)*(1-0.5*(E4000/E3999-1))</f>
        <v>66.154485933811671</v>
      </c>
      <c r="J4000">
        <f>VLOOKUP(A4000,'SVXY-IV'!A$1:G$5041,4,0)</f>
        <v>66.541409060000007</v>
      </c>
      <c r="M4000">
        <f t="shared" si="64"/>
        <v>17.769707324364735</v>
      </c>
    </row>
    <row r="4001" spans="1:13" x14ac:dyDescent="0.25">
      <c r="A4001" s="1">
        <v>43868</v>
      </c>
      <c r="B4001">
        <v>15.47</v>
      </c>
      <c r="C4001">
        <v>16.29</v>
      </c>
      <c r="D4001">
        <v>24.6419</v>
      </c>
      <c r="E4001">
        <v>20.7776</v>
      </c>
      <c r="F4001">
        <v>10479.032458</v>
      </c>
      <c r="G4001">
        <v>8836.9922330000009</v>
      </c>
      <c r="H4001">
        <f>(1/(1-91/360*VLOOKUP($A4001,Tbills!$B$4:$C$974,2,1)/100))^((1)/91)-1</f>
        <v>4.3141103134747283E-5</v>
      </c>
      <c r="I4001">
        <f>I4000*(1-IF($A4001&lt;=I3996,I$1,I$1+IF(AND(WEEKDAY($A4001)&lt;&gt;1,WEEKDAY($A4001)&lt;&gt;7),J$1,0)))^($A4001-$A4000)*(1-0.5*(E4001/E4000-1))</f>
        <v>65.476330226240961</v>
      </c>
      <c r="J4001">
        <f>VLOOKUP(A4001,'SVXY-IV'!A$1:G$5041,4,0)</f>
        <v>65.871686019999999</v>
      </c>
      <c r="M4001">
        <f t="shared" si="64"/>
        <v>17.405494358097464</v>
      </c>
    </row>
    <row r="4002" spans="1:13"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I4001*(1-IF($A4002&lt;=I3997,I$1,I$1+IF(AND(WEEKDAY($A4002)&lt;&gt;1,WEEKDAY($A4002)&lt;&gt;7),J$1,0)))^($A4002-$A4001)*(1-0.5*(E4002/E4001-1))</f>
        <v>66.073540675803429</v>
      </c>
      <c r="J4002">
        <f>VLOOKUP(A4002,'SVXY-IV'!A$1:G$5041,4,0)</f>
        <v>66.476027860000002</v>
      </c>
      <c r="M4002">
        <f t="shared" si="64"/>
        <v>17.723272253560204</v>
      </c>
    </row>
    <row r="4003" spans="1:13"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I4002*(1-IF($A4003&lt;=I3998,I$1,I$1+IF(AND(WEEKDAY($A4003)&lt;&gt;1,WEEKDAY($A4003)&lt;&gt;7),J$1,0)))^($A4003-$A4002)*(1-0.5*(E4003/E4002-1))</f>
        <v>66.14843657404947</v>
      </c>
      <c r="J4003">
        <f>VLOOKUP(A4003,'SVXY-IV'!A$1:G$5041,4,0)</f>
        <v>66.549740299999996</v>
      </c>
      <c r="M4003">
        <f t="shared" si="64"/>
        <v>17.763548007101097</v>
      </c>
    </row>
    <row r="4004" spans="1:13"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I4003*(1-IF($A4004&lt;=I3999,I$1,I$1+IF(AND(WEEKDAY($A4004)&lt;&gt;1,WEEKDAY($A4004)&lt;&gt;7),J$1,0)))^($A4004-$A4003)*(1-0.5*(E4004/E4003-1))</f>
        <v>67.63914446854676</v>
      </c>
      <c r="J4004">
        <f>VLOOKUP(A4004,'SVXY-IV'!A$1:G$5041,4,0)</f>
        <v>68.047974850000003</v>
      </c>
      <c r="M4004">
        <f t="shared" si="64"/>
        <v>18.564260378408186</v>
      </c>
    </row>
    <row r="4005" spans="1:13" x14ac:dyDescent="0.25">
      <c r="A4005" s="1">
        <v>43874</v>
      </c>
      <c r="B4005">
        <v>14.15</v>
      </c>
      <c r="C4005">
        <v>15.68</v>
      </c>
      <c r="D4005">
        <v>23.4527</v>
      </c>
      <c r="E4005">
        <v>19.7698</v>
      </c>
      <c r="F4005">
        <v>10361.630972999999</v>
      </c>
      <c r="G4005">
        <v>8735.7150199999996</v>
      </c>
      <c r="H4005">
        <f>(1/(1-91/360*VLOOKUP($A4005,Tbills!$B$4:$C$974,2,1)/100))^((1)/91)-1</f>
        <v>4.300165055082239E-5</v>
      </c>
      <c r="I4005">
        <f>I4004*(1-IF($A4005&lt;=I4000,I$1,I$1+IF(AND(WEEKDAY($A4005)&lt;&gt;1,WEEKDAY($A4005)&lt;&gt;7),J$1,0)))^($A4005-$A4004)*(1-0.5*(E4005/E4004-1))</f>
        <v>67.045594309678762</v>
      </c>
      <c r="J4005">
        <f>VLOOKUP(A4005,'SVXY-IV'!A$1:G$5041,4,0)</f>
        <v>67.447625079999995</v>
      </c>
      <c r="M4005">
        <f t="shared" si="64"/>
        <v>18.238556857427412</v>
      </c>
    </row>
    <row r="4006" spans="1:13"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I4005*(1-IF($A4006&lt;=I4001,I$1,I$1+IF(AND(WEEKDAY($A4006)&lt;&gt;1,WEEKDAY($A4006)&lt;&gt;7),J$1,0)))^($A4006-$A4005)*(1-0.5*(E4006/E4005-1))</f>
        <v>67.425192591408901</v>
      </c>
      <c r="J4006">
        <f>VLOOKUP(A4006,'SVXY-IV'!A$1:G$5041,4,0)</f>
        <v>67.828699970000002</v>
      </c>
      <c r="M4006">
        <f t="shared" si="64"/>
        <v>18.445178401336626</v>
      </c>
    </row>
    <row r="4007" spans="1:13"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I4006*(1-IF($A4007&lt;=I4002,I$1,I$1+IF(AND(WEEKDAY($A4007)&lt;&gt;1,WEEKDAY($A4007)&lt;&gt;7),J$1,0)))^($A4007-$A4006)*(1-0.5*(E4007/E4006-1))</f>
        <v>66.5352993892716</v>
      </c>
      <c r="J4007">
        <f>VLOOKUP(A4007,'SVXY-IV'!A$1:G$5041,4,0)</f>
        <v>66.937342979999997</v>
      </c>
      <c r="M4007">
        <f t="shared" si="64"/>
        <v>17.958735056399611</v>
      </c>
    </row>
    <row r="4008" spans="1:13"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I4007*(1-IF($A4008&lt;=I4003,I$1,I$1+IF(AND(WEEKDAY($A4008)&lt;&gt;1,WEEKDAY($A4008)&lt;&gt;7),J$1,0)))^($A4008-$A4007)*(1-0.5*(E4008/E4007-1))</f>
        <v>67.479483588084378</v>
      </c>
      <c r="J4008">
        <f>VLOOKUP(A4008,'SVXY-IV'!A$1:G$5041,4,0)</f>
        <v>67.888888679999994</v>
      </c>
      <c r="M4008">
        <f t="shared" si="64"/>
        <v>18.468517942505347</v>
      </c>
    </row>
    <row r="4009" spans="1:13"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I4008*(1-IF($A4009&lt;=I4004,I$1,I$1+IF(AND(WEEKDAY($A4009)&lt;&gt;1,WEEKDAY($A4009)&lt;&gt;7),J$1,0)))^($A4009-$A4008)*(1-0.5*(E4009/E4008-1))</f>
        <v>65.968295547297146</v>
      </c>
      <c r="J4009">
        <f>VLOOKUP(A4009,'SVXY-IV'!A$1:G$5041,4,0)</f>
        <v>66.369644410000006</v>
      </c>
      <c r="M4009">
        <f t="shared" si="64"/>
        <v>17.64143940663287</v>
      </c>
    </row>
    <row r="4010" spans="1:13"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I4009*(1-IF($A4010&lt;=I4005,I$1,I$1+IF(AND(WEEKDAY($A4010)&lt;&gt;1,WEEKDAY($A4010)&lt;&gt;7),J$1,0)))^($A4010-$A4009)*(1-0.5*(E4010/E4009-1))</f>
        <v>64.302047075461147</v>
      </c>
      <c r="J4010">
        <f>VLOOKUP(A4010,'SVXY-IV'!A$1:G$5041,4,0)</f>
        <v>64.690734759999998</v>
      </c>
      <c r="M4010">
        <f t="shared" si="64"/>
        <v>16.750368040264892</v>
      </c>
    </row>
    <row r="4011" spans="1:13" x14ac:dyDescent="0.25">
      <c r="A4011" s="1">
        <v>43885</v>
      </c>
      <c r="B4011">
        <v>25.03</v>
      </c>
      <c r="C4011">
        <v>21.92</v>
      </c>
      <c r="D4011">
        <v>29.8413</v>
      </c>
      <c r="E4011">
        <v>25.144100000000002</v>
      </c>
      <c r="F4011">
        <v>11199.425557</v>
      </c>
      <c r="G4011">
        <v>9437.7093590000004</v>
      </c>
      <c r="H4011">
        <f>(1/(1-91/360*VLOOKUP($A4011,Tbills!$B$4:$C$974,2,1)/100))^((1)/91)-1</f>
        <v>4.1886204595886767E-5</v>
      </c>
      <c r="I4011">
        <f>I4010*(1-IF($A4011&lt;=I4006,I$1,I$1+IF(AND(WEEKDAY($A4011)&lt;&gt;1,WEEKDAY($A4011)&lt;&gt;7),J$1,0)))^($A4011-$A4010)*(1-0.5*(E4011/E4010-1))</f>
        <v>58.647130779821211</v>
      </c>
      <c r="J4011">
        <f>VLOOKUP(A4011,'SVXY-IV'!A$1:G$5041,4,0)</f>
        <v>59.007123640000003</v>
      </c>
      <c r="M4011">
        <f t="shared" si="64"/>
        <v>13.804668935086015</v>
      </c>
    </row>
    <row r="4012" spans="1:13"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I4011*(1-IF($A4012&lt;=I4007,I$1,I$1+IF(AND(WEEKDAY($A4012)&lt;&gt;1,WEEKDAY($A4012)&lt;&gt;7),J$1,0)))^($A4012-$A4011)*(1-0.5*(E4012/E4011-1))</f>
        <v>55.674385040597215</v>
      </c>
      <c r="J4012">
        <f>VLOOKUP(A4012,'SVXY-IV'!A$1:G$5041,4,0)</f>
        <v>56.015103979999999</v>
      </c>
      <c r="M4012">
        <f t="shared" si="64"/>
        <v>12.405292382884401</v>
      </c>
    </row>
    <row r="4013" spans="1:13" x14ac:dyDescent="0.25">
      <c r="A4013" s="1">
        <v>43887</v>
      </c>
      <c r="B4013">
        <v>27.56</v>
      </c>
      <c r="C4013">
        <v>23.7</v>
      </c>
      <c r="D4013">
        <v>33.017800000000001</v>
      </c>
      <c r="E4013">
        <v>27.8184</v>
      </c>
      <c r="F4013">
        <v>11717.779101</v>
      </c>
      <c r="G4013">
        <v>9873.7149329999993</v>
      </c>
      <c r="H4013">
        <f>(1/(1-91/360*VLOOKUP($A4013,Tbills!$B$4:$C$974,2,1)/100))^((1)/91)-1</f>
        <v>4.1886204595886767E-5</v>
      </c>
      <c r="I4013">
        <f>I4012*(1-IF($A4013&lt;=I4008,I$1,I$1+IF(AND(WEEKDAY($A4013)&lt;&gt;1,WEEKDAY($A4013)&lt;&gt;7),J$1,0)))^($A4013-$A4012)*(1-0.5*(E4013/E4012-1))</f>
        <v>55.545775576925166</v>
      </c>
      <c r="J4013">
        <f>VLOOKUP(A4013,'SVXY-IV'!A$1:G$5041,4,0)</f>
        <v>55.88433551</v>
      </c>
      <c r="M4013">
        <f t="shared" si="64"/>
        <v>12.348048342436611</v>
      </c>
    </row>
    <row r="4014" spans="1:13"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I4013*(1-IF($A4014&lt;=I4009,I$1,I$1+IF(AND(WEEKDAY($A4014)&lt;&gt;1,WEEKDAY($A4014)&lt;&gt;7),J$1,0)))^($A4014-$A4013)*(1-0.5*(E4014/E4013-1))</f>
        <v>51.071875601556435</v>
      </c>
      <c r="J4014">
        <f>VLOOKUP(A4014,'SVXY-IV'!A$1:G$5041,4,0)</f>
        <v>51.376982470000002</v>
      </c>
      <c r="M4014">
        <f t="shared" si="64"/>
        <v>10.359025103108872</v>
      </c>
    </row>
    <row r="4015" spans="1:13"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I4014*(1-IF($A4015&lt;=I4010,I$1,I$1+IF(AND(WEEKDAY($A4015)&lt;&gt;1,WEEKDAY($A4015)&lt;&gt;7),J$1,0)))^($A4015-$A4014)*(1-0.5*(E4015/E4014-1))</f>
        <v>51.214278748633348</v>
      </c>
      <c r="J4015">
        <f>VLOOKUP(A4015,'SVXY-IV'!A$1:G$5041,4,0)</f>
        <v>51.52630018</v>
      </c>
      <c r="M4015">
        <f t="shared" si="64"/>
        <v>10.416848577498927</v>
      </c>
    </row>
    <row r="4016" spans="1:13"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I4015*(1-IF($A4016&lt;=I4011,I$1,I$1+IF(AND(WEEKDAY($A4016)&lt;&gt;1,WEEKDAY($A4016)&lt;&gt;7),J$1,0)))^($A4016-$A4015)*(1-0.5*(E4016/E4015-1))</f>
        <v>51.118116892512845</v>
      </c>
      <c r="J4016">
        <f>VLOOKUP(A4016,'SVXY-IV'!A$1:G$5041,4,0)</f>
        <v>51.437830009999999</v>
      </c>
      <c r="M4016">
        <f t="shared" si="64"/>
        <v>10.377904016540635</v>
      </c>
    </row>
    <row r="4017" spans="1:13" x14ac:dyDescent="0.25">
      <c r="A4017" s="1">
        <v>43893</v>
      </c>
      <c r="B4017">
        <v>36.82</v>
      </c>
      <c r="C4017">
        <v>30.17</v>
      </c>
      <c r="D4017">
        <v>42.2286</v>
      </c>
      <c r="E4017">
        <v>35.571899999999999</v>
      </c>
      <c r="F4017">
        <v>12691.33929</v>
      </c>
      <c r="G4017">
        <v>10691.929531</v>
      </c>
      <c r="H4017">
        <f>(1/(1-91/360*VLOOKUP($A4017,Tbills!$B$4:$C$974,2,1)/100))^((1)/91)-1</f>
        <v>3.2130739118896301E-5</v>
      </c>
      <c r="I4017">
        <f>I4016*(1-IF($A4017&lt;=I4012,I$1,I$1+IF(AND(WEEKDAY($A4017)&lt;&gt;1,WEEKDAY($A4017)&lt;&gt;7),J$1,0)))^($A4017-$A4016)*(1-0.5*(E4017/E4016-1))</f>
        <v>48.468497242041074</v>
      </c>
      <c r="J4017">
        <f>VLOOKUP(A4017,'SVXY-IV'!A$1:G$5041,4,0)</f>
        <v>48.775110259999998</v>
      </c>
      <c r="M4017">
        <f t="shared" si="64"/>
        <v>9.302141374461911</v>
      </c>
    </row>
    <row r="4018" spans="1:13"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I4017*(1-IF($A4018&lt;=I4013,I$1,I$1+IF(AND(WEEKDAY($A4018)&lt;&gt;1,WEEKDAY($A4018)&lt;&gt;7),J$1,0)))^($A4018-$A4017)*(1-0.5*(E4018/E4017-1))</f>
        <v>49.641246502088649</v>
      </c>
      <c r="J4018">
        <f>VLOOKUP(A4018,'SVXY-IV'!A$1:G$5041,4,0)</f>
        <v>49.953499819999998</v>
      </c>
      <c r="M4018">
        <f t="shared" si="64"/>
        <v>9.7523344220511472</v>
      </c>
    </row>
    <row r="4019" spans="1:13"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I4018*(1-IF($A4019&lt;=I4014,I$1,I$1+IF(AND(WEEKDAY($A4019)&lt;&gt;1,WEEKDAY($A4019)&lt;&gt;7),J$1,0)))^($A4019-$A4018)*(1-0.5*(E4019/E4018-1))</f>
        <v>46.190458215567674</v>
      </c>
      <c r="J4019">
        <f>VLOOKUP(A4019,'SVXY-IV'!A$1:G$5041,4,0)</f>
        <v>46.473118270000001</v>
      </c>
      <c r="M4019">
        <f t="shared" si="64"/>
        <v>8.3965576780644202</v>
      </c>
    </row>
    <row r="4020" spans="1:13"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I4019*(1-IF($A4020&lt;=I4015,I$1,I$1+IF(AND(WEEKDAY($A4020)&lt;&gt;1,WEEKDAY($A4020)&lt;&gt;7),J$1,0)))^($A4020-$A4019)*(1-0.5*(E4020/E4019-1))</f>
        <v>43.632384772171861</v>
      </c>
      <c r="J4020">
        <f>VLOOKUP(A4020,'SVXY-IV'!A$1:G$5041,4,0)</f>
        <v>43.898359470000003</v>
      </c>
      <c r="M4020">
        <f t="shared" si="64"/>
        <v>7.4666033840110773</v>
      </c>
    </row>
    <row r="4021" spans="1:13"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I4020*(1-IF($A4021&lt;=I4016,I$1,I$1+IF(AND(WEEKDAY($A4021)&lt;&gt;1,WEEKDAY($A4021)&lt;&gt;7),J$1,0)))^($A4021-$A4020)*(1-0.5*(E4021/E4020-1))</f>
        <v>38.996356294249665</v>
      </c>
      <c r="J4021">
        <f>VLOOKUP(A4021,'SVXY-IV'!A$1:G$5041,4,0)</f>
        <v>39.226922399999999</v>
      </c>
      <c r="M4021">
        <f t="shared" si="64"/>
        <v>5.8801406799986529</v>
      </c>
    </row>
    <row r="4022" spans="1:13"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I4021*(1-IF($A4022&lt;=I4017,I$1,I$1+IF(AND(WEEKDAY($A4022)&lt;&gt;1,WEEKDAY($A4022)&lt;&gt;7),J$1,0)))^($A4022-$A4021)*(1-0.5*(E4022/E4021-1))</f>
        <v>39.892840566029165</v>
      </c>
      <c r="J4022">
        <f>VLOOKUP(A4022,'SVXY-IV'!A$1:G$5041,4,0)</f>
        <v>40.132417199999999</v>
      </c>
      <c r="M4022">
        <f t="shared" si="64"/>
        <v>6.1505235528494815</v>
      </c>
    </row>
    <row r="4023" spans="1:13"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I4022*(1-IF($A4023&lt;=I4018,I$1,I$1+IF(AND(WEEKDAY($A4023)&lt;&gt;1,WEEKDAY($A4023)&lt;&gt;7),J$1,0)))^($A4023-$A4022)*(1-0.5*(E4023/E4022-1))</f>
        <v>37.718442820876859</v>
      </c>
      <c r="J4023">
        <f>VLOOKUP(A4023,'SVXY-IV'!A$1:G$5041,4,0)</f>
        <v>37.943106229999998</v>
      </c>
      <c r="M4023">
        <f t="shared" si="64"/>
        <v>5.4800905902850907</v>
      </c>
    </row>
    <row r="4024" spans="1:13"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I4023*(1-IF($A4024&lt;=I4019,I$1,I$1+IF(AND(WEEKDAY($A4024)&lt;&gt;1,WEEKDAY($A4024)&lt;&gt;7),J$1,0)))^($A4024-$A4023)*(1-0.5*(E4024/E4023-1))</f>
        <v>33.868634070284664</v>
      </c>
      <c r="J4024">
        <f>VLOOKUP(A4024,'SVXY-IV'!A$1:G$5041,4,0)</f>
        <v>34.077619390000002</v>
      </c>
      <c r="M4024">
        <f t="shared" si="64"/>
        <v>4.361470656843295</v>
      </c>
    </row>
    <row r="4025" spans="1:13"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I4024*(1-IF($A4025&lt;=I4020,I$1,I$1+IF(AND(WEEKDAY($A4025)&lt;&gt;1,WEEKDAY($A4025)&lt;&gt;7),J$1,0)))^($A4025-$A4024)*(1-0.5*(E4025/E4024-1))</f>
        <v>34.708295619563728</v>
      </c>
      <c r="J4025">
        <f>VLOOKUP(A4025,'SVXY-IV'!A$1:G$5041,4,0)</f>
        <v>34.924252289999998</v>
      </c>
      <c r="M4025">
        <f t="shared" si="64"/>
        <v>4.5777467886003969</v>
      </c>
    </row>
    <row r="4026" spans="1:13"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I4025*(1-IF($A4026&lt;=I4021,I$1,I$1+IF(AND(WEEKDAY($A4026)&lt;&gt;1,WEEKDAY($A4026)&lt;&gt;7),J$1,0)))^($A4026-$A4025)*(1-0.5*(E4026/E4025-1))</f>
        <v>28.652751308565549</v>
      </c>
      <c r="J4026">
        <f>VLOOKUP(A4026,'SVXY-IV'!A$1:G$5041,4,0)</f>
        <v>28.828539500000002</v>
      </c>
      <c r="M4026">
        <f t="shared" si="64"/>
        <v>2.980564681812679</v>
      </c>
    </row>
    <row r="4027" spans="1:13"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I4026*(1-IF($A4027&lt;=I4022,I$1,I$1+IF(AND(WEEKDAY($A4027)&lt;&gt;1,WEEKDAY($A4027)&lt;&gt;7),J$1,0)))^($A4027-$A4026)*(1-0.5*(E4027/E4026-1))</f>
        <v>28.179958387241413</v>
      </c>
      <c r="J4027">
        <f>VLOOKUP(A4027,'SVXY-IV'!A$1:G$5041,4,0)</f>
        <v>28.354787559999998</v>
      </c>
      <c r="M4027">
        <f t="shared" si="64"/>
        <v>2.8822197109914396</v>
      </c>
    </row>
    <row r="4028" spans="1:13" x14ac:dyDescent="0.25">
      <c r="A4028" s="1">
        <v>43908</v>
      </c>
      <c r="B4028">
        <v>76.45</v>
      </c>
      <c r="C4028">
        <v>72.98</v>
      </c>
      <c r="D4028">
        <v>119.28440000000001</v>
      </c>
      <c r="E4028">
        <v>100.4641</v>
      </c>
      <c r="F4028">
        <v>24291.974241</v>
      </c>
      <c r="G4028">
        <v>20461.376327999998</v>
      </c>
      <c r="H4028">
        <f>(1/(1-91/360*VLOOKUP($A4028,Tbills!$B$4:$C$974,2,1)/100))^((1)/91)-1</f>
        <v>8.0585909303376724E-6</v>
      </c>
      <c r="I4028">
        <f>I4027*(1-IF($A4028&lt;=I4023,I$1,I$1+IF(AND(WEEKDAY($A4028)&lt;&gt;1,WEEKDAY($A4028)&lt;&gt;7),J$1,0)))^($A4028-$A4027)*(1-0.5*(E4028/E4027-1))</f>
        <v>26.103349476727857</v>
      </c>
      <c r="J4028">
        <f>VLOOKUP(A4028,'SVXY-IV'!A$1:G$5041,4,0)</f>
        <v>26.268896160000001</v>
      </c>
      <c r="M4028">
        <f t="shared" si="64"/>
        <v>2.4574570066166848</v>
      </c>
    </row>
    <row r="4029" spans="1:13" x14ac:dyDescent="0.25">
      <c r="A4029" s="1">
        <v>43909</v>
      </c>
      <c r="B4029">
        <v>72</v>
      </c>
      <c r="C4029">
        <v>69.47</v>
      </c>
      <c r="D4029">
        <v>112.45229999999999</v>
      </c>
      <c r="E4029">
        <v>94.709100000000007</v>
      </c>
      <c r="F4029">
        <v>23745.008718000001</v>
      </c>
      <c r="G4029">
        <v>20000.49683</v>
      </c>
      <c r="H4029">
        <f>(1/(1-91/360*VLOOKUP($A4029,Tbills!$B$4:$C$974,2,1)/100))^((1)/91)-1</f>
        <v>0</v>
      </c>
      <c r="I4029">
        <f>I4028*(1-IF($A4029&lt;=I4024,I$1,I$1+IF(AND(WEEKDAY($A4029)&lt;&gt;1,WEEKDAY($A4029)&lt;&gt;7),J$1,0)))^($A4029-$A4028)*(1-0.5*(E4029/E4028-1))</f>
        <v>26.850304633884207</v>
      </c>
      <c r="J4029">
        <f>VLOOKUP(A4029,'SVXY-IV'!A$1:G$5041,4,0)</f>
        <v>27.02045266</v>
      </c>
      <c r="M4029">
        <f t="shared" si="64"/>
        <v>2.5981093148939101</v>
      </c>
    </row>
    <row r="4030" spans="1:13" x14ac:dyDescent="0.25">
      <c r="A4030" s="1">
        <v>43910</v>
      </c>
      <c r="B4030">
        <v>66.040000000000006</v>
      </c>
      <c r="C4030">
        <v>65.59</v>
      </c>
      <c r="D4030">
        <v>104.6961</v>
      </c>
      <c r="E4030">
        <v>88.176699999999997</v>
      </c>
      <c r="F4030">
        <v>23275.916093</v>
      </c>
      <c r="G4030">
        <v>19605.378611</v>
      </c>
      <c r="H4030">
        <f>(1/(1-91/360*VLOOKUP($A4030,Tbills!$B$4:$C$974,2,1)/100))^((1)/91)-1</f>
        <v>0</v>
      </c>
      <c r="I4030">
        <f>I4029*(1-IF($A4030&lt;=I4025,I$1,I$1+IF(AND(WEEKDAY($A4030)&lt;&gt;1,WEEKDAY($A4030)&lt;&gt;7),J$1,0)))^($A4030-$A4029)*(1-0.5*(E4030/E4029-1))</f>
        <v>27.775558865939971</v>
      </c>
      <c r="J4030">
        <f>VLOOKUP(A4030,'SVXY-IV'!A$1:G$5041,4,0)</f>
        <v>27.960119240000001</v>
      </c>
      <c r="M4030">
        <f t="shared" si="64"/>
        <v>2.7771801568117431</v>
      </c>
    </row>
    <row r="4031" spans="1:13" x14ac:dyDescent="0.25">
      <c r="A4031" s="1">
        <v>43913</v>
      </c>
      <c r="B4031">
        <v>61.59</v>
      </c>
      <c r="C4031">
        <v>56.64</v>
      </c>
      <c r="D4031">
        <v>84.097499999999997</v>
      </c>
      <c r="E4031">
        <v>70.828199999999995</v>
      </c>
      <c r="F4031">
        <v>19662.663132000001</v>
      </c>
      <c r="G4031">
        <v>16561.924079</v>
      </c>
      <c r="H4031">
        <f>(1/(1-91/360*VLOOKUP($A4031,Tbills!$B$4:$C$974,2,1)/100))^((1)/91)-1</f>
        <v>0</v>
      </c>
      <c r="I4031">
        <f>I4030*(1-IF($A4031&lt;=I4026,I$1,I$1+IF(AND(WEEKDAY($A4031)&lt;&gt;1,WEEKDAY($A4031)&lt;&gt;7),J$1,0)))^($A4031-$A4030)*(1-0.5*(E4031/E4030-1))</f>
        <v>30.505555553206552</v>
      </c>
      <c r="J4031">
        <f>VLOOKUP(A4031,'SVXY-IV'!A$1:G$5041,4,0)</f>
        <v>30.704966219999999</v>
      </c>
      <c r="M4031">
        <f t="shared" si="64"/>
        <v>3.3231176142114105</v>
      </c>
    </row>
    <row r="4032" spans="1:13" x14ac:dyDescent="0.25">
      <c r="A4032" s="1">
        <v>43914</v>
      </c>
      <c r="B4032">
        <v>61.67</v>
      </c>
      <c r="C4032">
        <v>52.11</v>
      </c>
      <c r="D4032">
        <v>80.571600000000004</v>
      </c>
      <c r="E4032">
        <v>67.858599999999996</v>
      </c>
      <c r="F4032">
        <v>17947.140001</v>
      </c>
      <c r="G4032">
        <v>15116.933456000001</v>
      </c>
      <c r="H4032">
        <f>(1/(1-91/360*VLOOKUP($A4032,Tbills!$B$4:$C$974,2,1)/100))^((1)/91)-1</f>
        <v>0</v>
      </c>
      <c r="I4032">
        <f>I4031*(1-IF($A4032&lt;=I4027,I$1,I$1+IF(AND(WEEKDAY($A4032)&lt;&gt;1,WEEKDAY($A4032)&lt;&gt;7),J$1,0)))^($A4032-$A4031)*(1-0.5*(E4032/E4031-1))</f>
        <v>31.144245140041406</v>
      </c>
      <c r="J4032">
        <f>VLOOKUP(A4032,'SVXY-IV'!A$1:G$5041,4,0)</f>
        <v>31.312732579999999</v>
      </c>
      <c r="M4032">
        <f t="shared" si="64"/>
        <v>3.4622840477436321</v>
      </c>
    </row>
    <row r="4033" spans="1:13" x14ac:dyDescent="0.25">
      <c r="A4033" s="1">
        <v>43915</v>
      </c>
      <c r="B4033">
        <v>63.95</v>
      </c>
      <c r="C4033">
        <v>53.85</v>
      </c>
      <c r="D4033">
        <v>86.477099999999993</v>
      </c>
      <c r="E4033">
        <v>72.832300000000004</v>
      </c>
      <c r="F4033">
        <v>20425.703753999998</v>
      </c>
      <c r="G4033">
        <v>17204.635636999999</v>
      </c>
      <c r="H4033">
        <f>(1/(1-91/360*VLOOKUP($A4033,Tbills!$B$4:$C$974,2,1)/100))^((1)/91)-1</f>
        <v>0</v>
      </c>
      <c r="I4033">
        <f>I4032*(1-IF($A4033&lt;=I4028,I$1,I$1+IF(AND(WEEKDAY($A4033)&lt;&gt;1,WEEKDAY($A4033)&lt;&gt;7),J$1,0)))^($A4033-$A4032)*(1-0.5*(E4033/E4032-1))</f>
        <v>30.002104621300131</v>
      </c>
      <c r="J4033">
        <f>VLOOKUP(A4033,'SVXY-IV'!A$1:G$5041,4,0)</f>
        <v>30.168052429999999</v>
      </c>
      <c r="M4033">
        <f t="shared" si="64"/>
        <v>3.2083663010956864</v>
      </c>
    </row>
    <row r="4034" spans="1:13"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I4033*(1-IF($A4034&lt;=I4029,I$1,I$1+IF(AND(WEEKDAY($A4034)&lt;&gt;1,WEEKDAY($A4034)&lt;&gt;7),J$1,0)))^($A4034-$A4033)*(1-0.5*(E4034/E4033-1))</f>
        <v>31.599030179002572</v>
      </c>
      <c r="J4034">
        <f>VLOOKUP(A4034,'SVXY-IV'!A$1:G$5041,4,0)</f>
        <v>31.774465719999998</v>
      </c>
      <c r="M4034">
        <f t="shared" si="64"/>
        <v>3.5499210418134117</v>
      </c>
    </row>
    <row r="4035" spans="1:13"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I4034*(1-IF($A4035&lt;=I4030,I$1,I$1+IF(AND(WEEKDAY($A4035)&lt;&gt;1,WEEKDAY($A4035)&lt;&gt;7),J$1,0)))^($A4035-$A4034)*(1-0.5*(E4035/E4034-1))</f>
        <v>29.178389555398166</v>
      </c>
      <c r="J4035">
        <f>VLOOKUP(A4035,'SVXY-IV'!A$1:G$5041,4,0)</f>
        <v>29.348718059999999</v>
      </c>
      <c r="M4035">
        <f t="shared" si="64"/>
        <v>3.0060689555483773</v>
      </c>
    </row>
    <row r="4036" spans="1:13"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I4035*(1-IF($A4036&lt;=I4031,I$1,I$1+IF(AND(WEEKDAY($A4036)&lt;&gt;1,WEEKDAY($A4036)&lt;&gt;7),J$1,0)))^($A4036-$A4035)*(1-0.5*(E4036/E4035-1))</f>
        <v>30.05098251623324</v>
      </c>
      <c r="J4036">
        <f>VLOOKUP(A4036,'SVXY-IV'!A$1:G$5041,4,0)</f>
        <v>30.228844120000002</v>
      </c>
      <c r="M4036">
        <f t="shared" si="64"/>
        <v>3.1859029738537838</v>
      </c>
    </row>
    <row r="4037" spans="1:13"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I4036*(1-IF($A4037&lt;=I4032,I$1,I$1+IF(AND(WEEKDAY($A4037)&lt;&gt;1,WEEKDAY($A4037)&lt;&gt;7),J$1,0)))^($A4037-$A4036)*(1-0.5*(E4037/E4036-1))</f>
        <v>30.840608357433602</v>
      </c>
      <c r="J4037">
        <f>VLOOKUP(A4037,'SVXY-IV'!A$1:G$5041,4,0)</f>
        <v>31.021916040000001</v>
      </c>
      <c r="M4037">
        <f t="shared" si="64"/>
        <v>3.3533438799850463</v>
      </c>
    </row>
    <row r="4038" spans="1:13"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I4037*(1-IF($A4038&lt;=I4033,I$1,I$1+IF(AND(WEEKDAY($A4038)&lt;&gt;1,WEEKDAY($A4038)&lt;&gt;7),J$1,0)))^($A4038-$A4037)*(1-0.5*(E4038/E4037-1))</f>
        <v>29.392038922563181</v>
      </c>
      <c r="J4038">
        <f>VLOOKUP(A4038,'SVXY-IV'!A$1:G$5041,4,0)</f>
        <v>29.562660730000001</v>
      </c>
      <c r="M4038">
        <f t="shared" si="64"/>
        <v>3.0383586311406563</v>
      </c>
    </row>
    <row r="4039" spans="1:13"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I4038*(1-IF($A4039&lt;=I4034,I$1,I$1+IF(AND(WEEKDAY($A4039)&lt;&gt;1,WEEKDAY($A4039)&lt;&gt;7),J$1,0)))^($A4039-$A4038)*(1-0.5*(E4039/E4038-1))</f>
        <v>30.398725135324629</v>
      </c>
      <c r="J4039">
        <f>VLOOKUP(A4039,'SVXY-IV'!A$1:G$5041,4,0)</f>
        <v>30.57300459</v>
      </c>
      <c r="M4039">
        <f t="shared" si="64"/>
        <v>3.2465004017656462</v>
      </c>
    </row>
    <row r="4040" spans="1:13"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I4039*(1-IF($A4040&lt;=I4035,I$1,I$1+IF(AND(WEEKDAY($A4040)&lt;&gt;1,WEEKDAY($A4040)&lt;&gt;7),J$1,0)))^($A4040-$A4039)*(1-0.5*(E4040/E4039-1))</f>
        <v>30.930661257864472</v>
      </c>
      <c r="J4040">
        <f>VLOOKUP(A4040,'SVXY-IV'!A$1:G$5041,4,0)</f>
        <v>31.10649313</v>
      </c>
      <c r="M4040">
        <f t="shared" si="64"/>
        <v>3.3601344881547361</v>
      </c>
    </row>
    <row r="4041" spans="1:13"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I4040*(1-IF($A4041&lt;=I4036,I$1,I$1+IF(AND(WEEKDAY($A4041)&lt;&gt;1,WEEKDAY($A4041)&lt;&gt;7),J$1,0)))^($A4041-$A4040)*(1-0.5*(E4041/E4040-1))</f>
        <v>32.039449820998009</v>
      </c>
      <c r="J4041">
        <f>VLOOKUP(A4041,'SVXY-IV'!A$1:G$5041,4,0)</f>
        <v>32.220132900000003</v>
      </c>
      <c r="M4041">
        <f t="shared" si="64"/>
        <v>3.6010800566453942</v>
      </c>
    </row>
    <row r="4042" spans="1:13"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I4041*(1-IF($A4042&lt;=I4037,I$1,I$1+IF(AND(WEEKDAY($A4042)&lt;&gt;1,WEEKDAY($A4042)&lt;&gt;7),J$1,0)))^($A4042-$A4041)*(1-0.5*(E4042/E4041-1))</f>
        <v>31.264515507503038</v>
      </c>
      <c r="J4042">
        <f>VLOOKUP(A4042,'SVXY-IV'!A$1:G$5041,4,0)</f>
        <v>31.436725540000001</v>
      </c>
      <c r="M4042">
        <f t="shared" si="64"/>
        <v>3.4269055851176962</v>
      </c>
    </row>
    <row r="4043" spans="1:13"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I4042*(1-IF($A4043&lt;=I4038,I$1,I$1+IF(AND(WEEKDAY($A4043)&lt;&gt;1,WEEKDAY($A4043)&lt;&gt;7),J$1,0)))^($A4043-$A4042)*(1-0.5*(E4043/E4042-1))</f>
        <v>31.81552634267473</v>
      </c>
      <c r="J4043">
        <f>VLOOKUP(A4043,'SVXY-IV'!A$1:G$5041,4,0)</f>
        <v>31.986890519999999</v>
      </c>
      <c r="M4043">
        <f t="shared" si="64"/>
        <v>3.547714544116165</v>
      </c>
    </row>
    <row r="4044" spans="1:13"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I4043*(1-IF($A4044&lt;=I4039,I$1,I$1+IF(AND(WEEKDAY($A4044)&lt;&gt;1,WEEKDAY($A4044)&lt;&gt;7),J$1,0)))^($A4044-$A4043)*(1-0.5*(E4044/E4043-1))</f>
        <v>32.358625016126673</v>
      </c>
      <c r="J4044">
        <f>VLOOKUP(A4044,'SVXY-IV'!A$1:G$5041,4,0)</f>
        <v>32.532361080000001</v>
      </c>
      <c r="M4044">
        <f t="shared" si="64"/>
        <v>3.6688521691279625</v>
      </c>
    </row>
    <row r="4045" spans="1:13"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I4044*(1-IF($A4045&lt;=I4040,I$1,I$1+IF(AND(WEEKDAY($A4045)&lt;&gt;1,WEEKDAY($A4045)&lt;&gt;7),J$1,0)))^($A4045-$A4044)*(1-0.5*(E4045/E4044-1))</f>
        <v>32.696914583626601</v>
      </c>
      <c r="J4045">
        <f>VLOOKUP(A4045,'SVXY-IV'!A$1:G$5041,4,0)</f>
        <v>32.87074286</v>
      </c>
      <c r="M4045">
        <f t="shared" si="64"/>
        <v>3.7456374285026195</v>
      </c>
    </row>
    <row r="4046" spans="1:13"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I4045*(1-IF($A4046&lt;=I4041,I$1,I$1+IF(AND(WEEKDAY($A4046)&lt;&gt;1,WEEKDAY($A4046)&lt;&gt;7),J$1,0)))^($A4046-$A4045)*(1-0.5*(E4046/E4045-1))</f>
        <v>34.10172845428265</v>
      </c>
      <c r="J4046">
        <f>VLOOKUP(A4046,'SVXY-IV'!A$1:G$5041,4,0)</f>
        <v>34.276702380000003</v>
      </c>
      <c r="M4046">
        <f t="shared" si="64"/>
        <v>4.0675118822480805</v>
      </c>
    </row>
    <row r="4047" spans="1:13"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I4046*(1-IF($A4047&lt;=I4042,I$1,I$1+IF(AND(WEEKDAY($A4047)&lt;&gt;1,WEEKDAY($A4047)&lt;&gt;7),J$1,0)))^($A4047-$A4046)*(1-0.5*(E4047/E4046-1))</f>
        <v>32.239390830416433</v>
      </c>
      <c r="J4047">
        <f>VLOOKUP(A4047,'SVXY-IV'!A$1:G$5041,4,0)</f>
        <v>32.412863450000003</v>
      </c>
      <c r="M4047">
        <f t="shared" ref="M4047:M4078" si="65">M4046*(1-IF($A4047&lt;=N$3,M$1,M$1+IF(AND(WEEKDAY($A4047)&lt;&gt;1,WEEKDAY($A4047)&lt;&gt;7),N$1,0)))^($A4047-$A4046)*(2-$E4047/$E4046)</f>
        <v>3.6232795720519508</v>
      </c>
    </row>
    <row r="4048" spans="1:13"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I4047*(1-IF($A4048&lt;=I4043,I$1,I$1+IF(AND(WEEKDAY($A4048)&lt;&gt;1,WEEKDAY($A4048)&lt;&gt;7),J$1,0)))^($A4048-$A4047)*(1-0.5*(E4048/E4047-1))</f>
        <v>32.262411528914491</v>
      </c>
      <c r="J4048">
        <f>VLOOKUP(A4048,'SVXY-IV'!A$1:G$5041,4,0)</f>
        <v>32.434371939999998</v>
      </c>
      <c r="M4048">
        <f t="shared" si="65"/>
        <v>3.6284737572883783</v>
      </c>
    </row>
    <row r="4049" spans="1:13"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I4048*(1-IF($A4049&lt;=I4044,I$1,I$1+IF(AND(WEEKDAY($A4049)&lt;&gt;1,WEEKDAY($A4049)&lt;&gt;7),J$1,0)))^($A4049-$A4048)*(1-0.5*(E4049/E4048-1))</f>
        <v>33.105441537609025</v>
      </c>
      <c r="J4049">
        <f>VLOOKUP(A4049,'SVXY-IV'!A$1:G$5041,4,0)</f>
        <v>33.282693309999999</v>
      </c>
      <c r="M4049">
        <f t="shared" si="65"/>
        <v>3.8181167455823144</v>
      </c>
    </row>
    <row r="4050" spans="1:13"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I4049*(1-IF($A4050&lt;=I4045,I$1,I$1+IF(AND(WEEKDAY($A4050)&lt;&gt;1,WEEKDAY($A4050)&lt;&gt;7),J$1,0)))^($A4050-$A4049)*(1-0.5*(E4050/E4049-1))</f>
        <v>31.015335238291598</v>
      </c>
      <c r="J4050">
        <f>VLOOKUP(A4050,'SVXY-IV'!A$1:G$5041,4,0)</f>
        <v>31.178483629999999</v>
      </c>
      <c r="M4050">
        <f t="shared" si="65"/>
        <v>3.3360969264830191</v>
      </c>
    </row>
    <row r="4051" spans="1:13"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I4050*(1-IF($A4051&lt;=I4046,I$1,I$1+IF(AND(WEEKDAY($A4051)&lt;&gt;1,WEEKDAY($A4051)&lt;&gt;7),J$1,0)))^($A4051-$A4050)*(1-0.5*(E4051/E4050-1))</f>
        <v>29.946429893201834</v>
      </c>
      <c r="J4051">
        <f>VLOOKUP(A4051,'SVXY-IV'!A$1:G$5041,4,0)</f>
        <v>30.104288409999999</v>
      </c>
      <c r="M4051">
        <f t="shared" si="65"/>
        <v>3.1061709811920966</v>
      </c>
    </row>
    <row r="4052" spans="1:13"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I4051*(1-IF($A4052&lt;=I4047,I$1,I$1+IF(AND(WEEKDAY($A4052)&lt;&gt;1,WEEKDAY($A4052)&lt;&gt;7),J$1,0)))^($A4052-$A4051)*(1-0.5*(E4052/E4051-1))</f>
        <v>30.666005869529371</v>
      </c>
      <c r="J4052">
        <f>VLOOKUP(A4052,'SVXY-IV'!A$1:G$5041,4,0)</f>
        <v>30.828108780000001</v>
      </c>
      <c r="M4052">
        <f t="shared" si="65"/>
        <v>3.2554598875527101</v>
      </c>
    </row>
    <row r="4053" spans="1:13"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I4052*(1-IF($A4053&lt;=I4048,I$1,I$1+IF(AND(WEEKDAY($A4053)&lt;&gt;1,WEEKDAY($A4053)&lt;&gt;7),J$1,0)))^($A4053-$A4052)*(1-0.5*(E4053/E4052-1))</f>
        <v>30.602434861869423</v>
      </c>
      <c r="J4053">
        <f>VLOOKUP(A4053,'SVXY-IV'!A$1:G$5041,4,0)</f>
        <v>30.763928109999998</v>
      </c>
      <c r="M4053">
        <f t="shared" si="65"/>
        <v>3.2419807827122611</v>
      </c>
    </row>
    <row r="4054" spans="1:13"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I4053*(1-IF($A4054&lt;=I4049,I$1,I$1+IF(AND(WEEKDAY($A4054)&lt;&gt;1,WEEKDAY($A4054)&lt;&gt;7),J$1,0)))^($A4054-$A4053)*(1-0.5*(E4054/E4053-1))</f>
        <v>31.666621024319888</v>
      </c>
      <c r="J4054">
        <f>VLOOKUP(A4054,'SVXY-IV'!A$1:G$5041,4,0)</f>
        <v>31.833464249999999</v>
      </c>
      <c r="M4054">
        <f t="shared" si="65"/>
        <v>3.4674708113176593</v>
      </c>
    </row>
    <row r="4055" spans="1:13"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I4054*(1-IF($A4055&lt;=I4050,I$1,I$1+IF(AND(WEEKDAY($A4055)&lt;&gt;1,WEEKDAY($A4055)&lt;&gt;7),J$1,0)))^($A4055-$A4054)*(1-0.5*(E4055/E4054-1))</f>
        <v>32.814436045000143</v>
      </c>
      <c r="J4055">
        <f>VLOOKUP(A4055,'SVXY-IV'!A$1:G$5041,4,0)</f>
        <v>32.985759119999997</v>
      </c>
      <c r="M4055">
        <f t="shared" si="65"/>
        <v>3.7188820262961753</v>
      </c>
    </row>
    <row r="4056" spans="1:13"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I4055*(1-IF($A4056&lt;=I4051,I$1,I$1+IF(AND(WEEKDAY($A4056)&lt;&gt;1,WEEKDAY($A4056)&lt;&gt;7),J$1,0)))^($A4056-$A4055)*(1-0.5*(E4056/E4055-1))</f>
        <v>32.658896816080777</v>
      </c>
      <c r="J4056">
        <f>VLOOKUP(A4056,'SVXY-IV'!A$1:G$5041,4,0)</f>
        <v>32.828697499999997</v>
      </c>
      <c r="M4056">
        <f t="shared" si="65"/>
        <v>3.6836483941011853</v>
      </c>
    </row>
    <row r="4057" spans="1:13"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I4056*(1-IF($A4057&lt;=I4052,I$1,I$1+IF(AND(WEEKDAY($A4057)&lt;&gt;1,WEEKDAY($A4057)&lt;&gt;7),J$1,0)))^($A4057-$A4056)*(1-0.5*(E4057/E4056-1))</f>
        <v>33.699162637132225</v>
      </c>
      <c r="J4057">
        <f>VLOOKUP(A4057,'SVXY-IV'!A$1:G$5041,4,0)</f>
        <v>33.866608759999998</v>
      </c>
      <c r="M4057">
        <f t="shared" si="65"/>
        <v>3.9183301922567919</v>
      </c>
    </row>
    <row r="4058" spans="1:13"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I4057*(1-IF($A4058&lt;=I4053,I$1,I$1+IF(AND(WEEKDAY($A4058)&lt;&gt;1,WEEKDAY($A4058)&lt;&gt;7),J$1,0)))^($A4058-$A4057)*(1-0.5*(E4058/E4057-1))</f>
        <v>32.753743564843248</v>
      </c>
      <c r="J4058">
        <f>VLOOKUP(A4058,'SVXY-IV'!A$1:G$5041,4,0)</f>
        <v>32.916567229999998</v>
      </c>
      <c r="M4058">
        <f t="shared" si="65"/>
        <v>3.6985012119894125</v>
      </c>
    </row>
    <row r="4059" spans="1:13"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I4058*(1-IF($A4059&lt;=I4054,I$1,I$1+IF(AND(WEEKDAY($A4059)&lt;&gt;1,WEEKDAY($A4059)&lt;&gt;7),J$1,0)))^($A4059-$A4058)*(1-0.5*(E4059/E4058-1))</f>
        <v>31.254817320296535</v>
      </c>
      <c r="J4059">
        <f>VLOOKUP(A4059,'SVXY-IV'!A$1:G$5041,4,0)</f>
        <v>31.407919799999998</v>
      </c>
      <c r="M4059">
        <f t="shared" si="65"/>
        <v>3.3600156413287539</v>
      </c>
    </row>
    <row r="4060" spans="1:13"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I4059*(1-IF($A4060&lt;=I4055,I$1,I$1+IF(AND(WEEKDAY($A4060)&lt;&gt;1,WEEKDAY($A4060)&lt;&gt;7),J$1,0)))^($A4060-$A4059)*(1-0.5*(E4060/E4059-1))</f>
        <v>31.817112945855456</v>
      </c>
      <c r="J4060">
        <f>VLOOKUP(A4060,'SVXY-IV'!A$1:G$5041,4,0)</f>
        <v>31.973841199999999</v>
      </c>
      <c r="M4060">
        <f t="shared" si="65"/>
        <v>3.4809613749375217</v>
      </c>
    </row>
    <row r="4061" spans="1:13"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I4060*(1-IF($A4061&lt;=I4056,I$1,I$1+IF(AND(WEEKDAY($A4061)&lt;&gt;1,WEEKDAY($A4061)&lt;&gt;7),J$1,0)))^($A4061-$A4060)*(1-0.5*(E4061/E4060-1))</f>
        <v>32.446603128538342</v>
      </c>
      <c r="J4061">
        <f>VLOOKUP(A4061,'SVXY-IV'!A$1:G$5041,4,0)</f>
        <v>32.603902519999998</v>
      </c>
      <c r="M4061">
        <f t="shared" si="65"/>
        <v>3.6187167624771521</v>
      </c>
    </row>
    <row r="4062" spans="1:13"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I4061*(1-IF($A4062&lt;=I4057,I$1,I$1+IF(AND(WEEKDAY($A4062)&lt;&gt;1,WEEKDAY($A4062)&lt;&gt;7),J$1,0)))^($A4062-$A4061)*(1-0.5*(E4062/E4061-1))</f>
        <v>32.072220735492586</v>
      </c>
      <c r="J4062">
        <f>VLOOKUP(A4062,'SVXY-IV'!A$1:G$5041,4,0)</f>
        <v>32.227095470000002</v>
      </c>
      <c r="M4062">
        <f t="shared" si="65"/>
        <v>3.5352297869771951</v>
      </c>
    </row>
    <row r="4063" spans="1:13"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I4062*(1-IF($A4063&lt;=I4058,I$1,I$1+IF(AND(WEEKDAY($A4063)&lt;&gt;1,WEEKDAY($A4063)&lt;&gt;7),J$1,0)))^($A4063-$A4062)*(1-0.5*(E4063/E4062-1))</f>
        <v>33.090533053397671</v>
      </c>
      <c r="J4063">
        <f>VLOOKUP(A4063,'SVXY-IV'!A$1:G$5041,4,0)</f>
        <v>33.253756729999999</v>
      </c>
      <c r="M4063">
        <f t="shared" si="65"/>
        <v>3.7597358897093267</v>
      </c>
    </row>
    <row r="4064" spans="1:13"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I4063*(1-IF($A4064&lt;=I4059,I$1,I$1+IF(AND(WEEKDAY($A4064)&lt;&gt;1,WEEKDAY($A4064)&lt;&gt;7),J$1,0)))^($A4064-$A4063)*(1-0.5*(E4064/E4063-1))</f>
        <v>34.204706725716797</v>
      </c>
      <c r="J4064">
        <f>VLOOKUP(A4064,'SVXY-IV'!A$1:G$5041,4,0)</f>
        <v>34.37287534</v>
      </c>
      <c r="M4064">
        <f t="shared" si="65"/>
        <v>4.0129354042779202</v>
      </c>
    </row>
    <row r="4065" spans="1:13"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I4064*(1-IF($A4065&lt;=I4060,I$1,I$1+IF(AND(WEEKDAY($A4065)&lt;&gt;1,WEEKDAY($A4065)&lt;&gt;7),J$1,0)))^($A4065-$A4064)*(1-0.5*(E4065/E4064-1))</f>
        <v>35.128873028132105</v>
      </c>
      <c r="J4065">
        <f>VLOOKUP(A4065,'SVXY-IV'!A$1:G$5041,4,0)</f>
        <v>35.300693979999998</v>
      </c>
      <c r="M4065">
        <f t="shared" si="65"/>
        <v>4.2298364741370937</v>
      </c>
    </row>
    <row r="4066" spans="1:13"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I4065*(1-IF($A4066&lt;=I4061,I$1,I$1+IF(AND(WEEKDAY($A4066)&lt;&gt;1,WEEKDAY($A4066)&lt;&gt;7),J$1,0)))^($A4066-$A4065)*(1-0.5*(E4066/E4065-1))</f>
        <v>32.546243447699261</v>
      </c>
      <c r="J4066">
        <f>VLOOKUP(A4066,'SVXY-IV'!A$1:G$5041,4,0)</f>
        <v>32.688465479999998</v>
      </c>
      <c r="M4066">
        <f t="shared" si="65"/>
        <v>3.6079281481091265</v>
      </c>
    </row>
    <row r="4067" spans="1:13"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I4066*(1-IF($A4067&lt;=I4062,I$1,I$1+IF(AND(WEEKDAY($A4067)&lt;&gt;1,WEEKDAY($A4067)&lt;&gt;7),J$1,0)))^($A4067-$A4066)*(1-0.5*(E4067/E4066-1))</f>
        <v>31.557834660677955</v>
      </c>
      <c r="J4067">
        <f>VLOOKUP(A4067,'SVXY-IV'!A$1:G$5041,4,0)</f>
        <v>31.690806129999999</v>
      </c>
      <c r="M4067">
        <f t="shared" si="65"/>
        <v>3.3888114341334039</v>
      </c>
    </row>
    <row r="4068" spans="1:13"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I4067*(1-IF($A4068&lt;=I4063,I$1,I$1+IF(AND(WEEKDAY($A4068)&lt;&gt;1,WEEKDAY($A4068)&lt;&gt;7),J$1,0)))^($A4068-$A4067)*(1-0.5*(E4068/E4067-1))</f>
        <v>32.510534439003614</v>
      </c>
      <c r="J4068">
        <f>VLOOKUP(A4068,'SVXY-IV'!A$1:G$5041,4,0)</f>
        <v>32.641151819999997</v>
      </c>
      <c r="M4068">
        <f t="shared" si="65"/>
        <v>3.5934355177855544</v>
      </c>
    </row>
    <row r="4069" spans="1:13"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I4068*(1-IF($A4069&lt;=I4064,I$1,I$1+IF(AND(WEEKDAY($A4069)&lt;&gt;1,WEEKDAY($A4069)&lt;&gt;7),J$1,0)))^($A4069-$A4068)*(1-0.5*(E4069/E4068-1))</f>
        <v>32.611607154615974</v>
      </c>
      <c r="J4069">
        <f>VLOOKUP(A4069,'SVXY-IV'!A$1:G$5041,4,0)</f>
        <v>32.742164240000001</v>
      </c>
      <c r="M4069">
        <f t="shared" si="65"/>
        <v>3.6157981663195349</v>
      </c>
    </row>
    <row r="4070" spans="1:13" x14ac:dyDescent="0.25">
      <c r="A4070" s="1">
        <v>43969</v>
      </c>
      <c r="B4070">
        <v>29.3</v>
      </c>
      <c r="C4070">
        <v>31.77</v>
      </c>
      <c r="D4070">
        <v>58.6081</v>
      </c>
      <c r="E4070">
        <v>49.3504</v>
      </c>
      <c r="F4070">
        <v>20380.711523999998</v>
      </c>
      <c r="G4070">
        <v>17163.23587</v>
      </c>
      <c r="H4070">
        <f>(1/(1-91/360*VLOOKUP($A4070,Tbills!$B$4:$C$974,2,1)/100))^((1)/91)-1</f>
        <v>3.6116988748613466E-6</v>
      </c>
      <c r="I4070">
        <f>I4069*(1-IF($A4070&lt;=I4065,I$1,I$1+IF(AND(WEEKDAY($A4070)&lt;&gt;1,WEEKDAY($A4070)&lt;&gt;7),J$1,0)))^($A4070-$A4069)*(1-0.5*(E4070/E4069-1))</f>
        <v>33.941769687603831</v>
      </c>
      <c r="J4070">
        <f>VLOOKUP(A4070,'SVXY-IV'!A$1:G$5041,4,0)</f>
        <v>34.075595290000003</v>
      </c>
      <c r="M4070">
        <f t="shared" si="65"/>
        <v>3.9108018132316231</v>
      </c>
    </row>
    <row r="4071" spans="1:13" x14ac:dyDescent="0.25">
      <c r="A4071" s="1">
        <v>43970</v>
      </c>
      <c r="B4071">
        <v>30.53</v>
      </c>
      <c r="C4071">
        <v>32.81</v>
      </c>
      <c r="D4071">
        <v>62.4482</v>
      </c>
      <c r="E4071">
        <v>52.5837</v>
      </c>
      <c r="F4071">
        <v>21096.505767999999</v>
      </c>
      <c r="G4071">
        <v>17765.966646000001</v>
      </c>
      <c r="H4071">
        <f>(1/(1-91/360*VLOOKUP($A4071,Tbills!$B$4:$C$974,2,1)/100))^((1)/91)-1</f>
        <v>3.6116988748613466E-6</v>
      </c>
      <c r="I4071">
        <f>I4070*(1-IF($A4071&lt;=I4066,I$1,I$1+IF(AND(WEEKDAY($A4071)&lt;&gt;1,WEEKDAY($A4071)&lt;&gt;7),J$1,0)))^($A4071-$A4070)*(1-0.5*(E4071/E4070-1))</f>
        <v>32.82903036390438</v>
      </c>
      <c r="J4071">
        <f>VLOOKUP(A4071,'SVXY-IV'!A$1:G$5041,4,0)</f>
        <v>32.955810649999997</v>
      </c>
      <c r="M4071">
        <f t="shared" si="65"/>
        <v>3.6544068176271081</v>
      </c>
    </row>
    <row r="4072" spans="1:13"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I4071*(1-IF($A4072&lt;=I4067,I$1,I$1+IF(AND(WEEKDAY($A4072)&lt;&gt;1,WEEKDAY($A4072)&lt;&gt;7),J$1,0)))^($A4072-$A4071)*(1-0.5*(E4072/E4071-1))</f>
        <v>34.005174866448606</v>
      </c>
      <c r="J4072">
        <f>VLOOKUP(A4072,'SVXY-IV'!A$1:G$5041,4,0)</f>
        <v>34.13666971</v>
      </c>
      <c r="M4072">
        <f t="shared" si="65"/>
        <v>3.9162696106386075</v>
      </c>
    </row>
    <row r="4073" spans="1:13"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I4072*(1-IF($A4073&lt;=I4068,I$1,I$1+IF(AND(WEEKDAY($A4073)&lt;&gt;1,WEEKDAY($A4073)&lt;&gt;7),J$1,0)))^($A4073-$A4072)*(1-0.5*(E4073/E4072-1))</f>
        <v>33.29753173291401</v>
      </c>
      <c r="J4073">
        <f>VLOOKUP(A4073,'SVXY-IV'!A$1:G$5041,4,0)</f>
        <v>33.425484859999997</v>
      </c>
      <c r="M4073">
        <f t="shared" si="65"/>
        <v>3.7533003228178825</v>
      </c>
    </row>
    <row r="4074" spans="1:13"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I4073*(1-IF($A4074&lt;=I4069,I$1,I$1+IF(AND(WEEKDAY($A4074)&lt;&gt;1,WEEKDAY($A4074)&lt;&gt;7),J$1,0)))^($A4074-$A4073)*(1-0.5*(E4074/E4073-1))</f>
        <v>33.639113408717343</v>
      </c>
      <c r="J4074">
        <f>VLOOKUP(A4074,'SVXY-IV'!A$1:G$5041,4,0)</f>
        <v>33.766519559999999</v>
      </c>
      <c r="M4074">
        <f t="shared" si="65"/>
        <v>3.8303255276983026</v>
      </c>
    </row>
    <row r="4075" spans="1:13"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I4074*(1-IF($A4075&lt;=I4070,I$1,I$1+IF(AND(WEEKDAY($A4075)&lt;&gt;1,WEEKDAY($A4075)&lt;&gt;7),J$1,0)))^($A4075-$A4074)*(1-0.5*(E4075/E4074-1))</f>
        <v>34.036295871920672</v>
      </c>
      <c r="J4075">
        <f>VLOOKUP(A4075,'SVXY-IV'!A$1:G$5041,4,0)</f>
        <v>34.163279950000003</v>
      </c>
      <c r="M4075">
        <f t="shared" si="65"/>
        <v>3.9208525473617915</v>
      </c>
    </row>
    <row r="4076" spans="1:13"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I4075*(1-IF($A4076&lt;=I4071,I$1,I$1+IF(AND(WEEKDAY($A4076)&lt;&gt;1,WEEKDAY($A4076)&lt;&gt;7),J$1,0)))^($A4076-$A4075)*(1-0.5*(E4076/E4075-1))</f>
        <v>34.331408135527063</v>
      </c>
      <c r="J4076">
        <f>VLOOKUP(A4076,'SVXY-IV'!A$1:G$5041,4,0)</f>
        <v>34.457992580000003</v>
      </c>
      <c r="M4076">
        <f t="shared" si="65"/>
        <v>3.9888642632676055</v>
      </c>
    </row>
    <row r="4077" spans="1:13"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I4076*(1-IF($A4077&lt;=I4072,I$1,I$1+IF(AND(WEEKDAY($A4077)&lt;&gt;1,WEEKDAY($A4077)&lt;&gt;7),J$1,0)))^($A4077-$A4076)*(1-0.5*(E4077/E4076-1))</f>
        <v>33.629953438580934</v>
      </c>
      <c r="J4077">
        <f>VLOOKUP(A4077,'SVXY-IV'!A$1:G$5041,4,0)</f>
        <v>33.753089610000004</v>
      </c>
      <c r="M4077">
        <f t="shared" si="65"/>
        <v>3.8258895927765875</v>
      </c>
    </row>
    <row r="4078" spans="1:13"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I4077*(1-IF($A4078&lt;=I4073,I$1,I$1+IF(AND(WEEKDAY($A4078)&lt;&gt;1,WEEKDAY($A4078)&lt;&gt;7),J$1,0)))^($A4078-$A4077)*(1-0.5*(E4078/E4077-1))</f>
        <v>34.358428924598392</v>
      </c>
      <c r="J4078">
        <f>VLOOKUP(A4078,'SVXY-IV'!A$1:G$5041,4,0)</f>
        <v>34.48212607</v>
      </c>
      <c r="M4078">
        <f t="shared" si="65"/>
        <v>3.9916562181920976</v>
      </c>
    </row>
    <row r="4079" spans="1:13" x14ac:dyDescent="0.25">
      <c r="A4079" s="1">
        <v>43983</v>
      </c>
      <c r="B4079" s="34">
        <v>28.23</v>
      </c>
      <c r="C4079" s="34">
        <v>30.92</v>
      </c>
      <c r="D4079" s="31">
        <v>57.7592</v>
      </c>
      <c r="E4079" s="35">
        <v>48.633099999999999</v>
      </c>
      <c r="F4079" s="33">
        <v>20602.249796</v>
      </c>
      <c r="G4079" s="36">
        <v>17348.921734</v>
      </c>
      <c r="H4079">
        <f>(1/(1-91/360*VLOOKUP($A4079,Tbills!$B$4:$C$974,2,1)/100))^((1)/91)-1</f>
        <v>3.6116988748613466E-6</v>
      </c>
      <c r="I4079">
        <f>I4078*(1-IF($A4079&lt;=I4074,I$1,I$1+IF(AND(WEEKDAY($A4079)&lt;&gt;1,WEEKDAY($A4079)&lt;&gt;7),J$1,0)))^($A4079-$A4078)*(1-0.5*(E4079/E4078-1))</f>
        <v>33.967237138427919</v>
      </c>
      <c r="J4079">
        <f>VLOOKUP(A4079,'SVXY-IV'!A$1:G$5041,4,0)</f>
        <v>34.090281279999999</v>
      </c>
      <c r="M4079">
        <f t="shared" ref="M4079:M4113" si="66">M4078*(1-IF($A4079&lt;=N$3,M$1,M$1+IF(AND(WEEKDAY($A4079)&lt;&gt;1,WEEKDAY($A4079)&lt;&gt;7),N$1,0)))^($A4079-$A4078)*(2-$E4079/$E4078)</f>
        <v>3.9008325004785092</v>
      </c>
    </row>
    <row r="4080" spans="1:13" x14ac:dyDescent="0.25">
      <c r="A4080" s="1">
        <v>43984</v>
      </c>
      <c r="B4080" s="34">
        <v>26.84</v>
      </c>
      <c r="C4080" s="34">
        <v>29.93</v>
      </c>
      <c r="D4080" s="31">
        <v>55.7059</v>
      </c>
      <c r="E4080" s="35">
        <v>46.904000000000003</v>
      </c>
      <c r="F4080" s="33">
        <v>20390.656245999999</v>
      </c>
      <c r="G4080" s="36">
        <v>17170.678537</v>
      </c>
      <c r="H4080">
        <f>(1/(1-91/360*VLOOKUP($A4080,Tbills!$B$4:$C$974,2,1)/100))^((1)/91)-1</f>
        <v>3.6116988748613466E-6</v>
      </c>
      <c r="I4080">
        <f>I4079*(1-IF($A4080&lt;=I4075,I$1,I$1+IF(AND(WEEKDAY($A4080)&lt;&gt;1,WEEKDAY($A4080)&lt;&gt;7),J$1,0)))^($A4080-$A4079)*(1-0.5*(E4080/E4079-1))</f>
        <v>34.570172485881777</v>
      </c>
      <c r="J4080">
        <f>VLOOKUP(A4080,'SVXY-IV'!A$1:G$5041,4,0)</f>
        <v>34.693983950000003</v>
      </c>
      <c r="M4080">
        <f t="shared" si="66"/>
        <v>4.0393344578009005</v>
      </c>
    </row>
    <row r="4081" spans="1:13" x14ac:dyDescent="0.25">
      <c r="A4081" s="1">
        <v>43985</v>
      </c>
      <c r="B4081" s="34">
        <v>25.66</v>
      </c>
      <c r="C4081" s="34">
        <v>28.91</v>
      </c>
      <c r="D4081" s="31">
        <v>53.608800000000002</v>
      </c>
      <c r="E4081" s="35">
        <v>45.138100000000001</v>
      </c>
      <c r="F4081" s="33">
        <v>19897.628882000001</v>
      </c>
      <c r="G4081" s="36">
        <v>16755.445264999998</v>
      </c>
      <c r="H4081">
        <f>(1/(1-91/360*VLOOKUP($A4081,Tbills!$B$4:$C$974,2,1)/100))^((1)/91)-1</f>
        <v>3.6116988748613466E-6</v>
      </c>
      <c r="I4081">
        <f>I4080*(1-IF($A4081&lt;=I4076,I$1,I$1+IF(AND(WEEKDAY($A4081)&lt;&gt;1,WEEKDAY($A4081)&lt;&gt;7),J$1,0)))^($A4081-$A4080)*(1-0.5*(E4081/E4080-1))</f>
        <v>35.220026154126373</v>
      </c>
      <c r="J4081">
        <f>VLOOKUP(A4081,'SVXY-IV'!A$1:G$5041,4,0)</f>
        <v>35.343780719999998</v>
      </c>
      <c r="M4081">
        <f t="shared" si="66"/>
        <v>4.191217117829078</v>
      </c>
    </row>
    <row r="4082" spans="1:13" x14ac:dyDescent="0.25">
      <c r="A4082" s="1">
        <v>43986</v>
      </c>
      <c r="B4082" s="34">
        <v>25.81</v>
      </c>
      <c r="C4082" s="34">
        <v>28.85</v>
      </c>
      <c r="D4082" s="31">
        <v>53.008899999999997</v>
      </c>
      <c r="E4082" s="35">
        <v>44.632800000000003</v>
      </c>
      <c r="F4082" s="33">
        <v>19783.08511</v>
      </c>
      <c r="G4082" s="36">
        <v>16658.929443000001</v>
      </c>
      <c r="H4082">
        <f>(1/(1-91/360*VLOOKUP($A4082,Tbills!$B$4:$C$974,2,1)/100))^((1)/91)-1</f>
        <v>4.1675021249520938E-6</v>
      </c>
      <c r="I4082">
        <f>I4081*(1-IF($A4082&lt;=I4077,I$1,I$1+IF(AND(WEEKDAY($A4082)&lt;&gt;1,WEEKDAY($A4082)&lt;&gt;7),J$1,0)))^($A4082-$A4081)*(1-0.5*(E4082/E4081-1))</f>
        <v>35.416240229605549</v>
      </c>
      <c r="J4082">
        <f>VLOOKUP(A4082,'SVXY-IV'!A$1:G$5041,4,0)</f>
        <v>35.539283589999997</v>
      </c>
      <c r="M4082">
        <f t="shared" si="66"/>
        <v>4.2379384481785607</v>
      </c>
    </row>
    <row r="4083" spans="1:13" x14ac:dyDescent="0.25">
      <c r="A4083" s="1">
        <v>43987</v>
      </c>
      <c r="B4083" s="34">
        <v>24.52</v>
      </c>
      <c r="C4083" s="34">
        <v>27.42</v>
      </c>
      <c r="D4083" s="31">
        <v>50.182400000000001</v>
      </c>
      <c r="E4083" s="35">
        <v>42.252800000000001</v>
      </c>
      <c r="F4083" s="33">
        <v>18932.148634000001</v>
      </c>
      <c r="G4083" s="36">
        <v>15942.303897</v>
      </c>
      <c r="H4083">
        <f>(1/(1-91/360*VLOOKUP($A4083,Tbills!$B$4:$C$974,2,1)/100))^((1)/91)-1</f>
        <v>4.1675021249520938E-6</v>
      </c>
      <c r="I4083">
        <f>I4082*(1-IF($A4083&lt;=I4078,I$1,I$1+IF(AND(WEEKDAY($A4083)&lt;&gt;1,WEEKDAY($A4083)&lt;&gt;7),J$1,0)))^($A4083-$A4082)*(1-0.5*(E4083/E4082-1))</f>
        <v>36.359561884473514</v>
      </c>
      <c r="J4083">
        <f>VLOOKUP(A4083,'SVXY-IV'!A$1:G$5041,4,0)</f>
        <v>36.484695010000003</v>
      </c>
      <c r="M4083">
        <f t="shared" si="66"/>
        <v>4.463714423665917</v>
      </c>
    </row>
    <row r="4084" spans="1:13" x14ac:dyDescent="0.25">
      <c r="A4084" s="1">
        <v>43990</v>
      </c>
      <c r="B4084" s="34">
        <v>25.81</v>
      </c>
      <c r="C4084" s="34">
        <v>28.08</v>
      </c>
      <c r="D4084" s="31">
        <v>51.5687</v>
      </c>
      <c r="E4084" s="35">
        <v>43.419600000000003</v>
      </c>
      <c r="F4084" s="33">
        <v>19331.324484000001</v>
      </c>
      <c r="G4084" s="36">
        <v>16278.240894</v>
      </c>
      <c r="H4084">
        <f>(1/(1-91/360*VLOOKUP($A4084,Tbills!$B$4:$C$974,2,1)/100))^((1)/91)-1</f>
        <v>4.1675021249520938E-6</v>
      </c>
      <c r="I4084">
        <f>I4083*(1-IF($A4084&lt;=I4079,I$1,I$1+IF(AND(WEEKDAY($A4084)&lt;&gt;1,WEEKDAY($A4084)&lt;&gt;7),J$1,0)))^($A4084-$A4083)*(1-0.5*(E4084/E4083-1))</f>
        <v>35.854732235797812</v>
      </c>
      <c r="J4084">
        <f>VLOOKUP(A4084,'SVXY-IV'!A$1:G$5041,4,0)</f>
        <v>35.976457920000001</v>
      </c>
      <c r="M4084">
        <f t="shared" si="66"/>
        <v>4.3398436739301394</v>
      </c>
    </row>
    <row r="4085" spans="1:13" x14ac:dyDescent="0.25">
      <c r="A4085" s="1">
        <v>43991</v>
      </c>
      <c r="B4085" s="34">
        <v>27.57</v>
      </c>
      <c r="C4085" s="34">
        <v>29.67</v>
      </c>
      <c r="D4085" s="31">
        <v>54.653100000000002</v>
      </c>
      <c r="E4085" s="35">
        <v>46.016399999999997</v>
      </c>
      <c r="F4085" s="33">
        <v>19886.547055999999</v>
      </c>
      <c r="G4085" s="36">
        <v>16745.706812</v>
      </c>
      <c r="H4085">
        <f>(1/(1-91/360*VLOOKUP($A4085,Tbills!$B$4:$C$974,2,1)/100))^((1)/91)-1</f>
        <v>4.1675021249520938E-6</v>
      </c>
      <c r="I4085">
        <f>I4084*(1-IF($A4085&lt;=I4080,I$1,I$1+IF(AND(WEEKDAY($A4085)&lt;&gt;1,WEEKDAY($A4085)&lt;&gt;7),J$1,0)))^($A4085-$A4084)*(1-0.5*(E4085/E4084-1))</f>
        <v>34.781643306730039</v>
      </c>
      <c r="J4085">
        <f>VLOOKUP(A4085,'SVXY-IV'!A$1:G$5041,4,0)</f>
        <v>34.899881049999998</v>
      </c>
      <c r="M4085">
        <f t="shared" si="66"/>
        <v>4.0801002043219956</v>
      </c>
    </row>
    <row r="4086" spans="1:13" x14ac:dyDescent="0.25">
      <c r="A4086" s="1">
        <v>43992</v>
      </c>
      <c r="B4086" s="34">
        <v>27.57</v>
      </c>
      <c r="C4086" s="34">
        <v>29.57</v>
      </c>
      <c r="D4086" s="31">
        <v>53.817</v>
      </c>
      <c r="E4086" s="35">
        <v>45.312199999999997</v>
      </c>
      <c r="F4086" s="33">
        <v>19630.438711999999</v>
      </c>
      <c r="G4086" s="36">
        <v>16529.977903999999</v>
      </c>
      <c r="H4086">
        <f>(1/(1-91/360*VLOOKUP($A4086,Tbills!$B$4:$C$974,2,1)/100))^((1)/91)-1</f>
        <v>4.1675021249520938E-6</v>
      </c>
      <c r="I4086">
        <f>I4085*(1-IF($A4086&lt;=I4081,I$1,I$1+IF(AND(WEEKDAY($A4086)&lt;&gt;1,WEEKDAY($A4086)&lt;&gt;7),J$1,0)))^($A4086-$A4085)*(1-0.5*(E4086/E4085-1))</f>
        <v>35.046867016851401</v>
      </c>
      <c r="J4086">
        <f>VLOOKUP(A4086,'SVXY-IV'!A$1:G$5041,4,0)</f>
        <v>35.165289229999999</v>
      </c>
      <c r="M4086">
        <f t="shared" si="66"/>
        <v>4.1423460156375196</v>
      </c>
    </row>
    <row r="4087" spans="1:13" x14ac:dyDescent="0.25">
      <c r="A4087" s="1">
        <v>43993</v>
      </c>
      <c r="B4087" s="34">
        <v>40.79</v>
      </c>
      <c r="C4087" s="34">
        <v>40.43</v>
      </c>
      <c r="D4087" s="31">
        <v>74.775499999999994</v>
      </c>
      <c r="E4087" s="35">
        <v>62.958399999999997</v>
      </c>
      <c r="F4087" s="33">
        <v>22899.935258000001</v>
      </c>
      <c r="G4087" s="36">
        <v>19283.016393999998</v>
      </c>
      <c r="H4087">
        <f>(1/(1-91/360*VLOOKUP($A4087,Tbills!$B$4:$C$974,2,1)/100))^((1)/91)-1</f>
        <v>4.7232238586936148E-6</v>
      </c>
      <c r="I4087">
        <f>I4086*(1-IF($A4087&lt;=I4082,I$1,I$1+IF(AND(WEEKDAY($A4087)&lt;&gt;1,WEEKDAY($A4087)&lt;&gt;7),J$1,0)))^($A4087-$A4086)*(1-0.5*(E4087/E4086-1))</f>
        <v>28.221877346138001</v>
      </c>
      <c r="J4087">
        <f>VLOOKUP(A4087,'SVXY-IV'!A$1:G$5041,4,0)</f>
        <v>28.304934620000001</v>
      </c>
      <c r="M4087">
        <f t="shared" si="66"/>
        <v>2.5290497312971567</v>
      </c>
    </row>
    <row r="4088" spans="1:13" x14ac:dyDescent="0.25">
      <c r="A4088" s="1">
        <v>43994</v>
      </c>
      <c r="B4088" s="34">
        <v>36.090000000000003</v>
      </c>
      <c r="C4088" s="34">
        <v>38.049999999999997</v>
      </c>
      <c r="D4088" s="31">
        <v>65.462000000000003</v>
      </c>
      <c r="E4088" s="35">
        <v>55.116399999999999</v>
      </c>
      <c r="F4088" s="33">
        <v>21791.560004999999</v>
      </c>
      <c r="G4088" s="36">
        <v>18349.611840000001</v>
      </c>
      <c r="H4088">
        <f>(1/(1-91/360*VLOOKUP($A4088,Tbills!$B$4:$C$974,2,1)/100))^((1)/91)-1</f>
        <v>4.7232238586936148E-6</v>
      </c>
      <c r="I4088">
        <f>I4087*(1-IF($A4088&lt;=I4083,I$1,I$1+IF(AND(WEEKDAY($A4088)&lt;&gt;1,WEEKDAY($A4088)&lt;&gt;7),J$1,0)))^($A4088-$A4087)*(1-0.5*(E4088/E4087-1))</f>
        <v>29.978733545550547</v>
      </c>
      <c r="J4088">
        <f>VLOOKUP(A4088,'SVXY-IV'!A$1:G$5041,4,0)</f>
        <v>30.068263349999999</v>
      </c>
      <c r="M4088">
        <f t="shared" si="66"/>
        <v>2.843931753674084</v>
      </c>
    </row>
    <row r="4089" spans="1:13" x14ac:dyDescent="0.25">
      <c r="A4089" s="1">
        <v>43997</v>
      </c>
      <c r="B4089" s="34">
        <v>34.4</v>
      </c>
      <c r="C4089" s="34">
        <v>36.43</v>
      </c>
      <c r="D4089" s="31">
        <v>63.970199999999998</v>
      </c>
      <c r="E4089" s="35">
        <v>53.859499999999997</v>
      </c>
      <c r="F4089" s="33">
        <v>21458.973191000001</v>
      </c>
      <c r="G4089" s="36">
        <v>18069.296665999998</v>
      </c>
      <c r="H4089">
        <f>(1/(1-91/360*VLOOKUP($A4089,Tbills!$B$4:$C$974,2,1)/100))^((1)/91)-1</f>
        <v>4.7232238586936148E-6</v>
      </c>
      <c r="I4089">
        <f>I4088*(1-IF($A4089&lt;=I4084,I$1,I$1+IF(AND(WEEKDAY($A4089)&lt;&gt;1,WEEKDAY($A4089)&lt;&gt;7),J$1,0)))^($A4089-$A4088)*(1-0.5*(E4089/E4088-1))</f>
        <v>30.318190597479699</v>
      </c>
      <c r="J4089">
        <f>VLOOKUP(A4089,'SVXY-IV'!A$1:G$5041,4,0)</f>
        <v>30.406537530000001</v>
      </c>
      <c r="M4089">
        <f t="shared" si="66"/>
        <v>2.9083796808571498</v>
      </c>
    </row>
    <row r="4090" spans="1:13" x14ac:dyDescent="0.25">
      <c r="A4090" s="1">
        <v>43998</v>
      </c>
      <c r="B4090" s="34">
        <v>33.67</v>
      </c>
      <c r="C4090" s="34">
        <v>35.799999999999997</v>
      </c>
      <c r="D4090" s="31">
        <v>63.090899999999998</v>
      </c>
      <c r="E4090" s="35">
        <v>53.118899999999996</v>
      </c>
      <c r="F4090" s="33">
        <v>21401.515003</v>
      </c>
      <c r="G4090" s="36">
        <v>18020.829274</v>
      </c>
      <c r="H4090">
        <f>(1/(1-91/360*VLOOKUP($A4090,Tbills!$B$4:$C$974,2,1)/100))^((1)/91)-1</f>
        <v>4.7232238586936148E-6</v>
      </c>
      <c r="I4090">
        <f>I4089*(1-IF($A4090&lt;=I4085,I$1,I$1+IF(AND(WEEKDAY($A4090)&lt;&gt;1,WEEKDAY($A4090)&lt;&gt;7),J$1,0)))^($A4090-$A4089)*(1-0.5*(E4090/E4089-1))</f>
        <v>30.525842600345175</v>
      </c>
      <c r="J4090">
        <f>VLOOKUP(A4090,'SVXY-IV'!A$1:G$5041,4,0)</f>
        <v>30.613482520000002</v>
      </c>
      <c r="M4090">
        <f t="shared" si="66"/>
        <v>2.9482343012811736</v>
      </c>
    </row>
    <row r="4091" spans="1:13" x14ac:dyDescent="0.25">
      <c r="A4091" s="1">
        <v>43999</v>
      </c>
      <c r="B4091" s="34">
        <v>33.47</v>
      </c>
      <c r="C4091" s="34">
        <v>35.72</v>
      </c>
      <c r="D4091" s="31">
        <v>63.091200000000001</v>
      </c>
      <c r="E4091" s="35">
        <v>53.118899999999996</v>
      </c>
      <c r="F4091" s="33">
        <v>21577.596713999999</v>
      </c>
      <c r="G4091" s="36">
        <v>18169.011159000001</v>
      </c>
      <c r="H4091">
        <f>(1/(1-91/360*VLOOKUP($A4091,Tbills!$B$4:$C$974,2,1)/100))^((1)/91)-1</f>
        <v>4.7232238586936148E-6</v>
      </c>
      <c r="I4091">
        <f>I4090*(1-IF($A4091&lt;=I4086,I$1,I$1+IF(AND(WEEKDAY($A4091)&lt;&gt;1,WEEKDAY($A4091)&lt;&gt;7),J$1,0)))^($A4091-$A4090)*(1-0.5*(E4091/E4090-1))</f>
        <v>30.52504809211311</v>
      </c>
      <c r="J4091">
        <f>VLOOKUP(A4091,'SVXY-IV'!A$1:G$5041,4,0)</f>
        <v>30.611743440000001</v>
      </c>
      <c r="M4091">
        <f t="shared" si="66"/>
        <v>2.9480969862589221</v>
      </c>
    </row>
    <row r="4092" spans="1:13" x14ac:dyDescent="0.25">
      <c r="A4092" s="1">
        <v>44000</v>
      </c>
      <c r="B4092" s="34">
        <v>32.94</v>
      </c>
      <c r="C4092" s="34">
        <v>35.14</v>
      </c>
      <c r="D4092" s="31">
        <v>63.009399999999999</v>
      </c>
      <c r="E4092" s="35">
        <v>53.049799999999998</v>
      </c>
      <c r="F4092" s="33">
        <v>21674.130845</v>
      </c>
      <c r="G4092" s="36">
        <v>18250.2101</v>
      </c>
      <c r="H4092">
        <f>(1/(1-91/360*VLOOKUP($A4092,Tbills!$B$4:$C$974,2,1)/100))^((1)/91)-1</f>
        <v>4.862186216536557E-6</v>
      </c>
      <c r="I4092">
        <f>I4091*(1-IF($A4092&lt;=I4087,I$1,I$1+IF(AND(WEEKDAY($A4092)&lt;&gt;1,WEEKDAY($A4092)&lt;&gt;7),J$1,0)))^($A4092-$A4091)*(1-0.5*(E4092/E4091-1))</f>
        <v>30.544107422354401</v>
      </c>
      <c r="J4092">
        <f>VLOOKUP(A4092,'SVXY-IV'!A$1:G$5041,4,0)</f>
        <v>30.627831369999999</v>
      </c>
      <c r="M4092">
        <f t="shared" si="66"/>
        <v>2.9517945464589737</v>
      </c>
    </row>
    <row r="4093" spans="1:13" x14ac:dyDescent="0.25">
      <c r="A4093" s="1">
        <v>44001</v>
      </c>
      <c r="B4093" s="34">
        <v>35.119999999999997</v>
      </c>
      <c r="C4093" s="34">
        <v>36.68</v>
      </c>
      <c r="D4093" s="31">
        <v>66.146900000000002</v>
      </c>
      <c r="E4093" s="35">
        <v>55.691099999999999</v>
      </c>
      <c r="F4093" s="33">
        <v>22449.855024</v>
      </c>
      <c r="G4093" s="36">
        <v>18903.302307999998</v>
      </c>
      <c r="H4093">
        <f>(1/(1-91/360*VLOOKUP($A4093,Tbills!$B$4:$C$974,2,1)/100))^((1)/91)-1</f>
        <v>4.862186216536557E-6</v>
      </c>
      <c r="I4093">
        <f>I4092*(1-IF($A4093&lt;=I4088,I$1,I$1+IF(AND(WEEKDAY($A4093)&lt;&gt;1,WEEKDAY($A4093)&lt;&gt;7),J$1,0)))^($A4093-$A4092)*(1-0.5*(E4093/E4092-1))</f>
        <v>29.78295093742614</v>
      </c>
      <c r="J4093">
        <f>VLOOKUP(A4093,'SVXY-IV'!A$1:G$5041,4,0)</f>
        <v>29.863404370000001</v>
      </c>
      <c r="M4093">
        <f t="shared" si="66"/>
        <v>2.8046968168053183</v>
      </c>
    </row>
    <row r="4094" spans="1:13" x14ac:dyDescent="0.25">
      <c r="A4094" s="1">
        <v>44004</v>
      </c>
      <c r="B4094" s="34">
        <v>31.77</v>
      </c>
      <c r="C4094" s="34">
        <v>33.75</v>
      </c>
      <c r="D4094" s="31">
        <v>59.430999999999997</v>
      </c>
      <c r="E4094" s="35">
        <v>50.036000000000001</v>
      </c>
      <c r="F4094" s="33">
        <v>21246.913057999998</v>
      </c>
      <c r="G4094" s="36">
        <v>17890.121339000001</v>
      </c>
      <c r="H4094">
        <f>(1/(1-91/360*VLOOKUP($A4094,Tbills!$B$4:$C$974,2,1)/100))^((1)/91)-1</f>
        <v>4.862186216536557E-6</v>
      </c>
      <c r="I4094">
        <f>I4093*(1-IF($A4094&lt;=I4089,I$1,I$1+IF(AND(WEEKDAY($A4094)&lt;&gt;1,WEEKDAY($A4094)&lt;&gt;7),J$1,0)))^($A4094-$A4093)*(1-0.5*(E4094/E4093-1))</f>
        <v>31.292648183234924</v>
      </c>
      <c r="J4094">
        <f>VLOOKUP(A4094,'SVXY-IV'!A$1:G$5041,4,0)</f>
        <v>31.370900280000001</v>
      </c>
      <c r="M4094">
        <f t="shared" si="66"/>
        <v>3.0890654354641347</v>
      </c>
    </row>
    <row r="4095" spans="1:13" x14ac:dyDescent="0.25">
      <c r="A4095" s="1">
        <v>44005</v>
      </c>
      <c r="B4095" s="34">
        <v>31.37</v>
      </c>
      <c r="C4095" s="34">
        <v>33.06</v>
      </c>
      <c r="D4095" s="31">
        <v>59.979300000000002</v>
      </c>
      <c r="E4095" s="35">
        <v>50.497300000000003</v>
      </c>
      <c r="F4095" s="33">
        <v>21140.334115000001</v>
      </c>
      <c r="G4095" s="36">
        <v>17800.293776999999</v>
      </c>
      <c r="H4095">
        <f>(1/(1-91/360*VLOOKUP($A4095,Tbills!$B$4:$C$974,2,1)/100))^((1)/91)-1</f>
        <v>4.862186216536557E-6</v>
      </c>
      <c r="I4095">
        <f>I4094*(1-IF($A4095&lt;=I4090,I$1,I$1+IF(AND(WEEKDAY($A4095)&lt;&gt;1,WEEKDAY($A4095)&lt;&gt;7),J$1,0)))^($A4095-$A4094)*(1-0.5*(E4095/E4094-1))</f>
        <v>31.147588344780619</v>
      </c>
      <c r="J4095">
        <f>VLOOKUP(A4095,'SVXY-IV'!A$1:G$5041,4,0)</f>
        <v>31.225141520000001</v>
      </c>
      <c r="M4095">
        <f t="shared" si="66"/>
        <v>3.0604436749381958</v>
      </c>
    </row>
    <row r="4096" spans="1:13" x14ac:dyDescent="0.25">
      <c r="A4096" s="1">
        <v>44006</v>
      </c>
      <c r="B4096" s="34">
        <v>33.840000000000003</v>
      </c>
      <c r="C4096" s="34">
        <v>35.39</v>
      </c>
      <c r="D4096" s="31">
        <v>63.040399999999998</v>
      </c>
      <c r="E4096" s="35">
        <v>53.074199999999998</v>
      </c>
      <c r="F4096" s="33">
        <v>22114.06769</v>
      </c>
      <c r="G4096" s="36">
        <v>18620.096999000001</v>
      </c>
      <c r="H4096">
        <f>(1/(1-91/360*VLOOKUP($A4096,Tbills!$B$4:$C$974,2,1)/100))^((1)/91)-1</f>
        <v>4.862186216536557E-6</v>
      </c>
      <c r="I4096">
        <f>I4095*(1-IF($A4096&lt;=I4091,I$1,I$1+IF(AND(WEEKDAY($A4096)&lt;&gt;1,WEEKDAY($A4096)&lt;&gt;7),J$1,0)))^($A4096-$A4095)*(1-0.5*(E4096/E4095-1))</f>
        <v>30.352060596609963</v>
      </c>
      <c r="J4096">
        <f>VLOOKUP(A4096,'SVXY-IV'!A$1:G$5041,4,0)</f>
        <v>30.42326035</v>
      </c>
      <c r="M4096">
        <f t="shared" si="66"/>
        <v>2.904132586268978</v>
      </c>
    </row>
    <row r="4097" spans="1:13" x14ac:dyDescent="0.25">
      <c r="A4097" s="1">
        <v>44007</v>
      </c>
      <c r="B4097" s="34">
        <v>32.22</v>
      </c>
      <c r="C4097" s="34">
        <v>34.090000000000003</v>
      </c>
      <c r="D4097" s="31">
        <v>60.527500000000003</v>
      </c>
      <c r="E4097" s="35">
        <v>50.958399999999997</v>
      </c>
      <c r="F4097" s="33">
        <v>21434.844811999999</v>
      </c>
      <c r="G4097" s="36">
        <v>18048.099203999998</v>
      </c>
      <c r="H4097">
        <f>(1/(1-91/360*VLOOKUP($A4097,Tbills!$B$4:$C$974,2,1)/100))^((1)/91)-1</f>
        <v>4.3064573782558568E-6</v>
      </c>
      <c r="I4097">
        <f>I4096*(1-IF($A4097&lt;=I4092,I$1,I$1+IF(AND(WEEKDAY($A4097)&lt;&gt;1,WEEKDAY($A4097)&lt;&gt;7),J$1,0)))^($A4097-$A4096)*(1-0.5*(E4097/E4096-1))</f>
        <v>30.956246459997836</v>
      </c>
      <c r="J4097">
        <f>VLOOKUP(A4097,'SVXY-IV'!A$1:G$5041,4,0)</f>
        <v>31.02820505</v>
      </c>
      <c r="M4097">
        <f t="shared" si="66"/>
        <v>3.0197650154550271</v>
      </c>
    </row>
    <row r="4098" spans="1:13" x14ac:dyDescent="0.25">
      <c r="A4098" s="1">
        <v>44008</v>
      </c>
      <c r="B4098" s="34">
        <v>34.729999999999997</v>
      </c>
      <c r="C4098" s="34">
        <v>35.799999999999997</v>
      </c>
      <c r="D4098" s="31">
        <v>64.832999999999998</v>
      </c>
      <c r="E4098" s="35">
        <v>54.582999999999998</v>
      </c>
      <c r="F4098" s="33">
        <v>22548.305064</v>
      </c>
      <c r="G4098" s="36">
        <v>18985.552928000001</v>
      </c>
      <c r="H4098">
        <f>(1/(1-91/360*VLOOKUP($A4098,Tbills!$B$4:$C$974,2,1)/100))^((1)/91)-1</f>
        <v>4.3064573782558568E-6</v>
      </c>
      <c r="I4098">
        <f>I4097*(1-IF($A4098&lt;=I4093,I$1,I$1+IF(AND(WEEKDAY($A4098)&lt;&gt;1,WEEKDAY($A4098)&lt;&gt;7),J$1,0)))^($A4098-$A4097)*(1-0.5*(E4098/E4097-1))</f>
        <v>29.854532061793563</v>
      </c>
      <c r="J4098">
        <f>VLOOKUP(A4098,'SVXY-IV'!A$1:G$5041,4,0)</f>
        <v>29.927582999999998</v>
      </c>
      <c r="M4098">
        <f t="shared" si="66"/>
        <v>2.8048426942563882</v>
      </c>
    </row>
    <row r="4099" spans="1:13" x14ac:dyDescent="0.25">
      <c r="A4099" s="1">
        <v>44011</v>
      </c>
      <c r="B4099" s="34">
        <v>31.78</v>
      </c>
      <c r="C4099" s="34">
        <v>33.909999999999997</v>
      </c>
      <c r="D4099" s="31">
        <v>61.045000000000002</v>
      </c>
      <c r="E4099" s="35">
        <v>51.3932</v>
      </c>
      <c r="F4099" s="33">
        <v>21712.835004</v>
      </c>
      <c r="G4099" s="36">
        <v>18281.846299000001</v>
      </c>
      <c r="H4099">
        <f>(1/(1-91/360*VLOOKUP($A4099,Tbills!$B$4:$C$974,2,1)/100))^((1)/91)-1</f>
        <v>4.3064573782558568E-6</v>
      </c>
      <c r="I4099">
        <f>I4098*(1-IF($A4099&lt;=I4094,I$1,I$1+IF(AND(WEEKDAY($A4099)&lt;&gt;1,WEEKDAY($A4099)&lt;&gt;7),J$1,0)))^($A4099-$A4098)*(1-0.5*(E4099/E4098-1))</f>
        <v>30.724473982924906</v>
      </c>
      <c r="J4099">
        <f>VLOOKUP(A4099,'SVXY-IV'!A$1:G$5041,4,0)</f>
        <v>30.797790790000001</v>
      </c>
      <c r="M4099">
        <f t="shared" si="66"/>
        <v>2.9683413398042395</v>
      </c>
    </row>
    <row r="4100" spans="1:13" x14ac:dyDescent="0.25">
      <c r="A4100" s="1">
        <v>44012</v>
      </c>
      <c r="B4100" s="34">
        <v>30.43</v>
      </c>
      <c r="C4100" s="34">
        <v>32.520000000000003</v>
      </c>
      <c r="D4100" s="31">
        <v>58.639600000000002</v>
      </c>
      <c r="E4100" s="35">
        <v>49.367899999999999</v>
      </c>
      <c r="F4100" s="33">
        <v>21061.377872000001</v>
      </c>
      <c r="G4100" s="36">
        <v>17733.251488000002</v>
      </c>
      <c r="H4100">
        <f>(1/(1-91/360*VLOOKUP($A4100,Tbills!$B$4:$C$974,2,1)/100))^((1)/91)-1</f>
        <v>4.3064573782558568E-6</v>
      </c>
      <c r="I4100">
        <f>I4099*(1-IF($A4100&lt;=I4095,I$1,I$1+IF(AND(WEEKDAY($A4100)&lt;&gt;1,WEEKDAY($A4100)&lt;&gt;7),J$1,0)))^($A4100-$A4099)*(1-0.5*(E4100/E4099-1))</f>
        <v>31.329052619179851</v>
      </c>
      <c r="J4100">
        <f>VLOOKUP(A4100,'SVXY-IV'!A$1:G$5041,4,0)</f>
        <v>31.40368887</v>
      </c>
      <c r="M4100">
        <f t="shared" si="66"/>
        <v>3.08517384929928</v>
      </c>
    </row>
    <row r="4101" spans="1:13" x14ac:dyDescent="0.25">
      <c r="A4101" s="1">
        <v>44013</v>
      </c>
      <c r="B4101" s="34">
        <v>28.62</v>
      </c>
      <c r="C4101" s="34">
        <v>31.68</v>
      </c>
      <c r="D4101" s="31">
        <v>56.709899999999998</v>
      </c>
      <c r="E4101" s="35">
        <v>47.743099999999998</v>
      </c>
      <c r="F4101" s="33">
        <v>20809.535914</v>
      </c>
      <c r="G4101" s="36">
        <v>17521.129317999999</v>
      </c>
      <c r="H4101">
        <f>(1/(1-91/360*VLOOKUP($A4101,Tbills!$B$4:$C$974,2,1)/100))^((1)/91)-1</f>
        <v>4.3064573782558568E-6</v>
      </c>
      <c r="I4101">
        <f>I4100*(1-IF($A4101&lt;=I4096,I$1,I$1+IF(AND(WEEKDAY($A4101)&lt;&gt;1,WEEKDAY($A4101)&lt;&gt;7),J$1,0)))^($A4101-$A4100)*(1-0.5*(E4101/E4100-1))</f>
        <v>31.843775843052377</v>
      </c>
      <c r="J4101">
        <f>VLOOKUP(A4101,'SVXY-IV'!A$1:G$5041,4,0)</f>
        <v>31.920500440000001</v>
      </c>
      <c r="M4101">
        <f t="shared" si="66"/>
        <v>3.1865648984393506</v>
      </c>
    </row>
    <row r="4102" spans="1:13" x14ac:dyDescent="0.25">
      <c r="A4102" s="1">
        <v>44014</v>
      </c>
      <c r="B4102" s="34">
        <v>27.68</v>
      </c>
      <c r="C4102" s="34">
        <v>30.87</v>
      </c>
      <c r="D4102" s="31">
        <v>55.305700000000002</v>
      </c>
      <c r="E4102" s="35">
        <v>46.560699999999997</v>
      </c>
      <c r="F4102" s="33">
        <v>20623.228343999999</v>
      </c>
      <c r="G4102" s="36">
        <v>17364.187365999998</v>
      </c>
      <c r="H4102">
        <f>(1/(1-91/360*VLOOKUP($A4102,Tbills!$B$4:$C$974,2,1)/100))^((1)/91)-1</f>
        <v>4.1675021249520938E-6</v>
      </c>
      <c r="I4102">
        <f>I4101*(1-IF($A4102&lt;=I4097,I$1,I$1+IF(AND(WEEKDAY($A4102)&lt;&gt;1,WEEKDAY($A4102)&lt;&gt;7),J$1,0)))^($A4102-$A4101)*(1-0.5*(E4102/E4101-1))</f>
        <v>32.237256373181943</v>
      </c>
      <c r="J4102">
        <f>VLOOKUP(A4102,'SVXY-IV'!A$1:G$5041,4,0)</f>
        <v>32.312667930000003</v>
      </c>
      <c r="M4102">
        <f t="shared" si="66"/>
        <v>3.2653308989847294</v>
      </c>
    </row>
    <row r="4103" spans="1:13" x14ac:dyDescent="0.25">
      <c r="A4103" s="1">
        <v>44018</v>
      </c>
      <c r="B4103" s="34">
        <v>27.94</v>
      </c>
      <c r="C4103" s="34">
        <v>30.98</v>
      </c>
      <c r="D4103" s="31">
        <v>55.5871</v>
      </c>
      <c r="E4103" s="35">
        <v>46.796799999999998</v>
      </c>
      <c r="F4103" s="33">
        <v>20658.310869000001</v>
      </c>
      <c r="G4103" s="36">
        <v>17393.436418000001</v>
      </c>
      <c r="H4103">
        <f>(1/(1-91/360*VLOOKUP($A4103,Tbills!$B$4:$C$974,2,1)/100))^((1)/91)-1</f>
        <v>4.1675021249520938E-6</v>
      </c>
      <c r="I4103">
        <f>I4102*(1-IF($A4103&lt;=I4098,I$1,I$1+IF(AND(WEEKDAY($A4103)&lt;&gt;1,WEEKDAY($A4103)&lt;&gt;7),J$1,0)))^($A4103-$A4102)*(1-0.5*(E4103/E4102-1))</f>
        <v>32.152174465040012</v>
      </c>
      <c r="J4103">
        <f>VLOOKUP(A4103,'SVXY-IV'!A$1:G$5041,4,0)</f>
        <v>32.224369350000003</v>
      </c>
      <c r="M4103">
        <f t="shared" si="66"/>
        <v>3.2481678503031306</v>
      </c>
    </row>
    <row r="4104" spans="1:13" x14ac:dyDescent="0.25">
      <c r="A4104" s="1">
        <v>44019</v>
      </c>
      <c r="B4104" s="34">
        <v>29.43</v>
      </c>
      <c r="C4104" s="34">
        <v>32.07</v>
      </c>
      <c r="D4104" s="31">
        <v>57.657200000000003</v>
      </c>
      <c r="E4104" s="35">
        <v>48.539400000000001</v>
      </c>
      <c r="F4104" s="33">
        <v>21136.175683000001</v>
      </c>
      <c r="G4104" s="36">
        <v>17795.706180000001</v>
      </c>
      <c r="H4104">
        <f>(1/(1-91/360*VLOOKUP($A4104,Tbills!$B$4:$C$974,2,1)/100))^((1)/91)-1</f>
        <v>4.1675021249520938E-6</v>
      </c>
      <c r="I4104">
        <f>I4103*(1-IF($A4104&lt;=I4099,I$1,I$1+IF(AND(WEEKDAY($A4104)&lt;&gt;1,WEEKDAY($A4104)&lt;&gt;7),J$1,0)))^($A4104-$A4103)*(1-0.5*(E4104/E4103-1))</f>
        <v>31.552718481122078</v>
      </c>
      <c r="J4104">
        <f>VLOOKUP(A4104,'SVXY-IV'!A$1:G$5041,4,0)</f>
        <v>31.622622199999999</v>
      </c>
      <c r="M4104">
        <f t="shared" si="66"/>
        <v>3.1270682601728139</v>
      </c>
    </row>
    <row r="4105" spans="1:13" x14ac:dyDescent="0.25">
      <c r="A4105" s="1">
        <v>44020</v>
      </c>
      <c r="B4105" s="34">
        <v>28.08</v>
      </c>
      <c r="C4105" s="34">
        <v>31.19</v>
      </c>
      <c r="D4105" s="31">
        <v>56.079000000000001</v>
      </c>
      <c r="E4105" s="35">
        <v>47.210500000000003</v>
      </c>
      <c r="F4105" s="33">
        <v>20751.335821000001</v>
      </c>
      <c r="G4105" s="36">
        <v>17471.614217999999</v>
      </c>
      <c r="H4105">
        <f>(1/(1-91/360*VLOOKUP($A4105,Tbills!$B$4:$C$974,2,1)/100))^((1)/91)-1</f>
        <v>4.1675021249520938E-6</v>
      </c>
      <c r="I4105">
        <f>I4104*(1-IF($A4105&lt;=I4100,I$1,I$1+IF(AND(WEEKDAY($A4105)&lt;&gt;1,WEEKDAY($A4105)&lt;&gt;7),J$1,0)))^($A4105-$A4104)*(1-0.5*(E4105/E4104-1))</f>
        <v>31.983807366938745</v>
      </c>
      <c r="J4105">
        <f>VLOOKUP(A4105,'SVXY-IV'!A$1:G$5041,4,0)</f>
        <v>32.05468372</v>
      </c>
      <c r="M4105">
        <f t="shared" si="66"/>
        <v>3.2125307499963003</v>
      </c>
    </row>
    <row r="4106" spans="1:13" x14ac:dyDescent="0.25">
      <c r="A4106" s="1">
        <v>44021</v>
      </c>
      <c r="B4106" s="34">
        <v>29.26</v>
      </c>
      <c r="C4106" s="34">
        <v>32.06</v>
      </c>
      <c r="D4106" s="31">
        <v>57.500399999999999</v>
      </c>
      <c r="E4106" s="35">
        <v>48.4069</v>
      </c>
      <c r="F4106" s="33">
        <v>21123.203124</v>
      </c>
      <c r="G4106" s="36">
        <v>17784.635565</v>
      </c>
      <c r="H4106">
        <f>(1/(1-91/360*VLOOKUP($A4106,Tbills!$B$4:$C$974,2,1)/100))^((1)/91)-1</f>
        <v>4.1675021249520938E-6</v>
      </c>
      <c r="I4106">
        <f>I4105*(1-IF($A4106&lt;=I4101,I$1,I$1+IF(AND(WEEKDAY($A4106)&lt;&gt;1,WEEKDAY($A4106)&lt;&gt;7),J$1,0)))^($A4106-$A4105)*(1-0.5*(E4106/E4105-1))</f>
        <v>31.577721512706539</v>
      </c>
      <c r="J4106">
        <f>VLOOKUP(A4106,'SVXY-IV'!A$1:G$5041,4,0)</f>
        <v>31.647473229999999</v>
      </c>
      <c r="M4106">
        <f t="shared" si="66"/>
        <v>3.130973540559463</v>
      </c>
    </row>
    <row r="4107" spans="1:13" x14ac:dyDescent="0.25">
      <c r="A4107" s="1">
        <v>44022</v>
      </c>
      <c r="B4107" s="34">
        <v>27.29</v>
      </c>
      <c r="C4107" s="34">
        <v>31.02</v>
      </c>
      <c r="D4107" s="31">
        <v>55.484200000000001</v>
      </c>
      <c r="E4107" s="35">
        <v>46.709299999999999</v>
      </c>
      <c r="F4107" s="33">
        <v>20890.057407</v>
      </c>
      <c r="G4107" s="36">
        <v>17588.264910999998</v>
      </c>
      <c r="H4107">
        <f>(1/(1-91/360*VLOOKUP($A4107,Tbills!$B$4:$C$974,2,1)/100))^((1)/91)-1</f>
        <v>4.1675021249520938E-6</v>
      </c>
      <c r="I4107">
        <f>I4106*(1-IF($A4107&lt;=I4102,I$1,I$1+IF(AND(WEEKDAY($A4107)&lt;&gt;1,WEEKDAY($A4107)&lt;&gt;7),J$1,0)))^($A4107-$A4106)*(1-0.5*(E4107/E4106-1))</f>
        <v>32.130590782470627</v>
      </c>
      <c r="J4107">
        <f>VLOOKUP(A4107,'SVXY-IV'!A$1:G$5041,4,0)</f>
        <v>32.200947749999997</v>
      </c>
      <c r="M4107">
        <f t="shared" si="66"/>
        <v>3.2406239031188164</v>
      </c>
    </row>
    <row r="4108" spans="1:13" x14ac:dyDescent="0.25">
      <c r="A4108" s="1">
        <v>44025</v>
      </c>
      <c r="B4108" s="34">
        <v>32.19</v>
      </c>
      <c r="C4108" s="34">
        <v>34.54</v>
      </c>
      <c r="D4108" s="31">
        <v>60.6235</v>
      </c>
      <c r="E4108" s="35">
        <v>51.035299999999999</v>
      </c>
      <c r="F4108" s="33">
        <v>22180.979114000002</v>
      </c>
      <c r="G4108" s="36">
        <v>18674.929195000001</v>
      </c>
      <c r="H4108">
        <f>(1/(1-91/360*VLOOKUP($A4108,Tbills!$B$4:$C$974,2,1)/100))^((1)/91)-1</f>
        <v>4.1675021249520938E-6</v>
      </c>
      <c r="I4108">
        <f>I4107*(1-IF($A4108&lt;=I4103,I$1,I$1+IF(AND(WEEKDAY($A4108)&lt;&gt;1,WEEKDAY($A4108)&lt;&gt;7),J$1,0)))^($A4108-$A4107)*(1-0.5*(E4108/E4107-1))</f>
        <v>30.640304610086442</v>
      </c>
      <c r="J4108">
        <f>VLOOKUP(A4108,'SVXY-IV'!A$1:G$5041,4,0)</f>
        <v>30.711467079999998</v>
      </c>
      <c r="M4108">
        <f t="shared" si="66"/>
        <v>2.9400814148284442</v>
      </c>
    </row>
    <row r="4109" spans="1:13" x14ac:dyDescent="0.25">
      <c r="A4109" s="1">
        <v>44026</v>
      </c>
      <c r="B4109" s="34">
        <v>29.52</v>
      </c>
      <c r="C4109" s="34">
        <v>32.56</v>
      </c>
      <c r="D4109" s="31">
        <v>57.238999999999997</v>
      </c>
      <c r="E4109" s="35">
        <v>48.185899999999997</v>
      </c>
      <c r="F4109" s="33">
        <v>21389.572991000001</v>
      </c>
      <c r="G4109" s="36">
        <v>18008.539333000001</v>
      </c>
      <c r="H4109">
        <f>(1/(1-91/360*VLOOKUP($A4109,Tbills!$B$4:$C$974,2,1)/100))^((1)/91)-1</f>
        <v>4.1675021249520938E-6</v>
      </c>
      <c r="I4109">
        <f>I4108*(1-IF($A4109&lt;=I4104,I$1,I$1+IF(AND(WEEKDAY($A4109)&lt;&gt;1,WEEKDAY($A4109)&lt;&gt;7),J$1,0)))^($A4109-$A4108)*(1-0.5*(E4109/E4108-1))</f>
        <v>31.494838742148399</v>
      </c>
      <c r="J4109">
        <f>VLOOKUP(A4109,'SVXY-IV'!A$1:G$5041,4,0)</f>
        <v>31.567558129999998</v>
      </c>
      <c r="M4109">
        <f t="shared" si="66"/>
        <v>3.1040872944043141</v>
      </c>
    </row>
    <row r="4110" spans="1:13" x14ac:dyDescent="0.25">
      <c r="A4110" s="1">
        <v>44027</v>
      </c>
      <c r="B4110" s="34">
        <v>27.76</v>
      </c>
      <c r="C4110" s="34">
        <v>31.56</v>
      </c>
      <c r="D4110" s="31">
        <v>55.419600000000003</v>
      </c>
      <c r="E4110" s="35">
        <v>46.654000000000003</v>
      </c>
      <c r="F4110" s="33">
        <v>21204.005720000001</v>
      </c>
      <c r="G4110" s="36">
        <v>17852.229490000002</v>
      </c>
      <c r="H4110">
        <f>(1/(1-91/360*VLOOKUP($A4110,Tbills!$B$4:$C$974,2,1)/100))^((1)/91)-1</f>
        <v>4.1675021249520938E-6</v>
      </c>
      <c r="I4110">
        <f>I4109*(1-IF($A4110&lt;=I4105,I$1,I$1+IF(AND(WEEKDAY($A4110)&lt;&gt;1,WEEKDAY($A4110)&lt;&gt;7),J$1,0)))^($A4110-$A4109)*(1-0.5*(E4110/E4109-1))</f>
        <v>31.994639399585211</v>
      </c>
      <c r="J4110">
        <f>VLOOKUP(A4110,'SVXY-IV'!A$1:G$5041,4,0)</f>
        <v>32.066650029999998</v>
      </c>
      <c r="M4110">
        <f t="shared" si="66"/>
        <v>3.2026215840745627</v>
      </c>
    </row>
    <row r="4111" spans="1:13" x14ac:dyDescent="0.25">
      <c r="A4111" s="1">
        <v>44028</v>
      </c>
      <c r="B4111" s="34">
        <v>28</v>
      </c>
      <c r="C4111" s="34">
        <v>31.55</v>
      </c>
      <c r="D4111" s="31">
        <v>55.204500000000003</v>
      </c>
      <c r="E4111" s="35">
        <v>46.472799999999999</v>
      </c>
      <c r="F4111" s="33">
        <v>21196.26323</v>
      </c>
      <c r="G4111" s="36">
        <v>17845.636478</v>
      </c>
      <c r="H4111">
        <f>(1/(1-91/360*VLOOKUP($A4111,Tbills!$B$4:$C$974,2,1)/100))^((1)/91)-1</f>
        <v>4.0285486480051702E-6</v>
      </c>
      <c r="I4111">
        <f>I4110*(1-IF($A4111&lt;=I4106,I$1,I$1+IF(AND(WEEKDAY($A4111)&lt;&gt;1,WEEKDAY($A4111)&lt;&gt;7),J$1,0)))^($A4111-$A4110)*(1-0.5*(E4111/E4110-1))</f>
        <v>32.055937216766111</v>
      </c>
      <c r="J4111">
        <f>VLOOKUP(A4111,'SVXY-IV'!A$1:G$5041,4,0)</f>
        <v>32.127629630000001</v>
      </c>
      <c r="M4111">
        <f t="shared" si="66"/>
        <v>3.2149105398525677</v>
      </c>
    </row>
    <row r="4112" spans="1:13" x14ac:dyDescent="0.25">
      <c r="A4112" s="1">
        <v>44029</v>
      </c>
      <c r="B4112" s="34">
        <v>25.68</v>
      </c>
      <c r="C4112" s="34">
        <v>30.37</v>
      </c>
      <c r="D4112" s="31">
        <v>52.720999999999997</v>
      </c>
      <c r="E4112" s="35">
        <v>44.381999999999998</v>
      </c>
      <c r="F4112" s="33">
        <v>20910.270401999998</v>
      </c>
      <c r="G4112" s="36">
        <v>17604.780445</v>
      </c>
      <c r="H4112">
        <f>(1/(1-91/360*VLOOKUP($A4112,Tbills!$B$4:$C$974,2,1)/100))^((1)/91)-1</f>
        <v>4.0285486480051702E-6</v>
      </c>
      <c r="I4112">
        <f>I4111*(1-IF($A4112&lt;=I4107,I$1,I$1+IF(AND(WEEKDAY($A4112)&lt;&gt;1,WEEKDAY($A4112)&lt;&gt;7),J$1,0)))^($A4112-$A4111)*(1-0.5*(E4112/E4111-1))</f>
        <v>32.776178536042337</v>
      </c>
      <c r="J4112">
        <f>VLOOKUP(A4112,'SVXY-IV'!A$1:G$5041,4,0)</f>
        <v>32.848367809999999</v>
      </c>
      <c r="M4112">
        <f t="shared" si="66"/>
        <v>3.3593921131365474</v>
      </c>
    </row>
    <row r="4113" spans="1:17" x14ac:dyDescent="0.25">
      <c r="A4113" s="32">
        <v>44032</v>
      </c>
      <c r="B4113" s="34">
        <v>24.46</v>
      </c>
      <c r="C4113" s="34">
        <v>29.1</v>
      </c>
      <c r="D4113" s="31">
        <v>50.025599999999997</v>
      </c>
      <c r="E4113" s="35">
        <v>42.112400000000001</v>
      </c>
      <c r="F4113" s="33">
        <v>20129.230047000001</v>
      </c>
      <c r="G4113" s="36">
        <v>16946.993975000001</v>
      </c>
      <c r="H4113">
        <f>(1/(1-91/360*VLOOKUP($A4113,Tbills!$B$4:$C$974,2,1)/100))^((1)/91)-1</f>
        <v>4.0285486480051702E-6</v>
      </c>
      <c r="I4113">
        <f>I4112*(1-IF($A4113&lt;=I4108,I$1,I$1+IF(AND(WEEKDAY($A4113)&lt;&gt;1,WEEKDAY($A4113)&lt;&gt;7),J$1,0)))^($A4113-$A4112)*(1-0.5*(E4113/E4112-1))</f>
        <v>33.611605560688474</v>
      </c>
      <c r="J4113">
        <f>VLOOKUP(A4113,'SVXY-IV'!A$1:G$5041,4,0)</f>
        <v>33.686792750000002</v>
      </c>
      <c r="M4113">
        <f t="shared" si="66"/>
        <v>3.5306908233058998</v>
      </c>
    </row>
    <row r="4114" spans="1:17" x14ac:dyDescent="0.25">
      <c r="A4114" s="32">
        <v>44033</v>
      </c>
      <c r="B4114" s="34">
        <v>24.84</v>
      </c>
      <c r="C4114" s="34">
        <v>29.47</v>
      </c>
      <c r="D4114" s="31">
        <v>50.554299999999998</v>
      </c>
      <c r="E4114" s="35">
        <v>42.557299999999998</v>
      </c>
      <c r="F4114" s="33">
        <v>20270.473974</v>
      </c>
      <c r="G4114" s="36">
        <v>17065.840335000001</v>
      </c>
      <c r="H4114" s="39">
        <f>(1/(1-91/360*VLOOKUP($A4114,Tbills!$B$4:$C$974,2,1)/100))^((1)/91)-1</f>
        <v>4.0285486480051702E-6</v>
      </c>
      <c r="I4114" s="39">
        <f>I4113*(1-IF($A4114&lt;=I4109,I$1,I$1+IF(AND(WEEKDAY($A4114)&lt;&gt;1,WEEKDAY($A4114)&lt;&gt;7),J$1,0)))^($A4114-$A4113)*(1-0.5*(E4114/E4113-1))</f>
        <v>33.433189038894724</v>
      </c>
      <c r="J4114" s="39">
        <f>VLOOKUP(A4114,'SVXY-IV'!A$1:G$5041,4,0)</f>
        <v>33.507026549999999</v>
      </c>
      <c r="K4114" s="39"/>
      <c r="L4114" s="39"/>
      <c r="M4114" s="39">
        <f t="shared" ref="M4114:M4171" si="67">M4113*(1-IF($A4114&lt;=N$3,M$1,M$1+IF(AND(WEEKDAY($A4114)&lt;&gt;1,WEEKDAY($A4114)&lt;&gt;7),N$1,0)))^($A4114-$A4113)*(2-$E4114/$E4113)</f>
        <v>3.4932278365945142</v>
      </c>
      <c r="N4114" s="39"/>
      <c r="O4114" s="39"/>
      <c r="P4114" s="39"/>
      <c r="Q4114" s="39"/>
    </row>
    <row r="4115" spans="1:17" x14ac:dyDescent="0.25">
      <c r="A4115" s="32">
        <v>44034</v>
      </c>
      <c r="B4115" s="34">
        <v>24.32</v>
      </c>
      <c r="C4115" s="34">
        <v>29.05</v>
      </c>
      <c r="D4115" s="31">
        <v>49.509799999999998</v>
      </c>
      <c r="E4115" s="35">
        <v>41.677900000000001</v>
      </c>
      <c r="F4115" s="33">
        <v>20158.237464000002</v>
      </c>
      <c r="G4115" s="36">
        <v>16971.278956999999</v>
      </c>
      <c r="H4115" s="39">
        <f>(1/(1-91/360*VLOOKUP($A4115,Tbills!$B$4:$C$974,2,1)/100))^((1)/91)-1</f>
        <v>4.0285486480051702E-6</v>
      </c>
      <c r="I4115" s="39">
        <f>I4114*(1-IF($A4115&lt;=I4110,I$1,I$1+IF(AND(WEEKDAY($A4115)&lt;&gt;1,WEEKDAY($A4115)&lt;&gt;7),J$1,0)))^($A4115-$A4114)*(1-0.5*(E4115/E4114-1))</f>
        <v>33.777739988756402</v>
      </c>
      <c r="J4115" s="39">
        <f>VLOOKUP(A4115,'SVXY-IV'!A$1:G$5041,4,0)</f>
        <v>33.85111689</v>
      </c>
      <c r="K4115" s="39"/>
      <c r="L4115" s="39"/>
      <c r="M4115" s="39">
        <f t="shared" si="67"/>
        <v>3.565245504139229</v>
      </c>
      <c r="N4115" s="39"/>
      <c r="O4115" s="39"/>
      <c r="P4115" s="39"/>
      <c r="Q4115" s="39"/>
    </row>
    <row r="4116" spans="1:17" x14ac:dyDescent="0.25">
      <c r="A4116" s="32">
        <v>44035</v>
      </c>
      <c r="B4116" s="34">
        <v>26.08</v>
      </c>
      <c r="C4116" s="34">
        <v>30.25</v>
      </c>
      <c r="D4116" s="31">
        <v>52.237299999999998</v>
      </c>
      <c r="E4116" s="35">
        <v>43.973799999999997</v>
      </c>
      <c r="F4116" s="33">
        <v>20605.589273000001</v>
      </c>
      <c r="G4116" s="36">
        <v>17347.837381000001</v>
      </c>
      <c r="H4116" s="39">
        <f>(1/(1-91/360*VLOOKUP($A4116,Tbills!$B$4:$C$974,2,1)/100))^((1)/91)-1</f>
        <v>3.3338079070688309E-6</v>
      </c>
      <c r="I4116" s="39">
        <f>I4115*(1-IF($A4116&lt;=I4111,I$1,I$1+IF(AND(WEEKDAY($A4116)&lt;&gt;1,WEEKDAY($A4116)&lt;&gt;7),J$1,0)))^($A4116-$A4115)*(1-0.5*(E4116/E4115-1))</f>
        <v>32.84653212103386</v>
      </c>
      <c r="J4116" s="39">
        <f>VLOOKUP(A4116,'SVXY-IV'!A$1:G$5041,4,0)</f>
        <v>32.91813089</v>
      </c>
      <c r="K4116" s="39"/>
      <c r="L4116" s="39"/>
      <c r="M4116" s="39">
        <f t="shared" si="67"/>
        <v>3.3686908160742668</v>
      </c>
      <c r="N4116" s="39"/>
      <c r="O4116" s="39"/>
      <c r="P4116" s="39"/>
      <c r="Q4116" s="39"/>
    </row>
    <row r="4117" spans="1:17" x14ac:dyDescent="0.25">
      <c r="A4117" s="32">
        <v>44036</v>
      </c>
      <c r="B4117" s="34">
        <v>25.84</v>
      </c>
      <c r="C4117" s="34">
        <v>30.56</v>
      </c>
      <c r="D4117" s="31">
        <v>52.2014</v>
      </c>
      <c r="E4117" s="35">
        <v>43.943399999999997</v>
      </c>
      <c r="F4117" s="33">
        <v>20833.641756000001</v>
      </c>
      <c r="G4117" s="36">
        <v>17539.776840999999</v>
      </c>
      <c r="H4117" s="39">
        <f>(1/(1-91/360*VLOOKUP($A4117,Tbills!$B$4:$C$974,2,1)/100))^((1)/91)-1</f>
        <v>3.3338079070688309E-6</v>
      </c>
      <c r="I4117" s="39">
        <f>I4116*(1-IF($A4117&lt;=I4112,I$1,I$1+IF(AND(WEEKDAY($A4117)&lt;&gt;1,WEEKDAY($A4117)&lt;&gt;7),J$1,0)))^($A4117-$A4116)*(1-0.5*(E4117/E4116-1))</f>
        <v>32.857030660247673</v>
      </c>
      <c r="J4117" s="39">
        <f>VLOOKUP(A4117,'SVXY-IV'!A$1:G$5041,4,0)</f>
        <v>32.927527040000001</v>
      </c>
      <c r="K4117" s="39"/>
      <c r="L4117" s="39"/>
      <c r="M4117" s="39">
        <f t="shared" si="67"/>
        <v>3.3708626555101779</v>
      </c>
      <c r="N4117" s="39"/>
      <c r="O4117" s="39"/>
      <c r="P4117" s="39"/>
      <c r="Q4117" s="39"/>
    </row>
    <row r="4118" spans="1:17" x14ac:dyDescent="0.25">
      <c r="A4118" s="32">
        <v>44039</v>
      </c>
      <c r="B4118" s="34">
        <v>24.74</v>
      </c>
      <c r="C4118" s="34">
        <v>30</v>
      </c>
      <c r="D4118" s="31">
        <v>50.203499999999998</v>
      </c>
      <c r="E4118" s="35">
        <v>42.261099999999999</v>
      </c>
      <c r="F4118" s="33">
        <v>20627.576442000001</v>
      </c>
      <c r="G4118" s="36">
        <v>17366.115684</v>
      </c>
      <c r="H4118" s="39">
        <f>(1/(1-91/360*VLOOKUP($A4118,Tbills!$B$4:$C$974,2,1)/100))^((1)/91)-1</f>
        <v>3.3338079070688309E-6</v>
      </c>
      <c r="I4118" s="39">
        <f>I4117*(1-IF($A4118&lt;=I4113,I$1,I$1+IF(AND(WEEKDAY($A4118)&lt;&gt;1,WEEKDAY($A4118)&lt;&gt;7),J$1,0)))^($A4118-$A4117)*(1-0.5*(E4118/E4117-1))</f>
        <v>33.483354462552775</v>
      </c>
      <c r="J4118" s="39">
        <f>VLOOKUP(A4118,'SVXY-IV'!A$1:G$5041,4,0)</f>
        <v>33.553561790000003</v>
      </c>
      <c r="K4118" s="39"/>
      <c r="L4118" s="39"/>
      <c r="M4118" s="39">
        <f t="shared" si="67"/>
        <v>3.4994215213946296</v>
      </c>
      <c r="N4118" s="39"/>
      <c r="O4118" s="39"/>
      <c r="P4118" s="39"/>
      <c r="Q4118" s="39"/>
    </row>
    <row r="4119" spans="1:17" x14ac:dyDescent="0.25">
      <c r="A4119" s="32">
        <v>44040</v>
      </c>
      <c r="B4119" s="34">
        <v>25.44</v>
      </c>
      <c r="C4119" s="34">
        <v>30.1</v>
      </c>
      <c r="D4119" s="31">
        <v>50.185699999999997</v>
      </c>
      <c r="E4119" s="35">
        <v>42.246000000000002</v>
      </c>
      <c r="F4119" s="33">
        <v>20710.701313000001</v>
      </c>
      <c r="G4119" s="36">
        <v>17436.039647000001</v>
      </c>
      <c r="H4119" s="39">
        <f>(1/(1-91/360*VLOOKUP($A4119,Tbills!$B$4:$C$974,2,1)/100))^((1)/91)-1</f>
        <v>3.3338079070688309E-6</v>
      </c>
      <c r="I4119" s="39">
        <f>I4118*(1-IF($A4119&lt;=I4114,I$1,I$1+IF(AND(WEEKDAY($A4119)&lt;&gt;1,WEEKDAY($A4119)&lt;&gt;7),J$1,0)))^($A4119-$A4118)*(1-0.5*(E4119/E4118-1))</f>
        <v>33.488464666735773</v>
      </c>
      <c r="J4119" s="39">
        <f>VLOOKUP(A4119,'SVXY-IV'!A$1:G$5041,4,0)</f>
        <v>33.557685569999997</v>
      </c>
      <c r="K4119" s="39"/>
      <c r="L4119" s="39"/>
      <c r="M4119" s="39">
        <f t="shared" si="67"/>
        <v>3.5005088287360824</v>
      </c>
      <c r="N4119" s="39"/>
      <c r="O4119" s="39"/>
      <c r="P4119" s="39"/>
      <c r="Q4119" s="39"/>
    </row>
    <row r="4120" spans="1:17" x14ac:dyDescent="0.25">
      <c r="A4120" s="32">
        <v>44041</v>
      </c>
      <c r="B4120" s="34">
        <v>24.1</v>
      </c>
      <c r="C4120" s="34">
        <v>29.29</v>
      </c>
      <c r="D4120" s="31">
        <v>49.0032</v>
      </c>
      <c r="E4120" s="35">
        <v>41.250399999999999</v>
      </c>
      <c r="F4120" s="33">
        <v>20583.109786000001</v>
      </c>
      <c r="G4120" s="36">
        <v>17328.564059</v>
      </c>
      <c r="H4120" s="39">
        <f>(1/(1-91/360*VLOOKUP($A4120,Tbills!$B$4:$C$974,2,1)/100))^((1)/91)-1</f>
        <v>3.3338079070688309E-6</v>
      </c>
      <c r="I4120" s="39">
        <f>I4119*(1-IF($A4120&lt;=I4115,I$1,I$1+IF(AND(WEEKDAY($A4120)&lt;&gt;1,WEEKDAY($A4120)&lt;&gt;7),J$1,0)))^($A4120-$A4119)*(1-0.5*(E4120/E4119-1))</f>
        <v>33.882189551076593</v>
      </c>
      <c r="J4120" s="39">
        <f>VLOOKUP(A4120,'SVXY-IV'!A$1:G$5041,4,0)</f>
        <v>33.95177314</v>
      </c>
      <c r="K4120" s="39"/>
      <c r="L4120" s="39"/>
      <c r="M4120" s="39">
        <f t="shared" si="67"/>
        <v>3.5828374892474155</v>
      </c>
      <c r="N4120" s="39"/>
      <c r="O4120" s="39"/>
      <c r="P4120" s="39"/>
      <c r="Q4120" s="39"/>
    </row>
    <row r="4121" spans="1:17" x14ac:dyDescent="0.25">
      <c r="A4121" s="32">
        <v>44042</v>
      </c>
      <c r="B4121" s="34">
        <v>24.76</v>
      </c>
      <c r="C4121" s="34">
        <v>29.76</v>
      </c>
      <c r="D4121" s="31">
        <v>49.6873</v>
      </c>
      <c r="E4121" s="35">
        <v>41.826099999999997</v>
      </c>
      <c r="F4121" s="33">
        <v>20743.036834999999</v>
      </c>
      <c r="G4121" s="36">
        <v>17463.146105</v>
      </c>
      <c r="H4121" s="39">
        <f>(1/(1-91/360*VLOOKUP($A4121,Tbills!$B$4:$C$974,2,1)/100))^((1)/91)-1</f>
        <v>2.9170946955758836E-6</v>
      </c>
      <c r="I4121" s="39">
        <f>I4120*(1-IF($A4121&lt;=I4116,I$1,I$1+IF(AND(WEEKDAY($A4121)&lt;&gt;1,WEEKDAY($A4121)&lt;&gt;7),J$1,0)))^($A4121-$A4120)*(1-0.5*(E4121/E4120-1))</f>
        <v>33.644880053230928</v>
      </c>
      <c r="J4121" s="39">
        <f>VLOOKUP(A4121,'SVXY-IV'!A$1:G$5041,4,0)</f>
        <v>33.713001980000001</v>
      </c>
      <c r="K4121" s="39"/>
      <c r="L4121" s="39"/>
      <c r="M4121" s="39">
        <f t="shared" si="67"/>
        <v>3.5326700482931055</v>
      </c>
      <c r="N4121" s="39"/>
      <c r="O4121" s="39"/>
      <c r="P4121" s="39"/>
      <c r="Q4121" s="39"/>
    </row>
    <row r="4122" spans="1:17" x14ac:dyDescent="0.25">
      <c r="A4122" s="32">
        <v>44043</v>
      </c>
      <c r="B4122" s="34">
        <v>24.46</v>
      </c>
      <c r="C4122" s="34">
        <v>29.71</v>
      </c>
      <c r="D4122" s="31">
        <v>49.1614</v>
      </c>
      <c r="E4122" s="35">
        <v>41.383299999999998</v>
      </c>
      <c r="F4122" s="33">
        <v>20704.736627999999</v>
      </c>
      <c r="G4122" s="36">
        <v>17430.850988999999</v>
      </c>
      <c r="H4122" s="39">
        <f>(1/(1-91/360*VLOOKUP($A4122,Tbills!$B$4:$C$974,2,1)/100))^((1)/91)-1</f>
        <v>2.9170946955758836E-6</v>
      </c>
      <c r="I4122" s="39">
        <f>I4121*(1-IF($A4122&lt;=I4117,I$1,I$1+IF(AND(WEEKDAY($A4122)&lt;&gt;1,WEEKDAY($A4122)&lt;&gt;7),J$1,0)))^($A4122-$A4121)*(1-0.5*(E4122/E4121-1))</f>
        <v>33.822093705110959</v>
      </c>
      <c r="J4122" s="39">
        <f>VLOOKUP(A4122,'SVXY-IV'!A$1:G$5041,4,0)</f>
        <v>33.889744640000004</v>
      </c>
      <c r="K4122" s="39"/>
      <c r="L4122" s="39"/>
      <c r="M4122" s="39">
        <f t="shared" si="67"/>
        <v>3.5699030575985393</v>
      </c>
      <c r="N4122" s="39"/>
      <c r="O4122" s="39"/>
      <c r="P4122" s="39"/>
      <c r="Q4122" s="39"/>
    </row>
    <row r="4123" spans="1:17" x14ac:dyDescent="0.25">
      <c r="A4123" s="32">
        <v>44046</v>
      </c>
      <c r="B4123" s="34">
        <v>24.28</v>
      </c>
      <c r="C4123" s="34">
        <v>29.66</v>
      </c>
      <c r="D4123" s="31">
        <v>48.933100000000003</v>
      </c>
      <c r="E4123" s="35">
        <v>41.190800000000003</v>
      </c>
      <c r="F4123" s="33">
        <v>20677.535328000002</v>
      </c>
      <c r="G4123" s="36">
        <v>17407.798285000001</v>
      </c>
      <c r="H4123" s="39">
        <f>(1/(1-91/360*VLOOKUP($A4123,Tbills!$B$4:$C$974,2,1)/100))^((1)/91)-1</f>
        <v>2.9170946955758836E-6</v>
      </c>
      <c r="I4123" s="39">
        <f>I4122*(1-IF($A4123&lt;=I4118,I$1,I$1+IF(AND(WEEKDAY($A4123)&lt;&gt;1,WEEKDAY($A4123)&lt;&gt;7),J$1,0)))^($A4123-$A4122)*(1-0.5*(E4123/E4122-1))</f>
        <v>33.898110743230177</v>
      </c>
      <c r="J4123" s="39">
        <f>VLOOKUP(A4123,'SVXY-IV'!A$1:G$5041,4,0)</f>
        <v>33.964430020000002</v>
      </c>
      <c r="K4123" s="39"/>
      <c r="L4123" s="39"/>
      <c r="M4123" s="39">
        <f t="shared" si="67"/>
        <v>3.5860078377233302</v>
      </c>
      <c r="N4123" s="39"/>
      <c r="O4123" s="39"/>
      <c r="P4123" s="39"/>
      <c r="Q4123" s="39"/>
    </row>
    <row r="4124" spans="1:17" x14ac:dyDescent="0.25">
      <c r="A4124" s="32">
        <v>44047</v>
      </c>
      <c r="B4124" s="34">
        <v>23.76</v>
      </c>
      <c r="C4124" s="34">
        <v>29.09</v>
      </c>
      <c r="D4124" s="31">
        <v>47.317900000000002</v>
      </c>
      <c r="E4124" s="35">
        <v>39.831000000000003</v>
      </c>
      <c r="F4124" s="33">
        <v>20292.140842000001</v>
      </c>
      <c r="G4124" s="36">
        <v>17083.295418999998</v>
      </c>
      <c r="H4124" s="39">
        <f>(1/(1-91/360*VLOOKUP($A4124,Tbills!$B$4:$C$974,2,1)/100))^((1)/91)-1</f>
        <v>2.9170946955758836E-6</v>
      </c>
      <c r="I4124" s="39">
        <f>I4123*(1-IF($A4124&lt;=I4119,I$1,I$1+IF(AND(WEEKDAY($A4124)&lt;&gt;1,WEEKDAY($A4124)&lt;&gt;7),J$1,0)))^($A4124-$A4123)*(1-0.5*(E4124/E4123-1))</f>
        <v>34.456739947569417</v>
      </c>
      <c r="J4124" s="39">
        <f>VLOOKUP(A4124,'SVXY-IV'!A$1:G$5041,4,0)</f>
        <v>34.523090910000001</v>
      </c>
      <c r="K4124" s="39"/>
      <c r="L4124" s="39"/>
      <c r="M4124" s="39">
        <f t="shared" si="67"/>
        <v>3.7042174057813528</v>
      </c>
      <c r="N4124" s="39"/>
      <c r="O4124" s="39"/>
      <c r="P4124" s="39"/>
      <c r="Q4124" s="39"/>
    </row>
    <row r="4125" spans="1:17" x14ac:dyDescent="0.25">
      <c r="A4125" s="32">
        <v>44048</v>
      </c>
      <c r="B4125" s="34">
        <v>22.99</v>
      </c>
      <c r="C4125" s="34">
        <v>28.6</v>
      </c>
      <c r="D4125" s="31">
        <v>46.577300000000001</v>
      </c>
      <c r="E4125" s="35">
        <v>39.207500000000003</v>
      </c>
      <c r="F4125" s="33">
        <v>20232.587401000001</v>
      </c>
      <c r="G4125" s="36">
        <v>17033.109475000001</v>
      </c>
      <c r="H4125" s="39">
        <f>(1/(1-91/360*VLOOKUP($A4125,Tbills!$B$4:$C$974,2,1)/100))^((1)/91)-1</f>
        <v>2.9170946955758836E-6</v>
      </c>
      <c r="I4125" s="39">
        <f>I4124*(1-IF($A4125&lt;=I4120,I$1,I$1+IF(AND(WEEKDAY($A4125)&lt;&gt;1,WEEKDAY($A4125)&lt;&gt;7),J$1,0)))^($A4125-$A4124)*(1-0.5*(E4125/E4124-1))</f>
        <v>34.7255227521023</v>
      </c>
      <c r="J4125" s="39">
        <f>VLOOKUP(A4125,'SVXY-IV'!A$1:G$5041,4,0)</f>
        <v>34.790536279999998</v>
      </c>
      <c r="K4125" s="39"/>
      <c r="L4125" s="39"/>
      <c r="M4125" s="39">
        <f t="shared" si="67"/>
        <v>3.7620266531523505</v>
      </c>
      <c r="N4125" s="39"/>
      <c r="O4125" s="39"/>
      <c r="P4125" s="39"/>
      <c r="Q4125" s="39"/>
    </row>
    <row r="4126" spans="1:17" x14ac:dyDescent="0.25">
      <c r="A4126" s="32">
        <v>44049</v>
      </c>
      <c r="B4126" s="34">
        <v>22.65</v>
      </c>
      <c r="C4126" s="34">
        <v>28.2</v>
      </c>
      <c r="D4126" s="31">
        <v>45.988</v>
      </c>
      <c r="E4126" s="35">
        <v>38.711300000000001</v>
      </c>
      <c r="F4126" s="33">
        <v>20153.014050000002</v>
      </c>
      <c r="G4126" s="36">
        <v>16966.069759000002</v>
      </c>
      <c r="H4126" s="39">
        <f>(1/(1-91/360*VLOOKUP($A4126,Tbills!$B$4:$C$974,2,1)/100))^((1)/91)-1</f>
        <v>2.7781572025098455E-6</v>
      </c>
      <c r="I4126" s="39">
        <f>I4125*(1-IF($A4126&lt;=I4121,I$1,I$1+IF(AND(WEEKDAY($A4126)&lt;&gt;1,WEEKDAY($A4126)&lt;&gt;7),J$1,0)))^($A4126-$A4125)*(1-0.5*(E4126/E4125-1))</f>
        <v>34.944351844307612</v>
      </c>
      <c r="J4126" s="39">
        <f>VLOOKUP(A4126,'SVXY-IV'!A$1:G$5041,4,0)</f>
        <v>35.008627840000003</v>
      </c>
      <c r="K4126" s="39"/>
      <c r="L4126" s="39"/>
      <c r="M4126" s="39">
        <f t="shared" si="67"/>
        <v>3.8094604562538814</v>
      </c>
      <c r="N4126" s="39"/>
      <c r="O4126" s="39"/>
      <c r="P4126" s="39"/>
      <c r="Q4126" s="39"/>
    </row>
    <row r="4127" spans="1:17" x14ac:dyDescent="0.25">
      <c r="A4127" s="32">
        <v>44050</v>
      </c>
      <c r="B4127" s="34">
        <v>22.21</v>
      </c>
      <c r="C4127" s="34">
        <v>28.28</v>
      </c>
      <c r="D4127" s="31">
        <v>45.764000000000003</v>
      </c>
      <c r="E4127" s="35">
        <v>38.522599999999997</v>
      </c>
      <c r="F4127" s="33">
        <v>20246.177608000002</v>
      </c>
      <c r="G4127" s="36">
        <v>17044.453544</v>
      </c>
      <c r="H4127" s="39">
        <f>(1/(1-91/360*VLOOKUP($A4127,Tbills!$B$4:$C$974,2,1)/100))^((1)/91)-1</f>
        <v>2.7781572025098455E-6</v>
      </c>
      <c r="I4127" s="39">
        <f>I4126*(1-IF($A4127&lt;=I4122,I$1,I$1+IF(AND(WEEKDAY($A4127)&lt;&gt;1,WEEKDAY($A4127)&lt;&gt;7),J$1,0)))^($A4127-$A4126)*(1-0.5*(E4127/E4126-1))</f>
        <v>35.028609036634158</v>
      </c>
      <c r="J4127" s="39">
        <f>VLOOKUP(A4127,'SVXY-IV'!A$1:G$5041,4,0)</f>
        <v>35.093964569999997</v>
      </c>
      <c r="K4127" s="39"/>
      <c r="L4127" s="39"/>
      <c r="M4127" s="39">
        <f t="shared" si="67"/>
        <v>3.8278515534451052</v>
      </c>
      <c r="N4127" s="39"/>
      <c r="O4127" s="39"/>
      <c r="P4127" s="39"/>
      <c r="Q4127" s="39"/>
    </row>
    <row r="4128" spans="1:17" x14ac:dyDescent="0.25">
      <c r="A4128" s="32">
        <v>44053</v>
      </c>
      <c r="B4128" s="34">
        <v>22.13</v>
      </c>
      <c r="C4128" s="34">
        <v>28.05</v>
      </c>
      <c r="D4128" s="31">
        <v>44.474800000000002</v>
      </c>
      <c r="E4128" s="35">
        <v>37.437100000000001</v>
      </c>
      <c r="F4128" s="33">
        <v>19999.114023999999</v>
      </c>
      <c r="G4128" s="36">
        <v>16836.318459999999</v>
      </c>
      <c r="H4128" s="39">
        <f>(1/(1-91/360*VLOOKUP($A4128,Tbills!$B$4:$C$974,2,1)/100))^((1)/91)-1</f>
        <v>2.7781572025098455E-6</v>
      </c>
      <c r="I4128" s="39">
        <f>I4127*(1-IF($A4128&lt;=I4123,I$1,I$1+IF(AND(WEEKDAY($A4128)&lt;&gt;1,WEEKDAY($A4128)&lt;&gt;7),J$1,0)))^($A4128-$A4127)*(1-0.5*(E4128/E4127-1))</f>
        <v>35.519358162703888</v>
      </c>
      <c r="J4128" s="39">
        <f>VLOOKUP(A4128,'SVXY-IV'!A$1:G$5041,4,0)</f>
        <v>35.583335830000003</v>
      </c>
      <c r="K4128" s="39"/>
      <c r="L4128" s="39"/>
      <c r="M4128" s="39">
        <f t="shared" si="67"/>
        <v>3.9351638697525924</v>
      </c>
      <c r="N4128" s="39"/>
      <c r="O4128" s="39"/>
      <c r="P4128" s="39"/>
      <c r="Q4128" s="39"/>
    </row>
    <row r="4129" spans="1:17" x14ac:dyDescent="0.25">
      <c r="A4129" s="32">
        <v>44054</v>
      </c>
      <c r="B4129" s="34">
        <v>24.03</v>
      </c>
      <c r="C4129" s="34">
        <v>29.17</v>
      </c>
      <c r="D4129" s="31">
        <v>46.313899999999997</v>
      </c>
      <c r="E4129" s="35">
        <v>38.984999999999999</v>
      </c>
      <c r="F4129" s="33">
        <v>20407.851288999998</v>
      </c>
      <c r="G4129" s="36">
        <v>17180.368467</v>
      </c>
      <c r="H4129" s="39">
        <f>(1/(1-91/360*VLOOKUP($A4129,Tbills!$B$4:$C$974,2,1)/100))^((1)/91)-1</f>
        <v>2.7781572025098455E-6</v>
      </c>
      <c r="I4129" s="39">
        <f>I4128*(1-IF($A4129&lt;=I4124,I$1,I$1+IF(AND(WEEKDAY($A4129)&lt;&gt;1,WEEKDAY($A4129)&lt;&gt;7),J$1,0)))^($A4129-$A4128)*(1-0.5*(E4129/E4128-1))</f>
        <v>34.784148932592274</v>
      </c>
      <c r="J4129" s="39">
        <f>VLOOKUP(A4129,'SVXY-IV'!A$1:G$5041,4,0)</f>
        <v>34.847105990000003</v>
      </c>
      <c r="K4129" s="39"/>
      <c r="L4129" s="39"/>
      <c r="M4129" s="39">
        <f t="shared" si="67"/>
        <v>3.7722821832927877</v>
      </c>
      <c r="N4129" s="39"/>
      <c r="O4129" s="39"/>
      <c r="P4129" s="39"/>
      <c r="Q4129" s="39"/>
    </row>
    <row r="4130" spans="1:17" x14ac:dyDescent="0.25">
      <c r="A4130" s="32">
        <v>44055</v>
      </c>
      <c r="B4130" s="34">
        <v>22.28</v>
      </c>
      <c r="C4130" s="34">
        <v>28.12</v>
      </c>
      <c r="D4130" s="31">
        <v>43.965499999999999</v>
      </c>
      <c r="E4130" s="35">
        <v>37.008099999999999</v>
      </c>
      <c r="F4130" s="33">
        <v>20010.333030000002</v>
      </c>
      <c r="G4130" s="36">
        <v>16845.669623000002</v>
      </c>
      <c r="H4130" s="39">
        <f>(1/(1-91/360*VLOOKUP($A4130,Tbills!$B$4:$C$974,2,1)/100))^((1)/91)-1</f>
        <v>2.7781572025098455E-6</v>
      </c>
      <c r="I4130" s="39">
        <f>I4129*(1-IF($A4130&lt;=I4125,I$1,I$1+IF(AND(WEEKDAY($A4130)&lt;&gt;1,WEEKDAY($A4130)&lt;&gt;7),J$1,0)))^($A4130-$A4129)*(1-0.5*(E4130/E4129-1))</f>
        <v>35.665159639651797</v>
      </c>
      <c r="J4130" s="39">
        <f>VLOOKUP(A4130,'SVXY-IV'!A$1:G$5041,4,0)</f>
        <v>35.728464199999998</v>
      </c>
      <c r="K4130" s="39"/>
      <c r="L4130" s="39"/>
      <c r="M4130" s="39">
        <f t="shared" si="67"/>
        <v>3.9633871681184036</v>
      </c>
      <c r="N4130" s="39"/>
      <c r="O4130" s="39"/>
      <c r="P4130" s="39"/>
      <c r="Q4130" s="39"/>
    </row>
    <row r="4131" spans="1:17" x14ac:dyDescent="0.25">
      <c r="A4131" s="32">
        <v>44056</v>
      </c>
      <c r="B4131" s="34">
        <v>22.13</v>
      </c>
      <c r="C4131" s="34">
        <v>28.17</v>
      </c>
      <c r="D4131" s="31">
        <v>43.881599999999999</v>
      </c>
      <c r="E4131" s="35">
        <v>36.937399999999997</v>
      </c>
      <c r="F4131" s="33">
        <v>20134.802721</v>
      </c>
      <c r="G4131" s="36">
        <v>16950.407450999999</v>
      </c>
      <c r="H4131" s="39">
        <f>(1/(1-91/360*VLOOKUP($A4131,Tbills!$B$4:$C$974,2,1)/100))^((1)/91)-1</f>
        <v>2.9170946955758836E-6</v>
      </c>
      <c r="I4131" s="39">
        <f>I4130*(1-IF($A4131&lt;=I4126,I$1,I$1+IF(AND(WEEKDAY($A4131)&lt;&gt;1,WEEKDAY($A4131)&lt;&gt;7),J$1,0)))^($A4131-$A4130)*(1-0.5*(E4131/E4130-1))</f>
        <v>35.698297710035796</v>
      </c>
      <c r="J4131" s="39">
        <f>VLOOKUP(A4131,'SVXY-IV'!A$1:G$5041,4,0)</f>
        <v>35.760547410000001</v>
      </c>
      <c r="K4131" s="39"/>
      <c r="L4131" s="39"/>
      <c r="M4131" s="39">
        <f t="shared" si="67"/>
        <v>3.9707738448288814</v>
      </c>
      <c r="N4131" s="39"/>
      <c r="O4131" s="39"/>
      <c r="P4131" s="39"/>
      <c r="Q4131" s="39"/>
    </row>
    <row r="4132" spans="1:17" x14ac:dyDescent="0.25">
      <c r="A4132" s="32">
        <v>44057</v>
      </c>
      <c r="B4132" s="34">
        <v>22.05</v>
      </c>
      <c r="C4132" s="34">
        <v>28.37</v>
      </c>
      <c r="D4132" s="31">
        <v>44.107100000000003</v>
      </c>
      <c r="E4132" s="35">
        <v>37.127099999999999</v>
      </c>
      <c r="F4132" s="33">
        <v>20432.853425000001</v>
      </c>
      <c r="G4132" s="36">
        <v>17201.270862000001</v>
      </c>
      <c r="H4132" s="39">
        <f>(1/(1-91/360*VLOOKUP($A4132,Tbills!$B$4:$C$974,2,1)/100))^((1)/91)-1</f>
        <v>2.9170946955758836E-6</v>
      </c>
      <c r="I4132" s="39">
        <f>I4131*(1-IF($A4132&lt;=I4127,I$1,I$1+IF(AND(WEEKDAY($A4132)&lt;&gt;1,WEEKDAY($A4132)&lt;&gt;7),J$1,0)))^($A4132-$A4131)*(1-0.5*(E4132/E4131-1))</f>
        <v>35.605702800935624</v>
      </c>
      <c r="J4132" s="39">
        <f>VLOOKUP(A4132,'SVXY-IV'!A$1:G$5041,4,0)</f>
        <v>35.666850609999997</v>
      </c>
      <c r="K4132" s="39"/>
      <c r="L4132" s="39"/>
      <c r="M4132" s="39">
        <f t="shared" si="67"/>
        <v>3.950197087299228</v>
      </c>
      <c r="N4132" s="39"/>
      <c r="O4132" s="39"/>
      <c r="P4132" s="39"/>
      <c r="Q4132" s="39"/>
    </row>
    <row r="4133" spans="1:17" x14ac:dyDescent="0.25">
      <c r="A4133" s="32">
        <v>44060</v>
      </c>
      <c r="B4133" s="34">
        <v>21.35</v>
      </c>
      <c r="C4133" s="34">
        <v>27.45</v>
      </c>
      <c r="D4133" s="31">
        <v>42.142899999999997</v>
      </c>
      <c r="E4133" s="35">
        <v>35.473399999999998</v>
      </c>
      <c r="F4133" s="33">
        <v>19885.969493000001</v>
      </c>
      <c r="G4133" s="36">
        <v>16740.729484</v>
      </c>
      <c r="H4133" s="39">
        <f>(1/(1-91/360*VLOOKUP($A4133,Tbills!$B$4:$C$974,2,1)/100))^((1)/91)-1</f>
        <v>2.9170946955758836E-6</v>
      </c>
      <c r="I4133" s="39">
        <f>I4132*(1-IF($A4133&lt;=I4128,I$1,I$1+IF(AND(WEEKDAY($A4133)&lt;&gt;1,WEEKDAY($A4133)&lt;&gt;7),J$1,0)))^($A4133-$A4132)*(1-0.5*(E4133/E4132-1))</f>
        <v>36.395828063189768</v>
      </c>
      <c r="J4133" s="39">
        <f>VLOOKUP(A4133,'SVXY-IV'!A$1:G$5041,4,0)</f>
        <v>36.45648173</v>
      </c>
      <c r="K4133" s="39"/>
      <c r="L4133" s="39"/>
      <c r="M4133" s="39">
        <f t="shared" si="67"/>
        <v>4.1255686363321331</v>
      </c>
      <c r="N4133" s="39"/>
      <c r="O4133" s="39"/>
      <c r="P4133" s="39"/>
      <c r="Q4133" s="39"/>
    </row>
    <row r="4134" spans="1:17" x14ac:dyDescent="0.25">
      <c r="A4134" s="32">
        <v>44061</v>
      </c>
      <c r="B4134" s="34">
        <v>21.51</v>
      </c>
      <c r="C4134" s="34">
        <v>27.35</v>
      </c>
      <c r="D4134" s="31">
        <v>41.5961</v>
      </c>
      <c r="E4134" s="35">
        <v>35.013100000000001</v>
      </c>
      <c r="F4134" s="33">
        <v>19864.475439000002</v>
      </c>
      <c r="G4134" s="36">
        <v>16722.586176000001</v>
      </c>
      <c r="H4134" s="39">
        <f>(1/(1-91/360*VLOOKUP($A4134,Tbills!$B$4:$C$974,2,1)/100))^((1)/91)-1</f>
        <v>2.9170946955758836E-6</v>
      </c>
      <c r="I4134" s="39">
        <f>I4133*(1-IF($A4134&lt;=I4129,I$1,I$1+IF(AND(WEEKDAY($A4134)&lt;&gt;1,WEEKDAY($A4134)&lt;&gt;7),J$1,0)))^($A4134-$A4133)*(1-0.5*(E4134/E4133-1))</f>
        <v>36.631009304913107</v>
      </c>
      <c r="J4134" s="39">
        <f>VLOOKUP(A4134,'SVXY-IV'!A$1:G$5041,4,0)</f>
        <v>36.690622439999999</v>
      </c>
      <c r="K4134" s="39"/>
      <c r="L4134" s="39"/>
      <c r="M4134" s="39">
        <f t="shared" si="67"/>
        <v>4.1789070417581105</v>
      </c>
      <c r="N4134" s="39"/>
      <c r="O4134" s="39"/>
      <c r="P4134" s="39"/>
      <c r="Q4134" s="39"/>
    </row>
    <row r="4135" spans="1:17" x14ac:dyDescent="0.25">
      <c r="A4135" s="32">
        <v>44062</v>
      </c>
      <c r="B4135" s="34">
        <v>22.54</v>
      </c>
      <c r="C4135" s="34">
        <v>28.11</v>
      </c>
      <c r="D4135" s="31">
        <v>42.820799999999998</v>
      </c>
      <c r="E4135" s="35">
        <v>36.043900000000001</v>
      </c>
      <c r="F4135" s="33">
        <v>20157.979058000001</v>
      </c>
      <c r="G4135" s="36">
        <v>16969.618652000001</v>
      </c>
      <c r="H4135" s="39">
        <f>(1/(1-91/360*VLOOKUP($A4135,Tbills!$B$4:$C$974,2,1)/100))^((1)/91)-1</f>
        <v>2.9170946955758836E-6</v>
      </c>
      <c r="I4135" s="39">
        <f>I4134*(1-IF($A4135&lt;=I4130,I$1,I$1+IF(AND(WEEKDAY($A4135)&lt;&gt;1,WEEKDAY($A4135)&lt;&gt;7),J$1,0)))^($A4135-$A4134)*(1-0.5*(E4135/E4134-1))</f>
        <v>36.090853973277611</v>
      </c>
      <c r="J4135" s="39">
        <f>VLOOKUP(A4135,'SVXY-IV'!A$1:G$5041,4,0)</f>
        <v>36.148308999999998</v>
      </c>
      <c r="K4135" s="39"/>
      <c r="L4135" s="39"/>
      <c r="M4135" s="39">
        <f t="shared" si="67"/>
        <v>4.055689403487678</v>
      </c>
      <c r="N4135" s="39"/>
      <c r="O4135" s="39"/>
      <c r="P4135" s="39"/>
      <c r="Q4135" s="39"/>
    </row>
    <row r="4136" spans="1:17" x14ac:dyDescent="0.25">
      <c r="A4136" s="32">
        <v>44063</v>
      </c>
      <c r="B4136" s="34">
        <v>22.72</v>
      </c>
      <c r="C4136" s="34">
        <v>28.13</v>
      </c>
      <c r="D4136" s="31">
        <v>42.270099999999999</v>
      </c>
      <c r="E4136" s="35">
        <v>35.580300000000001</v>
      </c>
      <c r="F4136" s="33">
        <v>20066.940816999999</v>
      </c>
      <c r="G4136" s="36">
        <v>16892.930305000002</v>
      </c>
      <c r="H4136" s="39">
        <f>(1/(1-91/360*VLOOKUP($A4136,Tbills!$B$4:$C$974,2,1)/100))^((1)/91)-1</f>
        <v>2.9170946955758836E-6</v>
      </c>
      <c r="I4136" s="39">
        <f>I4135*(1-IF($A4136&lt;=I4131,I$1,I$1+IF(AND(WEEKDAY($A4136)&lt;&gt;1,WEEKDAY($A4136)&lt;&gt;7),J$1,0)))^($A4136-$A4135)*(1-0.5*(E4136/E4135-1))</f>
        <v>36.322010544463275</v>
      </c>
      <c r="J4136" s="39">
        <f>VLOOKUP(A4136,'SVXY-IV'!A$1:G$5041,4,0)</f>
        <v>36.378695010000001</v>
      </c>
      <c r="K4136" s="39"/>
      <c r="L4136" s="39"/>
      <c r="M4136" s="39">
        <f t="shared" si="67"/>
        <v>4.1076627337532017</v>
      </c>
      <c r="N4136" s="39"/>
      <c r="O4136" s="39"/>
      <c r="P4136" s="39"/>
      <c r="Q4136" s="39"/>
    </row>
    <row r="4137" spans="1:17" x14ac:dyDescent="0.25">
      <c r="A4137" s="32">
        <v>44064</v>
      </c>
      <c r="B4137" s="34">
        <v>22.54</v>
      </c>
      <c r="C4137" s="34">
        <v>28.17</v>
      </c>
      <c r="D4137" s="31">
        <v>42.401699999999998</v>
      </c>
      <c r="E4137" s="35">
        <v>35.691000000000003</v>
      </c>
      <c r="F4137" s="33">
        <v>20466.427724000001</v>
      </c>
      <c r="G4137" s="36">
        <v>17229.180641999999</v>
      </c>
      <c r="H4137" s="39">
        <f>(1/(1-91/360*VLOOKUP($A4137,Tbills!$B$4:$C$974,2,1)/100))^((1)/91)-1</f>
        <v>2.9170946955758836E-6</v>
      </c>
      <c r="I4137" s="39">
        <f>I4136*(1-IF($A4137&lt;=I4132,I$1,I$1+IF(AND(WEEKDAY($A4137)&lt;&gt;1,WEEKDAY($A4137)&lt;&gt;7),J$1,0)))^($A4137-$A4136)*(1-0.5*(E4137/E4136-1))</f>
        <v>36.264562815996335</v>
      </c>
      <c r="J4137" s="39">
        <f>VLOOKUP(A4137,'SVXY-IV'!A$1:G$5041,4,0)</f>
        <v>36.320034630000002</v>
      </c>
      <c r="K4137" s="39"/>
      <c r="L4137" s="39"/>
      <c r="M4137" s="39">
        <f t="shared" si="67"/>
        <v>4.0946919561185267</v>
      </c>
      <c r="N4137" s="39"/>
      <c r="O4137" s="39"/>
      <c r="P4137" s="39"/>
      <c r="Q4137" s="39"/>
    </row>
    <row r="4138" spans="1:17" x14ac:dyDescent="0.25">
      <c r="A4138" s="32">
        <v>44067</v>
      </c>
      <c r="B4138" s="34">
        <v>22.37</v>
      </c>
      <c r="C4138" s="34">
        <v>28.1</v>
      </c>
      <c r="D4138" s="31">
        <v>42.267299999999999</v>
      </c>
      <c r="E4138" s="35">
        <v>35.577599999999997</v>
      </c>
      <c r="F4138" s="33">
        <v>20453.998141</v>
      </c>
      <c r="G4138" s="36">
        <v>17218.566311999999</v>
      </c>
      <c r="H4138" s="39">
        <f>(1/(1-91/360*VLOOKUP($A4138,Tbills!$B$4:$C$974,2,1)/100))^((1)/91)-1</f>
        <v>2.9170946955758836E-6</v>
      </c>
      <c r="I4138" s="39">
        <f>I4137*(1-IF($A4138&lt;=I4133,I$1,I$1+IF(AND(WEEKDAY($A4138)&lt;&gt;1,WEEKDAY($A4138)&lt;&gt;7),J$1,0)))^($A4138-$A4137)*(1-0.5*(E4138/E4137-1))</f>
        <v>36.319337957273952</v>
      </c>
      <c r="J4138" s="39">
        <f>VLOOKUP(A4138,'SVXY-IV'!A$1:G$5041,4,0)</f>
        <v>36.373091950000003</v>
      </c>
      <c r="K4138" s="39"/>
      <c r="L4138" s="39"/>
      <c r="M4138" s="39">
        <f t="shared" si="67"/>
        <v>4.10712797836673</v>
      </c>
      <c r="N4138" s="39"/>
      <c r="O4138" s="39"/>
      <c r="P4138" s="39"/>
      <c r="Q4138" s="39"/>
    </row>
    <row r="4139" spans="1:17" x14ac:dyDescent="0.25">
      <c r="A4139" s="32">
        <v>44068</v>
      </c>
      <c r="B4139" s="34">
        <v>22.03</v>
      </c>
      <c r="C4139" s="34">
        <v>27.91</v>
      </c>
      <c r="D4139" s="31">
        <v>41.795200000000001</v>
      </c>
      <c r="E4139" s="35">
        <v>35.180100000000003</v>
      </c>
      <c r="F4139" s="33">
        <v>20344.993353000002</v>
      </c>
      <c r="G4139" s="36">
        <v>17126.753771</v>
      </c>
      <c r="H4139" s="39">
        <f>(1/(1-91/360*VLOOKUP($A4139,Tbills!$B$4:$C$974,2,1)/100))^((1)/91)-1</f>
        <v>2.9170946955758836E-6</v>
      </c>
      <c r="I4139" s="39">
        <f>I4138*(1-IF($A4139&lt;=I4134,I$1,I$1+IF(AND(WEEKDAY($A4139)&lt;&gt;1,WEEKDAY($A4139)&lt;&gt;7),J$1,0)))^($A4139-$A4138)*(1-0.5*(E4139/E4138-1))</f>
        <v>36.521281008877445</v>
      </c>
      <c r="J4139" s="39">
        <f>VLOOKUP(A4139,'SVXY-IV'!A$1:G$5041,4,0)</f>
        <v>36.573979059999999</v>
      </c>
      <c r="K4139" s="39"/>
      <c r="L4139" s="39"/>
      <c r="M4139" s="39">
        <f t="shared" si="67"/>
        <v>4.1528225070147222</v>
      </c>
      <c r="N4139" s="39"/>
      <c r="O4139" s="39"/>
      <c r="P4139" s="39"/>
      <c r="Q4139" s="39"/>
    </row>
    <row r="4140" spans="1:17" x14ac:dyDescent="0.25">
      <c r="A4140" s="32">
        <v>44069</v>
      </c>
      <c r="B4140" s="34">
        <v>23.27</v>
      </c>
      <c r="C4140" s="34">
        <v>28.7</v>
      </c>
      <c r="D4140" s="31">
        <v>42.865000000000002</v>
      </c>
      <c r="E4140" s="35">
        <v>36.080500000000001</v>
      </c>
      <c r="F4140" s="33">
        <v>20526.301963999998</v>
      </c>
      <c r="G4140" s="36">
        <v>17279.332415000001</v>
      </c>
      <c r="H4140" s="39">
        <f>(1/(1-91/360*VLOOKUP($A4140,Tbills!$B$4:$C$974,2,1)/100))^((1)/91)-1</f>
        <v>2.9170946955758836E-6</v>
      </c>
      <c r="I4140" s="39">
        <f>I4139*(1-IF($A4140&lt;=I4135,I$1,I$1+IF(AND(WEEKDAY($A4140)&lt;&gt;1,WEEKDAY($A4140)&lt;&gt;7),J$1,0)))^($A4140-$A4139)*(1-0.5*(E4140/E4139-1))</f>
        <v>36.052979515939228</v>
      </c>
      <c r="J4140" s="39">
        <f>VLOOKUP(A4140,'SVXY-IV'!A$1:G$5041,4,0)</f>
        <v>36.104762190000002</v>
      </c>
      <c r="K4140" s="39"/>
      <c r="L4140" s="39"/>
      <c r="M4140" s="39">
        <f t="shared" si="67"/>
        <v>4.0463466375577672</v>
      </c>
      <c r="N4140" s="39"/>
      <c r="O4140" s="39"/>
      <c r="P4140" s="39"/>
      <c r="Q4140" s="39"/>
    </row>
    <row r="4141" spans="1:17" x14ac:dyDescent="0.25">
      <c r="A4141" s="32">
        <v>44070</v>
      </c>
      <c r="B4141" s="34">
        <v>24.47</v>
      </c>
      <c r="C4141" s="34">
        <v>29.93</v>
      </c>
      <c r="D4141" s="31">
        <v>44.349499999999999</v>
      </c>
      <c r="E4141" s="35">
        <v>37.33</v>
      </c>
      <c r="F4141" s="33">
        <v>20556.315738000001</v>
      </c>
      <c r="G4141" s="36">
        <v>17304.548030999998</v>
      </c>
      <c r="H4141" s="39">
        <f>(1/(1-91/360*VLOOKUP($A4141,Tbills!$B$4:$C$974,2,1)/100))^((1)/91)-1</f>
        <v>2.80871450519804E-6</v>
      </c>
      <c r="I4141" s="39">
        <f>I4140*(1-IF($A4141&lt;=I4136,I$1,I$1+IF(AND(WEEKDAY($A4141)&lt;&gt;1,WEEKDAY($A4141)&lt;&gt;7),J$1,0)))^($A4141-$A4140)*(1-0.5*(E4141/E4140-1))</f>
        <v>35.427783928426805</v>
      </c>
      <c r="J4141" s="39">
        <f>VLOOKUP(A4141,'SVXY-IV'!A$1:G$5041,4,0)</f>
        <v>35.47735703</v>
      </c>
      <c r="K4141" s="39"/>
      <c r="L4141" s="39"/>
      <c r="M4141" s="39">
        <f t="shared" si="67"/>
        <v>3.9060360993666388</v>
      </c>
      <c r="N4141" s="39"/>
      <c r="O4141" s="39"/>
      <c r="P4141" s="39"/>
      <c r="Q4141" s="39"/>
    </row>
    <row r="4142" spans="1:17" x14ac:dyDescent="0.25">
      <c r="A4142" s="32">
        <v>44071</v>
      </c>
      <c r="B4142" s="34">
        <v>22.96</v>
      </c>
      <c r="C4142" s="34">
        <v>29.62</v>
      </c>
      <c r="D4142" s="31">
        <v>44.476100000000002</v>
      </c>
      <c r="E4142" s="35">
        <v>37.436399999999999</v>
      </c>
      <c r="F4142" s="33">
        <v>20605.273517000001</v>
      </c>
      <c r="G4142" s="36">
        <v>17345.712661000001</v>
      </c>
      <c r="H4142" s="39">
        <f>(1/(1-91/360*VLOOKUP($A4142,Tbills!$B$4:$C$974,2,1)/100))^((1)/91)-1</f>
        <v>2.80871450519804E-6</v>
      </c>
      <c r="I4142" s="39">
        <f>I4141*(1-IF($A4142&lt;=I4137,I$1,I$1+IF(AND(WEEKDAY($A4142)&lt;&gt;1,WEEKDAY($A4142)&lt;&gt;7),J$1,0)))^($A4142-$A4141)*(1-0.5*(E4142/E4141-1))</f>
        <v>35.376374049466939</v>
      </c>
      <c r="J4142" s="39">
        <f>VLOOKUP(A4142,'SVXY-IV'!A$1:G$5041,4,0)</f>
        <v>35.42430418</v>
      </c>
      <c r="K4142" s="39"/>
      <c r="L4142" s="39"/>
      <c r="M4142" s="39">
        <f t="shared" si="67"/>
        <v>3.8947214960114525</v>
      </c>
      <c r="N4142" s="39"/>
      <c r="O4142" s="39"/>
      <c r="P4142" s="39"/>
      <c r="Q4142" s="39"/>
    </row>
    <row r="4143" spans="1:17" x14ac:dyDescent="0.25">
      <c r="A4143" s="32">
        <v>44074</v>
      </c>
      <c r="B4143" s="34">
        <v>26.41</v>
      </c>
      <c r="C4143" s="34">
        <v>31.85</v>
      </c>
      <c r="D4143" s="31">
        <v>46.302500000000002</v>
      </c>
      <c r="E4143" s="35">
        <v>38.973399999999998</v>
      </c>
      <c r="F4143" s="33">
        <v>21002.898372</v>
      </c>
      <c r="G4143" s="36">
        <v>17680.290839000001</v>
      </c>
      <c r="H4143" s="39">
        <f>(1/(1-91/360*VLOOKUP($A4143,Tbills!$B$4:$C$974,2,1)/100))^((1)/91)-1</f>
        <v>2.80871450519804E-6</v>
      </c>
      <c r="I4143" s="39">
        <f>I4142*(1-IF($A4143&lt;=I4138,I$1,I$1+IF(AND(WEEKDAY($A4143)&lt;&gt;1,WEEKDAY($A4143)&lt;&gt;7),J$1,0)))^($A4143-$A4142)*(1-0.5*(E4143/E4142-1))</f>
        <v>34.647457079055243</v>
      </c>
      <c r="J4143" s="39">
        <f>VLOOKUP(A4143,'SVXY-IV'!A$1:G$5041,4,0)</f>
        <v>34.69140565</v>
      </c>
      <c r="K4143" s="39"/>
      <c r="L4143" s="39"/>
      <c r="M4143" s="39">
        <f t="shared" si="67"/>
        <v>3.7342968219986572</v>
      </c>
      <c r="N4143" s="39"/>
      <c r="O4143" s="39"/>
      <c r="P4143" s="39"/>
      <c r="Q4143" s="39"/>
    </row>
    <row r="4144" spans="1:17" x14ac:dyDescent="0.25">
      <c r="A4144" s="32">
        <v>44075</v>
      </c>
      <c r="B4144" s="34">
        <v>26.12</v>
      </c>
      <c r="C4144" s="34">
        <v>32.1</v>
      </c>
      <c r="D4144" s="31">
        <v>46.879600000000003</v>
      </c>
      <c r="E4144" s="35">
        <v>39.459099999999999</v>
      </c>
      <c r="F4144" s="33">
        <v>21147.985800999999</v>
      </c>
      <c r="G4144" s="36">
        <v>17802.376130000001</v>
      </c>
      <c r="H4144" s="39">
        <f>(1/(1-91/360*VLOOKUP($A4144,Tbills!$B$4:$C$974,2,1)/100))^((1)/91)-1</f>
        <v>2.80871450519804E-6</v>
      </c>
      <c r="I4144" s="39">
        <f>I4143*(1-IF($A4144&lt;=I4139,I$1,I$1+IF(AND(WEEKDAY($A4144)&lt;&gt;1,WEEKDAY($A4144)&lt;&gt;7),J$1,0)))^($A4144-$A4143)*(1-0.5*(E4144/E4143-1))</f>
        <v>34.430666614065451</v>
      </c>
      <c r="J4144" s="39">
        <f>VLOOKUP(A4144,'SVXY-IV'!A$1:G$5041,4,0)</f>
        <v>34.474043379999998</v>
      </c>
      <c r="K4144" s="39"/>
      <c r="L4144" s="39"/>
      <c r="M4144" s="39">
        <f t="shared" si="67"/>
        <v>3.687586963888839</v>
      </c>
      <c r="N4144" s="39"/>
      <c r="O4144" s="39"/>
      <c r="P4144" s="39"/>
      <c r="Q4144" s="39"/>
    </row>
    <row r="4145" spans="1:17" x14ac:dyDescent="0.25">
      <c r="A4145" s="32">
        <v>44076</v>
      </c>
      <c r="B4145" s="34">
        <v>26.57</v>
      </c>
      <c r="C4145" s="34">
        <v>32.67</v>
      </c>
      <c r="D4145" s="31">
        <v>48.7027</v>
      </c>
      <c r="E4145" s="35">
        <v>40.993499999999997</v>
      </c>
      <c r="F4145" s="33">
        <v>21630.672299999998</v>
      </c>
      <c r="G4145" s="36">
        <v>18208.651662</v>
      </c>
      <c r="H4145" s="39">
        <f>(1/(1-91/360*VLOOKUP($A4145,Tbills!$B$4:$C$974,2,1)/100))^((1)/91)-1</f>
        <v>2.80871450519804E-6</v>
      </c>
      <c r="I4145" s="39">
        <f>I4144*(1-IF($A4145&lt;=I4140,I$1,I$1+IF(AND(WEEKDAY($A4145)&lt;&gt;1,WEEKDAY($A4145)&lt;&gt;7),J$1,0)))^($A4145-$A4144)*(1-0.5*(E4145/E4144-1))</f>
        <v>33.760355309188796</v>
      </c>
      <c r="J4145" s="39">
        <f>VLOOKUP(A4145,'SVXY-IV'!A$1:G$5041,4,0)</f>
        <v>33.8032398</v>
      </c>
      <c r="K4145" s="39"/>
      <c r="L4145" s="39"/>
      <c r="M4145" s="39">
        <f t="shared" si="67"/>
        <v>3.544026998548877</v>
      </c>
      <c r="N4145" s="39"/>
      <c r="O4145" s="39"/>
      <c r="P4145" s="39"/>
      <c r="Q4145" s="39"/>
    </row>
    <row r="4146" spans="1:17" x14ac:dyDescent="0.25">
      <c r="A4146" s="32">
        <v>44077</v>
      </c>
      <c r="B4146" s="34">
        <v>33.6</v>
      </c>
      <c r="C4146" s="34">
        <v>37.630000000000003</v>
      </c>
      <c r="D4146" s="31">
        <v>55.046399999999998</v>
      </c>
      <c r="E4146" s="35">
        <v>46.332900000000002</v>
      </c>
      <c r="F4146" s="33">
        <v>21886.616151999999</v>
      </c>
      <c r="G4146" s="36">
        <v>18424.053481999999</v>
      </c>
      <c r="H4146" s="39">
        <f>(1/(1-91/360*VLOOKUP($A4146,Tbills!$B$4:$C$974,2,1)/100))^((1)/91)-1</f>
        <v>2.9170946955758836E-6</v>
      </c>
      <c r="I4146" s="39">
        <f>I4145*(1-IF($A4146&lt;=I4141,I$1,I$1+IF(AND(WEEKDAY($A4146)&lt;&gt;1,WEEKDAY($A4146)&lt;&gt;7),J$1,0)))^($A4146-$A4145)*(1-0.5*(E4146/E4145-1))</f>
        <v>31.560892090167989</v>
      </c>
      <c r="J4146" s="39">
        <f>VLOOKUP(A4146,'SVXY-IV'!A$1:G$5041,4,0)</f>
        <v>31.603474210000002</v>
      </c>
      <c r="K4146" s="39"/>
      <c r="L4146" s="39"/>
      <c r="M4146" s="39">
        <f t="shared" si="67"/>
        <v>3.0822742091046371</v>
      </c>
      <c r="N4146" s="39"/>
      <c r="O4146" s="39"/>
      <c r="P4146" s="39"/>
      <c r="Q4146" s="39"/>
    </row>
    <row r="4147" spans="1:17" x14ac:dyDescent="0.25">
      <c r="A4147" s="32">
        <v>44078</v>
      </c>
      <c r="B4147" s="34">
        <v>30.75</v>
      </c>
      <c r="C4147" s="34">
        <v>34.75</v>
      </c>
      <c r="D4147" s="31">
        <v>50.07</v>
      </c>
      <c r="E4147" s="35">
        <v>42.144100000000002</v>
      </c>
      <c r="F4147" s="33">
        <v>21198.639090000001</v>
      </c>
      <c r="G4147" s="36">
        <v>17844.863789999999</v>
      </c>
      <c r="H4147" s="39">
        <f>(1/(1-91/360*VLOOKUP($A4147,Tbills!$B$4:$C$974,2,1)/100))^((1)/91)-1</f>
        <v>2.9170946955758836E-6</v>
      </c>
      <c r="I4147" s="39">
        <f>I4146*(1-IF($A4147&lt;=I4142,I$1,I$1+IF(AND(WEEKDAY($A4147)&lt;&gt;1,WEEKDAY($A4147)&lt;&gt;7),J$1,0)))^($A4147-$A4146)*(1-0.5*(E4147/E4146-1))</f>
        <v>32.986689998153608</v>
      </c>
      <c r="J4147" s="39">
        <f>VLOOKUP(A4147,'SVXY-IV'!A$1:G$5041,4,0)</f>
        <v>33.032215790000002</v>
      </c>
      <c r="K4147" s="39"/>
      <c r="L4147" s="39"/>
      <c r="M4147" s="39">
        <f t="shared" si="67"/>
        <v>3.3607756069031312</v>
      </c>
      <c r="N4147" s="39"/>
      <c r="O4147" s="39"/>
      <c r="P4147" s="39"/>
      <c r="Q4147" s="39"/>
    </row>
    <row r="4148" spans="1:17" x14ac:dyDescent="0.25">
      <c r="A4148" s="32">
        <v>44082</v>
      </c>
      <c r="B4148" s="34">
        <v>31.46</v>
      </c>
      <c r="C4148" s="34">
        <v>34.31</v>
      </c>
      <c r="D4148" s="31">
        <v>48.780500000000004</v>
      </c>
      <c r="E4148" s="35">
        <v>41.058300000000003</v>
      </c>
      <c r="F4148" s="33">
        <v>20580.790098000001</v>
      </c>
      <c r="G4148" s="36">
        <v>17324.554676</v>
      </c>
      <c r="H4148" s="39">
        <f>(1/(1-91/360*VLOOKUP($A4148,Tbills!$B$4:$C$974,2,1)/100))^((1)/91)-1</f>
        <v>2.9170946955758836E-6</v>
      </c>
      <c r="I4148" s="39">
        <f>I4147*(1-IF($A4148&lt;=I4143,I$1,I$1+IF(AND(WEEKDAY($A4148)&lt;&gt;1,WEEKDAY($A4148)&lt;&gt;7),J$1,0)))^($A4148-$A4147)*(1-0.5*(E4148/E4147-1))</f>
        <v>33.408145972195705</v>
      </c>
      <c r="J4148" s="39">
        <f>VLOOKUP(A4148,'SVXY-IV'!A$1:G$5041,4,0)</f>
        <v>33.456025259999997</v>
      </c>
      <c r="K4148" s="39"/>
      <c r="L4148" s="39"/>
      <c r="M4148" s="39">
        <f t="shared" si="67"/>
        <v>3.4467203788950234</v>
      </c>
      <c r="N4148" s="39"/>
      <c r="O4148" s="39"/>
      <c r="P4148" s="39"/>
      <c r="Q4148" s="39"/>
    </row>
    <row r="4149" spans="1:17" x14ac:dyDescent="0.25">
      <c r="A4149" s="32">
        <v>44083</v>
      </c>
      <c r="B4149" s="34">
        <v>28.81</v>
      </c>
      <c r="C4149" s="34">
        <v>32.119999999999997</v>
      </c>
      <c r="D4149" s="31">
        <v>46.567399999999999</v>
      </c>
      <c r="E4149" s="35">
        <v>39.195500000000003</v>
      </c>
      <c r="F4149" s="33">
        <v>20493.369768</v>
      </c>
      <c r="G4149" s="36">
        <v>17250.915209999999</v>
      </c>
      <c r="H4149" s="39">
        <f>(1/(1-91/360*VLOOKUP($A4149,Tbills!$B$4:$C$974,2,1)/100))^((1)/91)-1</f>
        <v>2.9170946955758836E-6</v>
      </c>
      <c r="I4149" s="39">
        <f>I4148*(1-IF($A4149&lt;=I4144,I$1,I$1+IF(AND(WEEKDAY($A4149)&lt;&gt;1,WEEKDAY($A4149)&lt;&gt;7),J$1,0)))^($A4149-$A4148)*(1-0.5*(E4149/E4148-1))</f>
        <v>34.165114379971484</v>
      </c>
      <c r="J4149" s="39">
        <f>VLOOKUP(A4149,'SVXY-IV'!A$1:G$5041,4,0)</f>
        <v>34.210671339999998</v>
      </c>
      <c r="K4149" s="39"/>
      <c r="L4149" s="39"/>
      <c r="M4149" s="39">
        <f t="shared" si="67"/>
        <v>3.6029290018523183</v>
      </c>
      <c r="N4149" s="39"/>
      <c r="O4149" s="39"/>
      <c r="P4149" s="39"/>
      <c r="Q4149" s="39"/>
    </row>
    <row r="4150" spans="1:17" x14ac:dyDescent="0.25">
      <c r="A4150" s="32">
        <v>44084</v>
      </c>
      <c r="B4150" s="34">
        <v>29.71</v>
      </c>
      <c r="C4150" s="34">
        <v>32.92</v>
      </c>
      <c r="D4150" s="31">
        <v>46.061399999999999</v>
      </c>
      <c r="E4150" s="35">
        <v>38.769500000000001</v>
      </c>
      <c r="F4150" s="33">
        <v>20393.757033999998</v>
      </c>
      <c r="G4150" s="36">
        <v>17167.012848999999</v>
      </c>
      <c r="H4150" s="39">
        <f>(1/(1-91/360*VLOOKUP($A4150,Tbills!$B$4:$C$974,2,1)/100))^((1)/91)-1</f>
        <v>3.1948650873747653E-6</v>
      </c>
      <c r="I4150" s="39">
        <f>I4149*(1-IF($A4150&lt;=I4145,I$1,I$1+IF(AND(WEEKDAY($A4150)&lt;&gt;1,WEEKDAY($A4150)&lt;&gt;7),J$1,0)))^($A4150-$A4149)*(1-0.5*(E4150/E4149-1))</f>
        <v>34.349883707616584</v>
      </c>
      <c r="J4150" s="39">
        <f>VLOOKUP(A4150,'SVXY-IV'!A$1:G$5041,4,0)</f>
        <v>34.392562400000003</v>
      </c>
      <c r="K4150" s="39"/>
      <c r="L4150" s="39"/>
      <c r="M4150" s="39">
        <f t="shared" si="67"/>
        <v>3.6419181450932467</v>
      </c>
      <c r="N4150" s="39"/>
      <c r="O4150" s="39"/>
      <c r="P4150" s="39"/>
      <c r="Q4150" s="39"/>
    </row>
    <row r="4151" spans="1:17" x14ac:dyDescent="0.25">
      <c r="A4151" s="32">
        <v>44085</v>
      </c>
      <c r="B4151" s="34">
        <v>26.87</v>
      </c>
      <c r="C4151" s="34">
        <v>31.13</v>
      </c>
      <c r="D4151" s="31">
        <v>44.537799999999997</v>
      </c>
      <c r="E4151" s="35">
        <v>37.487000000000002</v>
      </c>
      <c r="F4151" s="33">
        <v>20503.469472000001</v>
      </c>
      <c r="G4151" s="36">
        <v>17259.311502</v>
      </c>
      <c r="H4151" s="39">
        <f>(1/(1-91/360*VLOOKUP($A4151,Tbills!$B$4:$C$974,2,1)/100))^((1)/91)-1</f>
        <v>3.1948650873747653E-6</v>
      </c>
      <c r="I4151" s="39">
        <f>I4150*(1-IF($A4151&lt;=I4146,I$1,I$1+IF(AND(WEEKDAY($A4151)&lt;&gt;1,WEEKDAY($A4151)&lt;&gt;7),J$1,0)))^($A4151-$A4150)*(1-0.5*(E4151/E4150-1))</f>
        <v>34.917124147051638</v>
      </c>
      <c r="J4151" s="39">
        <f>VLOOKUP(A4151,'SVXY-IV'!A$1:G$5041,4,0)</f>
        <v>34.96112789</v>
      </c>
      <c r="K4151" s="39"/>
      <c r="L4151" s="39"/>
      <c r="M4151" s="39">
        <f t="shared" si="67"/>
        <v>3.7622180266305913</v>
      </c>
      <c r="N4151" s="39"/>
      <c r="O4151" s="39"/>
      <c r="P4151" s="39"/>
      <c r="Q4151" s="39"/>
    </row>
    <row r="4152" spans="1:17" x14ac:dyDescent="0.25">
      <c r="A4152" s="32">
        <v>44088</v>
      </c>
      <c r="B4152" s="34">
        <v>25.85</v>
      </c>
      <c r="C4152" s="34">
        <v>30.48</v>
      </c>
      <c r="D4152" s="31">
        <v>43.811599999999999</v>
      </c>
      <c r="E4152" s="35">
        <v>36.875399999999999</v>
      </c>
      <c r="F4152" s="33">
        <v>20402.519071999999</v>
      </c>
      <c r="G4152" s="36">
        <v>17174.168538000002</v>
      </c>
      <c r="H4152" s="39">
        <f>(1/(1-91/360*VLOOKUP($A4152,Tbills!$B$4:$C$974,2,1)/100))^((1)/91)-1</f>
        <v>3.1948650873747653E-6</v>
      </c>
      <c r="I4152" s="39">
        <f>I4151*(1-IF($A4152&lt;=I4147,I$1,I$1+IF(AND(WEEKDAY($A4152)&lt;&gt;1,WEEKDAY($A4152)&lt;&gt;7),J$1,0)))^($A4152-$A4151)*(1-0.5*(E4152/E4151-1))</f>
        <v>35.199211823979923</v>
      </c>
      <c r="J4152" s="39">
        <f>VLOOKUP(A4152,'SVXY-IV'!A$1:G$5041,4,0)</f>
        <v>35.243873350000001</v>
      </c>
      <c r="K4152" s="39"/>
      <c r="L4152" s="39"/>
      <c r="M4152" s="39">
        <f t="shared" si="67"/>
        <v>3.8230643417328256</v>
      </c>
      <c r="N4152" s="39"/>
      <c r="O4152" s="39"/>
      <c r="P4152" s="39"/>
      <c r="Q4152" s="39"/>
    </row>
    <row r="4153" spans="1:17" x14ac:dyDescent="0.25">
      <c r="A4153" s="32">
        <v>44089</v>
      </c>
      <c r="B4153" s="34">
        <v>25.59</v>
      </c>
      <c r="C4153" s="34">
        <v>30.27</v>
      </c>
      <c r="D4153" s="31">
        <v>42.517000000000003</v>
      </c>
      <c r="E4153" s="35">
        <v>35.785600000000002</v>
      </c>
      <c r="F4153" s="33">
        <v>20528.401546000001</v>
      </c>
      <c r="G4153" s="36">
        <v>17280.077388999998</v>
      </c>
      <c r="H4153" s="39">
        <f>(1/(1-91/360*VLOOKUP($A4153,Tbills!$B$4:$C$974,2,1)/100))^((1)/91)-1</f>
        <v>3.1948650873747653E-6</v>
      </c>
      <c r="I4153" s="39">
        <f>I4152*(1-IF($A4153&lt;=I4148,I$1,I$1+IF(AND(WEEKDAY($A4153)&lt;&gt;1,WEEKDAY($A4153)&lt;&gt;7),J$1,0)))^($A4153-$A4152)*(1-0.5*(E4153/E4152-1))</f>
        <v>35.718413463676058</v>
      </c>
      <c r="J4153" s="39">
        <f>VLOOKUP(A4153,'SVXY-IV'!A$1:G$5041,4,0)</f>
        <v>35.764241890000001</v>
      </c>
      <c r="K4153" s="39"/>
      <c r="L4153" s="39"/>
      <c r="M4153" s="39">
        <f t="shared" si="67"/>
        <v>3.9358662480429798</v>
      </c>
      <c r="N4153" s="39"/>
      <c r="O4153" s="39"/>
      <c r="P4153" s="39"/>
      <c r="Q4153" s="39"/>
    </row>
    <row r="4154" spans="1:17" x14ac:dyDescent="0.25">
      <c r="A4154" s="32">
        <v>44090</v>
      </c>
      <c r="B4154" s="34">
        <v>26.04</v>
      </c>
      <c r="C4154" s="34">
        <v>30.57</v>
      </c>
      <c r="D4154" s="31">
        <v>42.6569</v>
      </c>
      <c r="E4154" s="35">
        <v>35.903199999999998</v>
      </c>
      <c r="F4154" s="33">
        <v>20892.876626000001</v>
      </c>
      <c r="G4154" s="36">
        <v>17586.824325000001</v>
      </c>
      <c r="H4154" s="39">
        <f>(1/(1-91/360*VLOOKUP($A4154,Tbills!$B$4:$C$974,2,1)/100))^((1)/91)-1</f>
        <v>3.1948650873747653E-6</v>
      </c>
      <c r="I4154" s="39">
        <f>I4153*(1-IF($A4154&lt;=I4149,I$1,I$1+IF(AND(WEEKDAY($A4154)&lt;&gt;1,WEEKDAY($A4154)&lt;&gt;7),J$1,0)))^($A4154-$A4153)*(1-0.5*(E4154/E4153-1))</f>
        <v>35.658795729352704</v>
      </c>
      <c r="J4154" s="39">
        <f>VLOOKUP(A4154,'SVXY-IV'!A$1:G$5041,4,0)</f>
        <v>35.704058680000003</v>
      </c>
      <c r="K4154" s="39"/>
      <c r="L4154" s="39"/>
      <c r="M4154" s="39">
        <f t="shared" si="67"/>
        <v>3.9227493427548579</v>
      </c>
      <c r="N4154" s="39"/>
      <c r="O4154" s="39"/>
      <c r="P4154" s="39"/>
      <c r="Q4154" s="39"/>
    </row>
    <row r="4155" spans="1:17" x14ac:dyDescent="0.25">
      <c r="A4155" s="32">
        <v>44091</v>
      </c>
      <c r="B4155" s="34">
        <v>26.46</v>
      </c>
      <c r="C4155" s="34">
        <v>30.75</v>
      </c>
      <c r="D4155" s="31">
        <v>41.707099999999997</v>
      </c>
      <c r="E4155" s="35">
        <v>35.103700000000003</v>
      </c>
      <c r="F4155" s="33">
        <v>21228.462555999999</v>
      </c>
      <c r="G4155" s="36">
        <v>17869.251537</v>
      </c>
      <c r="H4155" s="39">
        <f>(1/(1-91/360*VLOOKUP($A4155,Tbills!$B$4:$C$974,2,1)/100))^((1)/91)-1</f>
        <v>3.0560339647767165E-6</v>
      </c>
      <c r="I4155" s="39">
        <f>I4154*(1-IF($A4155&lt;=I4150,I$1,I$1+IF(AND(WEEKDAY($A4155)&lt;&gt;1,WEEKDAY($A4155)&lt;&gt;7),J$1,0)))^($A4155-$A4154)*(1-0.5*(E4155/E4154-1))</f>
        <v>36.054886067263602</v>
      </c>
      <c r="J4155" s="39">
        <f>VLOOKUP(A4155,'SVXY-IV'!A$1:G$5041,4,0)</f>
        <v>36.100918450000002</v>
      </c>
      <c r="K4155" s="39"/>
      <c r="L4155" s="39"/>
      <c r="M4155" s="39">
        <f t="shared" si="67"/>
        <v>4.0099151773231361</v>
      </c>
      <c r="N4155" s="39"/>
      <c r="O4155" s="39"/>
      <c r="P4155" s="39"/>
      <c r="Q4155" s="39"/>
    </row>
    <row r="4156" spans="1:17" x14ac:dyDescent="0.25">
      <c r="A4156" s="32">
        <v>44092</v>
      </c>
      <c r="B4156" s="34">
        <v>25.83</v>
      </c>
      <c r="C4156" s="34">
        <v>30.46</v>
      </c>
      <c r="D4156" s="31">
        <v>42.039400000000001</v>
      </c>
      <c r="E4156" s="35">
        <v>35.383299999999998</v>
      </c>
      <c r="F4156" s="33">
        <v>21395.190241</v>
      </c>
      <c r="G4156" s="36">
        <v>18009.541474000001</v>
      </c>
      <c r="H4156" s="39">
        <f>(1/(1-91/360*VLOOKUP($A4156,Tbills!$B$4:$C$974,2,1)/100))^((1)/91)-1</f>
        <v>3.0560339647767165E-6</v>
      </c>
      <c r="I4156" s="39">
        <f>I4155*(1-IF($A4156&lt;=I4151,I$1,I$1+IF(AND(WEEKDAY($A4156)&lt;&gt;1,WEEKDAY($A4156)&lt;&gt;7),J$1,0)))^($A4156-$A4155)*(1-0.5*(E4156/E4155-1))</f>
        <v>35.91036330428058</v>
      </c>
      <c r="J4156" s="39">
        <f>VLOOKUP(A4156,'SVXY-IV'!A$1:G$5041,4,0)</f>
        <v>35.95565655</v>
      </c>
      <c r="K4156" s="39"/>
      <c r="L4156" s="39"/>
      <c r="M4156" s="39">
        <f t="shared" si="67"/>
        <v>3.9777910381873771</v>
      </c>
      <c r="N4156" s="39"/>
      <c r="O4156" s="39"/>
      <c r="P4156" s="39"/>
      <c r="Q4156" s="39"/>
    </row>
    <row r="4157" spans="1:17" x14ac:dyDescent="0.25">
      <c r="A4157" s="32">
        <v>44095</v>
      </c>
      <c r="B4157" s="34">
        <v>27.78</v>
      </c>
      <c r="C4157" s="34">
        <v>31.64</v>
      </c>
      <c r="D4157" s="31">
        <v>43.618299999999998</v>
      </c>
      <c r="E4157" s="35">
        <v>36.7119</v>
      </c>
      <c r="F4157" s="33">
        <v>21614.745587000001</v>
      </c>
      <c r="G4157" s="36">
        <v>18194.18851</v>
      </c>
      <c r="H4157" s="39">
        <f>(1/(1-91/360*VLOOKUP($A4157,Tbills!$B$4:$C$974,2,1)/100))^((1)/91)-1</f>
        <v>3.0560339647767165E-6</v>
      </c>
      <c r="I4157" s="39">
        <f>I4156*(1-IF($A4157&lt;=I4152,I$1,I$1+IF(AND(WEEKDAY($A4157)&lt;&gt;1,WEEKDAY($A4157)&lt;&gt;7),J$1,0)))^($A4157-$A4156)*(1-0.5*(E4157/E4156-1))</f>
        <v>35.233416764750586</v>
      </c>
      <c r="J4157" s="39">
        <f>VLOOKUP(A4157,'SVXY-IV'!A$1:G$5041,4,0)</f>
        <v>35.27559986</v>
      </c>
      <c r="K4157" s="39"/>
      <c r="L4157" s="39"/>
      <c r="M4157" s="39">
        <f t="shared" si="67"/>
        <v>3.8278949028341014</v>
      </c>
      <c r="N4157" s="39"/>
      <c r="O4157" s="39"/>
      <c r="P4157" s="39"/>
      <c r="Q4157" s="39"/>
    </row>
    <row r="4158" spans="1:17" x14ac:dyDescent="0.25">
      <c r="A4158" s="32">
        <v>44096</v>
      </c>
      <c r="B4158" s="34">
        <v>26.86</v>
      </c>
      <c r="C4158" s="34">
        <v>31.67</v>
      </c>
      <c r="D4158" s="31">
        <v>43.905500000000004</v>
      </c>
      <c r="E4158" s="35">
        <v>36.953499999999998</v>
      </c>
      <c r="F4158" s="33">
        <v>21873.559991999999</v>
      </c>
      <c r="G4158" s="36">
        <v>18411.989651</v>
      </c>
      <c r="H4158" s="39">
        <f>(1/(1-91/360*VLOOKUP($A4158,Tbills!$B$4:$C$974,2,1)/100))^((1)/91)-1</f>
        <v>3.0560339647767165E-6</v>
      </c>
      <c r="I4158" s="39">
        <f>I4157*(1-IF($A4158&lt;=I4153,I$1,I$1+IF(AND(WEEKDAY($A4158)&lt;&gt;1,WEEKDAY($A4158)&lt;&gt;7),J$1,0)))^($A4158-$A4157)*(1-0.5*(E4158/E4157-1))</f>
        <v>35.116567676773172</v>
      </c>
      <c r="J4158" s="39">
        <f>VLOOKUP(A4158,'SVXY-IV'!A$1:G$5041,4,0)</f>
        <v>35.157242529999998</v>
      </c>
      <c r="K4158" s="39"/>
      <c r="L4158" s="39"/>
      <c r="M4158" s="39">
        <f t="shared" si="67"/>
        <v>3.8025265199724214</v>
      </c>
      <c r="N4158" s="39"/>
      <c r="O4158" s="39"/>
      <c r="P4158" s="39"/>
      <c r="Q4158" s="39"/>
    </row>
    <row r="4159" spans="1:17" x14ac:dyDescent="0.25">
      <c r="A4159" s="32">
        <v>44097</v>
      </c>
      <c r="B4159" s="34">
        <v>28.58</v>
      </c>
      <c r="C4159" s="34">
        <v>33.28</v>
      </c>
      <c r="D4159" s="31">
        <v>45.451099999999997</v>
      </c>
      <c r="E4159" s="35">
        <v>38.254199999999997</v>
      </c>
      <c r="F4159" s="33">
        <v>22208.867824000001</v>
      </c>
      <c r="G4159" s="36">
        <v>18694.177532000002</v>
      </c>
      <c r="H4159" s="39">
        <f>(1/(1-91/360*VLOOKUP($A4159,Tbills!$B$4:$C$974,2,1)/100))^((1)/91)-1</f>
        <v>3.0560339647767165E-6</v>
      </c>
      <c r="I4159" s="39">
        <f>I4158*(1-IF($A4159&lt;=I4154,I$1,I$1+IF(AND(WEEKDAY($A4159)&lt;&gt;1,WEEKDAY($A4159)&lt;&gt;7),J$1,0)))^($A4159-$A4158)*(1-0.5*(E4159/E4158-1))</f>
        <v>34.497648207483699</v>
      </c>
      <c r="J4159" s="39">
        <f>VLOOKUP(A4159,'SVXY-IV'!A$1:G$5041,4,0)</f>
        <v>34.536532899999997</v>
      </c>
      <c r="K4159" s="39"/>
      <c r="L4159" s="39"/>
      <c r="M4159" s="39">
        <f t="shared" si="67"/>
        <v>3.6685132195509582</v>
      </c>
      <c r="N4159" s="39"/>
      <c r="O4159" s="39"/>
      <c r="P4159" s="39"/>
      <c r="Q4159" s="39"/>
    </row>
    <row r="4160" spans="1:17" x14ac:dyDescent="0.25">
      <c r="A4160" s="32">
        <v>44098</v>
      </c>
      <c r="B4160" s="34">
        <v>28.51</v>
      </c>
      <c r="C4160" s="34">
        <v>33.06</v>
      </c>
      <c r="D4160" s="31">
        <v>45.303800000000003</v>
      </c>
      <c r="E4160" s="35">
        <v>38.130099999999999</v>
      </c>
      <c r="F4160" s="33">
        <v>22101.091308999999</v>
      </c>
      <c r="G4160" s="36">
        <v>18603.400184999999</v>
      </c>
      <c r="H4160" s="39">
        <f>(1/(1-91/360*VLOOKUP($A4160,Tbills!$B$4:$C$974,2,1)/100))^((1)/91)-1</f>
        <v>2.7781572025098455E-6</v>
      </c>
      <c r="I4160" s="39">
        <f>I4159*(1-IF($A4160&lt;=I4155,I$1,I$1+IF(AND(WEEKDAY($A4160)&lt;&gt;1,WEEKDAY($A4160)&lt;&gt;7),J$1,0)))^($A4160-$A4159)*(1-0.5*(E4160/E4159-1))</f>
        <v>34.552705574352494</v>
      </c>
      <c r="J4160" s="39">
        <f>VLOOKUP(A4160,'SVXY-IV'!A$1:G$5041,4,0)</f>
        <v>34.589796499999999</v>
      </c>
      <c r="K4160" s="39"/>
      <c r="L4160" s="39"/>
      <c r="M4160" s="39">
        <f t="shared" si="67"/>
        <v>3.6802427835593785</v>
      </c>
      <c r="N4160" s="39"/>
      <c r="O4160" s="39"/>
      <c r="P4160" s="39"/>
      <c r="Q4160" s="39"/>
    </row>
    <row r="4161" spans="1:17" x14ac:dyDescent="0.25">
      <c r="A4161" s="32">
        <v>44099</v>
      </c>
      <c r="B4161" s="34">
        <v>26.38</v>
      </c>
      <c r="C4161" s="34">
        <v>32.03</v>
      </c>
      <c r="D4161" s="31">
        <v>44.012700000000002</v>
      </c>
      <c r="E4161" s="35">
        <v>37.043399999999998</v>
      </c>
      <c r="F4161" s="33">
        <v>21670.886288999998</v>
      </c>
      <c r="G4161" s="36">
        <v>18241.227191000002</v>
      </c>
      <c r="H4161" s="39">
        <f>(1/(1-91/360*VLOOKUP($A4161,Tbills!$B$4:$C$974,2,1)/100))^((1)/91)-1</f>
        <v>2.7781572025098455E-6</v>
      </c>
      <c r="I4161" s="39">
        <f>I4160*(1-IF($A4161&lt;=I4156,I$1,I$1+IF(AND(WEEKDAY($A4161)&lt;&gt;1,WEEKDAY($A4161)&lt;&gt;7),J$1,0)))^($A4161-$A4160)*(1-0.5*(E4161/E4160-1))</f>
        <v>35.044165939864449</v>
      </c>
      <c r="J4161" s="39">
        <f>VLOOKUP(A4161,'SVXY-IV'!A$1:G$5041,4,0)</f>
        <v>35.079234960000001</v>
      </c>
      <c r="K4161" s="39"/>
      <c r="L4161" s="39"/>
      <c r="M4161" s="39">
        <f t="shared" si="67"/>
        <v>3.7849526515472514</v>
      </c>
      <c r="N4161" s="39"/>
      <c r="O4161" s="39"/>
      <c r="P4161" s="39"/>
      <c r="Q4161" s="39"/>
    </row>
    <row r="4162" spans="1:17" x14ac:dyDescent="0.25">
      <c r="A4162" s="32">
        <v>44102</v>
      </c>
      <c r="B4162" s="34">
        <v>26.19</v>
      </c>
      <c r="C4162" s="34">
        <v>31.74</v>
      </c>
      <c r="D4162" s="31">
        <v>43.6584</v>
      </c>
      <c r="E4162" s="35">
        <v>36.744900000000001</v>
      </c>
      <c r="F4162" s="33">
        <v>21467.016498000001</v>
      </c>
      <c r="G4162" s="36">
        <v>18069.470034000002</v>
      </c>
      <c r="H4162" s="39">
        <f>(1/(1-91/360*VLOOKUP($A4162,Tbills!$B$4:$C$974,2,1)/100))^((1)/91)-1</f>
        <v>2.7781572025098455E-6</v>
      </c>
      <c r="I4162" s="39">
        <f>I4161*(1-IF($A4162&lt;=I4157,I$1,I$1+IF(AND(WEEKDAY($A4162)&lt;&gt;1,WEEKDAY($A4162)&lt;&gt;7),J$1,0)))^($A4162-$A4161)*(1-0.5*(E4162/E4161-1))</f>
        <v>35.182613631671977</v>
      </c>
      <c r="J4162" s="39">
        <f>VLOOKUP(A4162,'SVXY-IV'!A$1:G$5041,4,0)</f>
        <v>35.216239440000003</v>
      </c>
      <c r="K4162" s="39"/>
      <c r="L4162" s="39"/>
      <c r="M4162" s="39">
        <f t="shared" si="67"/>
        <v>3.8149191444593913</v>
      </c>
      <c r="N4162" s="39"/>
      <c r="O4162" s="39"/>
      <c r="P4162" s="39"/>
      <c r="Q4162" s="39"/>
    </row>
    <row r="4163" spans="1:17" x14ac:dyDescent="0.25">
      <c r="A4163" s="32">
        <v>44103</v>
      </c>
      <c r="B4163" s="34">
        <v>26.27</v>
      </c>
      <c r="C4163" s="34">
        <v>31.09</v>
      </c>
      <c r="D4163" s="31">
        <v>42.282400000000003</v>
      </c>
      <c r="E4163" s="35">
        <v>35.5867</v>
      </c>
      <c r="F4163" s="33">
        <v>21224.247095999999</v>
      </c>
      <c r="G4163" s="36">
        <v>17865.073112999999</v>
      </c>
      <c r="H4163" s="39">
        <f>(1/(1-91/360*VLOOKUP($A4163,Tbills!$B$4:$C$974,2,1)/100))^((1)/91)-1</f>
        <v>2.7781572025098455E-6</v>
      </c>
      <c r="I4163" s="39">
        <f>I4162*(1-IF($A4163&lt;=I4158,I$1,I$1+IF(AND(WEEKDAY($A4163)&lt;&gt;1,WEEKDAY($A4163)&lt;&gt;7),J$1,0)))^($A4163-$A4162)*(1-0.5*(E4163/E4162-1))</f>
        <v>35.736161839030743</v>
      </c>
      <c r="J4163" s="39">
        <f>VLOOKUP(A4163,'SVXY-IV'!A$1:G$5041,4,0)</f>
        <v>35.76922338</v>
      </c>
      <c r="K4163" s="39"/>
      <c r="L4163" s="39"/>
      <c r="M4163" s="39">
        <f t="shared" si="67"/>
        <v>3.9349821922870842</v>
      </c>
      <c r="N4163" s="39"/>
      <c r="O4163" s="39"/>
      <c r="P4163" s="39"/>
      <c r="Q4163" s="39"/>
    </row>
    <row r="4164" spans="1:17" x14ac:dyDescent="0.25">
      <c r="A4164" s="32">
        <v>44104</v>
      </c>
      <c r="B4164" s="34">
        <v>26.37</v>
      </c>
      <c r="C4164" s="34">
        <v>31.64</v>
      </c>
      <c r="D4164" s="31">
        <v>43.219200000000001</v>
      </c>
      <c r="E4164" s="35">
        <v>36.375100000000003</v>
      </c>
      <c r="F4164" s="33">
        <v>21437.209265000001</v>
      </c>
      <c r="G4164" s="36">
        <v>18044.280003</v>
      </c>
      <c r="H4164" s="39">
        <f>(1/(1-91/360*VLOOKUP($A4164,Tbills!$B$4:$C$974,2,1)/100))^((1)/91)-1</f>
        <v>2.7781572025098455E-6</v>
      </c>
      <c r="I4164" s="39">
        <f>I4163*(1-IF($A4164&lt;=I4159,I$1,I$1+IF(AND(WEEKDAY($A4164)&lt;&gt;1,WEEKDAY($A4164)&lt;&gt;7),J$1,0)))^($A4164-$A4163)*(1-0.5*(E4164/E4163-1))</f>
        <v>35.339386408329567</v>
      </c>
      <c r="J4164" s="39">
        <f>VLOOKUP(A4164,'SVXY-IV'!A$1:G$5041,4,0)</f>
        <v>35.37180137</v>
      </c>
      <c r="K4164" s="39"/>
      <c r="L4164" s="39"/>
      <c r="M4164" s="39">
        <f t="shared" si="67"/>
        <v>3.8476260296134379</v>
      </c>
      <c r="N4164" s="39"/>
      <c r="O4164" s="39"/>
      <c r="P4164" s="39"/>
      <c r="Q4164" s="39"/>
    </row>
    <row r="4165" spans="1:17" x14ac:dyDescent="0.25">
      <c r="A4165" s="32">
        <v>44105</v>
      </c>
      <c r="B4165" s="34">
        <v>26.7</v>
      </c>
      <c r="C4165" s="34">
        <v>31.72</v>
      </c>
      <c r="D4165" s="31">
        <v>43.208300000000001</v>
      </c>
      <c r="E4165" s="35">
        <v>36.365900000000003</v>
      </c>
      <c r="F4165" s="33">
        <v>21612.851171999999</v>
      </c>
      <c r="G4165" s="36">
        <v>18192.072426999999</v>
      </c>
      <c r="H4165" s="39">
        <f>(1/(1-91/360*VLOOKUP($A4165,Tbills!$B$4:$C$974,2,1)/100))^((1)/91)-1</f>
        <v>2.7781572025098455E-6</v>
      </c>
      <c r="I4165" s="39">
        <f>I4164*(1-IF($A4165&lt;=I4160,I$1,I$1+IF(AND(WEEKDAY($A4165)&lt;&gt;1,WEEKDAY($A4165)&lt;&gt;7),J$1,0)))^($A4165-$A4164)*(1-0.5*(E4165/E4164-1))</f>
        <v>35.342935523284517</v>
      </c>
      <c r="J4165" s="39">
        <f>VLOOKUP(A4165,'SVXY-IV'!A$1:G$5041,4,0)</f>
        <v>35.373792760000001</v>
      </c>
      <c r="K4165" s="39"/>
      <c r="L4165" s="39"/>
      <c r="M4165" s="39">
        <f t="shared" si="67"/>
        <v>3.8484199223912654</v>
      </c>
      <c r="N4165" s="39"/>
      <c r="O4165" s="39"/>
      <c r="P4165" s="39"/>
      <c r="Q4165" s="39"/>
    </row>
    <row r="4166" spans="1:17" x14ac:dyDescent="0.25">
      <c r="A4166" s="32">
        <v>44106</v>
      </c>
      <c r="B4166" s="34">
        <v>27.63</v>
      </c>
      <c r="C4166" s="34">
        <v>32.39</v>
      </c>
      <c r="D4166" s="31">
        <v>44.6661</v>
      </c>
      <c r="E4166" s="35">
        <v>37.592700000000001</v>
      </c>
      <c r="F4166" s="33">
        <v>21904.287953999999</v>
      </c>
      <c r="G4166" s="36">
        <v>18437.331448000001</v>
      </c>
      <c r="H4166" s="39">
        <f>(1/(1-91/360*VLOOKUP($A4166,Tbills!$B$4:$C$974,2,1)/100))^((1)/91)-1</f>
        <v>2.7781572025098455E-6</v>
      </c>
      <c r="I4166" s="39">
        <f>I4165*(1-IF($A4166&lt;=I4161,I$1,I$1+IF(AND(WEEKDAY($A4166)&lt;&gt;1,WEEKDAY($A4166)&lt;&gt;7),J$1,0)))^($A4166-$A4165)*(1-0.5*(E4166/E4165-1))</f>
        <v>34.745885956933243</v>
      </c>
      <c r="J4166" s="39">
        <f>VLOOKUP(A4166,'SVXY-IV'!A$1:G$5041,4,0)</f>
        <v>34.77525344</v>
      </c>
      <c r="K4166" s="39"/>
      <c r="L4166" s="39"/>
      <c r="M4166" s="39">
        <f t="shared" si="67"/>
        <v>3.7184206663592909</v>
      </c>
      <c r="N4166" s="39"/>
      <c r="O4166" s="39"/>
      <c r="P4166" s="39"/>
      <c r="Q4166" s="39"/>
    </row>
    <row r="4167" spans="1:17" x14ac:dyDescent="0.25">
      <c r="A4167" s="32">
        <v>44109</v>
      </c>
      <c r="B4167" s="34">
        <v>27.96</v>
      </c>
      <c r="C4167" s="34">
        <v>31.28</v>
      </c>
      <c r="D4167" s="31">
        <v>43.169699999999999</v>
      </c>
      <c r="E4167" s="35">
        <v>36.332999999999998</v>
      </c>
      <c r="F4167" s="33">
        <v>21430.172309000001</v>
      </c>
      <c r="G4167" s="36">
        <v>18038.103987999999</v>
      </c>
      <c r="H4167" s="39">
        <f>(1/(1-91/360*VLOOKUP($A4167,Tbills!$B$4:$C$974,2,1)/100))^((1)/91)-1</f>
        <v>2.7781572025098455E-6</v>
      </c>
      <c r="I4167" s="39">
        <f>I4166*(1-IF($A4167&lt;=I4162,I$1,I$1+IF(AND(WEEKDAY($A4167)&lt;&gt;1,WEEKDAY($A4167)&lt;&gt;7),J$1,0)))^($A4167-$A4166)*(1-0.5*(E4167/E4166-1))</f>
        <v>35.325280356794693</v>
      </c>
      <c r="J4167" s="39">
        <f>VLOOKUP(A4167,'SVXY-IV'!A$1:G$5041,4,0)</f>
        <v>35.35645281</v>
      </c>
      <c r="K4167" s="39"/>
      <c r="L4167" s="39"/>
      <c r="M4167" s="39">
        <f t="shared" si="67"/>
        <v>3.8424848941185394</v>
      </c>
      <c r="N4167" s="39"/>
      <c r="O4167" s="39"/>
      <c r="P4167" s="39"/>
      <c r="Q4167" s="39"/>
    </row>
    <row r="4168" spans="1:17" x14ac:dyDescent="0.25">
      <c r="A4168" s="32">
        <v>44110</v>
      </c>
      <c r="B4168" s="34">
        <v>29.48</v>
      </c>
      <c r="C4168" s="34">
        <v>31.88</v>
      </c>
      <c r="D4168" s="31">
        <v>43.410200000000003</v>
      </c>
      <c r="E4168" s="35">
        <v>36.535299999999999</v>
      </c>
      <c r="F4168" s="33">
        <v>21493.547594</v>
      </c>
      <c r="G4168" s="36">
        <v>18091.397822999999</v>
      </c>
      <c r="H4168" s="39">
        <f>(1/(1-91/360*VLOOKUP($A4168,Tbills!$B$4:$C$974,2,1)/100))^((1)/91)-1</f>
        <v>2.7781572025098455E-6</v>
      </c>
      <c r="I4168" s="39">
        <f>I4167*(1-IF($A4168&lt;=I4163,I$1,I$1+IF(AND(WEEKDAY($A4168)&lt;&gt;1,WEEKDAY($A4168)&lt;&gt;7),J$1,0)))^($A4168-$A4167)*(1-0.5*(E4168/E4167-1))</f>
        <v>35.226018953095938</v>
      </c>
      <c r="J4168" s="39">
        <f>VLOOKUP(A4168,'SVXY-IV'!A$1:G$5041,4,0)</f>
        <v>35.256066560000001</v>
      </c>
      <c r="K4168" s="39"/>
      <c r="L4168" s="39"/>
      <c r="M4168" s="39">
        <f t="shared" si="67"/>
        <v>3.8209121963890027</v>
      </c>
      <c r="N4168" s="39"/>
      <c r="O4168" s="39"/>
      <c r="P4168" s="39"/>
      <c r="Q4168" s="39"/>
    </row>
    <row r="4169" spans="1:17" x14ac:dyDescent="0.25">
      <c r="A4169" s="32">
        <v>44111</v>
      </c>
      <c r="B4169" s="34">
        <v>28.06</v>
      </c>
      <c r="C4169" s="34">
        <v>30.7</v>
      </c>
      <c r="D4169" s="31">
        <v>42.346400000000003</v>
      </c>
      <c r="E4169" s="35">
        <v>35.639899999999997</v>
      </c>
      <c r="F4169" s="33">
        <v>21346.256659999999</v>
      </c>
      <c r="G4169" s="36">
        <v>17967.370873</v>
      </c>
      <c r="H4169" s="39">
        <f>(1/(1-91/360*VLOOKUP($A4169,Tbills!$B$4:$C$974,2,1)/100))^((1)/91)-1</f>
        <v>2.7781572025098455E-6</v>
      </c>
      <c r="I4169" s="39">
        <f>I4168*(1-IF($A4169&lt;=I4164,I$1,I$1+IF(AND(WEEKDAY($A4169)&lt;&gt;1,WEEKDAY($A4169)&lt;&gt;7),J$1,0)))^($A4169-$A4168)*(1-0.5*(E4169/E4168-1))</f>
        <v>35.65674707446918</v>
      </c>
      <c r="J4169" s="39">
        <f>VLOOKUP(A4169,'SVXY-IV'!A$1:G$5041,4,0)</f>
        <v>35.688044099999999</v>
      </c>
      <c r="K4169" s="39"/>
      <c r="L4169" s="39"/>
      <c r="M4169" s="39">
        <f t="shared" si="67"/>
        <v>3.9143720448716248</v>
      </c>
      <c r="N4169" s="39"/>
      <c r="O4169" s="39"/>
      <c r="P4169" s="39"/>
      <c r="Q4169" s="39"/>
    </row>
    <row r="4170" spans="1:17" x14ac:dyDescent="0.25">
      <c r="A4170" s="32">
        <v>44112</v>
      </c>
      <c r="B4170" s="34">
        <v>26.36</v>
      </c>
      <c r="C4170" s="34">
        <v>29.49</v>
      </c>
      <c r="D4170" s="31">
        <v>40.283200000000001</v>
      </c>
      <c r="E4170" s="35">
        <v>33.903300000000002</v>
      </c>
      <c r="F4170" s="33">
        <v>20962.951810999999</v>
      </c>
      <c r="G4170" s="36">
        <v>17644.689194999999</v>
      </c>
      <c r="H4170" s="39">
        <f>(1/(1-91/360*VLOOKUP($A4170,Tbills!$B$4:$C$974,2,1)/100))^((1)/91)-1</f>
        <v>2.639221485134513E-6</v>
      </c>
      <c r="I4170" s="39">
        <f>I4169*(1-IF($A4170&lt;=I4165,I$1,I$1+IF(AND(WEEKDAY($A4170)&lt;&gt;1,WEEKDAY($A4170)&lt;&gt;7),J$1,0)))^($A4170-$A4169)*(1-0.5*(E4170/E4169-1))</f>
        <v>36.524506859569918</v>
      </c>
      <c r="J4170" s="39">
        <f>VLOOKUP(A4170,'SVXY-IV'!A$1:G$5041,4,0)</f>
        <v>36.555251589999997</v>
      </c>
      <c r="K4170" s="39"/>
      <c r="L4170" s="39"/>
      <c r="M4170" s="39">
        <f t="shared" si="67"/>
        <v>4.1049136643237487</v>
      </c>
      <c r="N4170" s="39"/>
      <c r="O4170" s="39"/>
      <c r="P4170" s="39"/>
      <c r="Q4170" s="39"/>
    </row>
    <row r="4171" spans="1:17" x14ac:dyDescent="0.25">
      <c r="A4171" s="32">
        <v>44113</v>
      </c>
      <c r="B4171" s="34">
        <v>25</v>
      </c>
      <c r="C4171" s="34">
        <v>28.28</v>
      </c>
      <c r="D4171" s="31">
        <v>38.448900000000002</v>
      </c>
      <c r="E4171" s="35">
        <v>32.359400000000001</v>
      </c>
      <c r="F4171" s="33">
        <v>20417.18017</v>
      </c>
      <c r="G4171" s="36">
        <v>17185.262140999999</v>
      </c>
      <c r="H4171" s="39">
        <f>(1/(1-91/360*VLOOKUP($A4171,Tbills!$B$4:$C$974,2,1)/100))^((1)/91)-1</f>
        <v>2.639221485134513E-6</v>
      </c>
      <c r="I4171" s="39">
        <f>I4170*(1-IF($A4171&lt;=I4166,I$1,I$1+IF(AND(WEEKDAY($A4171)&lt;&gt;1,WEEKDAY($A4171)&lt;&gt;7),J$1,0)))^($A4171-$A4170)*(1-0.5*(E4171/E4170-1))</f>
        <v>37.355167280978591</v>
      </c>
      <c r="J4171" s="39">
        <f>VLOOKUP(A4171,'SVXY-IV'!A$1:G$5041,4,0)</f>
        <v>37.382929849999996</v>
      </c>
      <c r="K4171" s="39"/>
      <c r="L4171" s="39"/>
      <c r="M4171" s="39">
        <f t="shared" si="67"/>
        <v>4.2916447240021132</v>
      </c>
      <c r="N4171" s="39"/>
      <c r="O4171" s="39"/>
      <c r="P4171" s="39"/>
      <c r="Q4171" s="39"/>
    </row>
    <row r="4172" spans="1:17" x14ac:dyDescent="0.25">
      <c r="A4172" s="32">
        <v>44116</v>
      </c>
      <c r="B4172" s="34">
        <v>25.07</v>
      </c>
      <c r="C4172" s="34">
        <v>27.98</v>
      </c>
      <c r="D4172">
        <v>37.802599999999998</v>
      </c>
      <c r="E4172">
        <v>31.815200000000001</v>
      </c>
      <c r="F4172">
        <v>20186.396056000001</v>
      </c>
      <c r="G4172">
        <v>16990.873711</v>
      </c>
      <c r="H4172" s="39">
        <f>(1/(1-91/360*VLOOKUP($A4172,Tbills!$B$4:$C$974,2,1)/100))^((1)/91)-1</f>
        <v>2.639221485134513E-6</v>
      </c>
      <c r="I4172" s="39">
        <f>I4171*(1-IF($A4172&lt;=I4167,I$1,I$1+IF(AND(WEEKDAY($A4172)&lt;&gt;1,WEEKDAY($A4172)&lt;&gt;7),J$1,0)))^($A4172-$A4171)*(1-0.5*(E4172/E4171-1))</f>
        <v>37.666333891153208</v>
      </c>
      <c r="J4172" s="39">
        <f>VLOOKUP(A4172,'SVXY-IV'!A$1:G$5041,4,0)</f>
        <v>37.692737829999999</v>
      </c>
      <c r="K4172" s="39"/>
      <c r="L4172" s="39"/>
      <c r="M4172" s="39">
        <f t="shared" ref="M4172:M4232" si="68">M4171*(1-IF($A4172&lt;=N$3,M$1,M$1+IF(AND(WEEKDAY($A4172)&lt;&gt;1,WEEKDAY($A4172)&lt;&gt;7),N$1,0)))^($A4172-$A4171)*(2-$E4172/$E4171)</f>
        <v>4.3632091901848415</v>
      </c>
      <c r="N4172" s="39"/>
      <c r="O4172" s="39"/>
      <c r="P4172" s="39"/>
      <c r="Q4172" s="39"/>
    </row>
    <row r="4173" spans="1:17" x14ac:dyDescent="0.25">
      <c r="A4173" s="32">
        <v>44117</v>
      </c>
      <c r="B4173">
        <v>26.07</v>
      </c>
      <c r="C4173">
        <v>28.35</v>
      </c>
      <c r="D4173">
        <v>37.948300000000003</v>
      </c>
      <c r="E4173">
        <v>31.937799999999999</v>
      </c>
      <c r="F4173">
        <v>20206.869452999999</v>
      </c>
      <c r="G4173">
        <v>17008.061310000001</v>
      </c>
      <c r="H4173" s="39">
        <f>(1/(1-91/360*VLOOKUP($A4173,Tbills!$B$4:$C$974,2,1)/100))^((1)/91)-1</f>
        <v>2.639221485134513E-6</v>
      </c>
      <c r="I4173" s="39">
        <f>I4172*(1-IF($A4173&lt;=I4168,I$1,I$1+IF(AND(WEEKDAY($A4173)&lt;&gt;1,WEEKDAY($A4173)&lt;&gt;7),J$1,0)))^($A4173-$A4172)*(1-0.5*(E4173/E4172-1))</f>
        <v>37.592781739537109</v>
      </c>
      <c r="J4173" s="39">
        <f>VLOOKUP(A4173,'SVXY-IV'!A$1:G$5041,4,0)</f>
        <v>37.617910559999999</v>
      </c>
      <c r="K4173" s="39"/>
      <c r="L4173" s="39"/>
      <c r="M4173" s="39">
        <f t="shared" si="68"/>
        <v>4.3461931113197672</v>
      </c>
      <c r="N4173" s="39"/>
      <c r="O4173" s="39"/>
      <c r="P4173" s="39"/>
      <c r="Q4173" s="39"/>
    </row>
    <row r="4174" spans="1:17" x14ac:dyDescent="0.25">
      <c r="A4174" s="32">
        <v>44118</v>
      </c>
      <c r="B4174">
        <v>26.4</v>
      </c>
      <c r="C4174">
        <v>28.24</v>
      </c>
      <c r="D4174">
        <v>37.625599999999999</v>
      </c>
      <c r="E4174">
        <v>31.6661</v>
      </c>
      <c r="F4174">
        <v>20124.485941999999</v>
      </c>
      <c r="G4174">
        <v>16938.674468000001</v>
      </c>
      <c r="H4174" s="39">
        <f>(1/(1-91/360*VLOOKUP($A4174,Tbills!$B$4:$C$974,2,1)/100))^((1)/91)-1</f>
        <v>2.639221485134513E-6</v>
      </c>
      <c r="I4174" s="39">
        <f>I4173*(1-IF($A4174&lt;=I4169,I$1,I$1+IF(AND(WEEKDAY($A4174)&lt;&gt;1,WEEKDAY($A4174)&lt;&gt;7),J$1,0)))^($A4174-$A4173)*(1-0.5*(E4174/E4173-1))</f>
        <v>37.75170305486192</v>
      </c>
      <c r="J4174" s="39">
        <f>VLOOKUP(A4174,'SVXY-IV'!A$1:G$5041,4,0)</f>
        <v>37.776069120000002</v>
      </c>
      <c r="K4174" s="39"/>
      <c r="L4174" s="39"/>
      <c r="M4174" s="39">
        <f t="shared" si="68"/>
        <v>4.3829627274603524</v>
      </c>
      <c r="N4174" s="39"/>
      <c r="O4174" s="39"/>
      <c r="P4174" s="39"/>
      <c r="Q4174" s="39"/>
    </row>
    <row r="4175" spans="1:17" x14ac:dyDescent="0.25">
      <c r="A4175" s="32">
        <v>44119</v>
      </c>
      <c r="B4175">
        <v>26.97</v>
      </c>
      <c r="C4175">
        <v>28.72</v>
      </c>
      <c r="D4175">
        <v>38.494500000000002</v>
      </c>
      <c r="E4175">
        <v>32.397300000000001</v>
      </c>
      <c r="F4175">
        <v>20211.422568000002</v>
      </c>
      <c r="G4175">
        <v>17011.803865999998</v>
      </c>
      <c r="H4175" s="39">
        <f>(1/(1-91/360*VLOOKUP($A4175,Tbills!$B$4:$C$974,2,1)/100))^((1)/91)-1</f>
        <v>2.9170946955758836E-6</v>
      </c>
      <c r="I4175" s="39">
        <f>I4174*(1-IF($A4175&lt;=I4170,I$1,I$1+IF(AND(WEEKDAY($A4175)&lt;&gt;1,WEEKDAY($A4175)&lt;&gt;7),J$1,0)))^($A4175-$A4174)*(1-0.5*(E4175/E4174-1))</f>
        <v>37.314870674572866</v>
      </c>
      <c r="J4175" s="39">
        <f>VLOOKUP(A4175,'SVXY-IV'!A$1:G$5041,4,0)</f>
        <v>37.335369200000002</v>
      </c>
      <c r="K4175" s="39"/>
      <c r="L4175" s="39"/>
      <c r="M4175" s="39">
        <f t="shared" si="68"/>
        <v>4.2815565759409893</v>
      </c>
      <c r="N4175" s="39"/>
      <c r="O4175" s="39"/>
      <c r="P4175" s="39"/>
      <c r="Q4175" s="39"/>
    </row>
    <row r="4176" spans="1:17" x14ac:dyDescent="0.25">
      <c r="A4176" s="32">
        <v>44120</v>
      </c>
      <c r="B4176">
        <v>27.41</v>
      </c>
      <c r="C4176">
        <v>29.21</v>
      </c>
      <c r="D4176">
        <v>38.719799999999999</v>
      </c>
      <c r="E4176">
        <v>32.586799999999997</v>
      </c>
      <c r="F4176">
        <v>20444.631539999998</v>
      </c>
      <c r="G4176">
        <v>17208.044495999999</v>
      </c>
      <c r="H4176" s="39">
        <f>(1/(1-91/360*VLOOKUP($A4176,Tbills!$B$4:$C$974,2,1)/100))^((1)/91)-1</f>
        <v>2.9170946955758836E-6</v>
      </c>
      <c r="I4176" s="39">
        <f>I4175*(1-IF($A4176&lt;=I4171,I$1,I$1+IF(AND(WEEKDAY($A4176)&lt;&gt;1,WEEKDAY($A4176)&lt;&gt;7),J$1,0)))^($A4176-$A4175)*(1-0.5*(E4176/E4175-1))</f>
        <v>37.204770248843069</v>
      </c>
      <c r="J4176" s="39">
        <f>VLOOKUP(A4176,'SVXY-IV'!A$1:G$5041,4,0)</f>
        <v>37.223908530000003</v>
      </c>
      <c r="K4176" s="39"/>
      <c r="L4176" s="39"/>
      <c r="M4176" s="39">
        <f t="shared" si="68"/>
        <v>4.2563144203165324</v>
      </c>
      <c r="N4176" s="39"/>
      <c r="O4176" s="39"/>
      <c r="P4176" s="39"/>
      <c r="Q4176" s="39"/>
    </row>
    <row r="4177" spans="1:17" x14ac:dyDescent="0.25">
      <c r="A4177" s="32">
        <v>44123</v>
      </c>
      <c r="B4177">
        <v>29.18</v>
      </c>
      <c r="C4177">
        <v>30.4</v>
      </c>
      <c r="D4177">
        <v>40.336799999999997</v>
      </c>
      <c r="E4177">
        <v>33.947400000000002</v>
      </c>
      <c r="F4177">
        <v>20750.424686999999</v>
      </c>
      <c r="G4177">
        <v>17465.276976000001</v>
      </c>
      <c r="H4177" s="39">
        <f>(1/(1-91/360*VLOOKUP($A4177,Tbills!$B$4:$C$974,2,1)/100))^((1)/91)-1</f>
        <v>2.9170946955758836E-6</v>
      </c>
      <c r="I4177" s="39">
        <f>I4176*(1-IF($A4177&lt;=I4172,I$1,I$1+IF(AND(WEEKDAY($A4177)&lt;&gt;1,WEEKDAY($A4177)&lt;&gt;7),J$1,0)))^($A4177-$A4176)*(1-0.5*(E4177/E4176-1))</f>
        <v>36.425218647344153</v>
      </c>
      <c r="J4177" s="39">
        <f>VLOOKUP(A4177,'SVXY-IV'!A$1:G$5041,4,0)</f>
        <v>36.442214380000003</v>
      </c>
      <c r="K4177" s="39"/>
      <c r="L4177" s="39"/>
      <c r="M4177" s="39">
        <f t="shared" si="68"/>
        <v>4.0780302280788678</v>
      </c>
      <c r="N4177" s="39"/>
      <c r="O4177" s="39"/>
      <c r="P4177" s="39"/>
      <c r="Q4177" s="39"/>
    </row>
    <row r="4178" spans="1:17" x14ac:dyDescent="0.25">
      <c r="A4178" s="32">
        <v>44124</v>
      </c>
      <c r="B4178">
        <v>29.35</v>
      </c>
      <c r="C4178">
        <v>30.11</v>
      </c>
      <c r="D4178">
        <v>40.021500000000003</v>
      </c>
      <c r="E4178">
        <v>33.682000000000002</v>
      </c>
      <c r="F4178">
        <v>20697.765393000001</v>
      </c>
      <c r="G4178">
        <v>17420.903601999999</v>
      </c>
      <c r="H4178" s="39">
        <f>(1/(1-91/360*VLOOKUP($A4178,Tbills!$B$4:$C$974,2,1)/100))^((1)/91)-1</f>
        <v>2.9170946955758836E-6</v>
      </c>
      <c r="I4178" s="39">
        <f>I4177*(1-IF($A4178&lt;=I4173,I$1,I$1+IF(AND(WEEKDAY($A4178)&lt;&gt;1,WEEKDAY($A4178)&lt;&gt;7),J$1,0)))^($A4178-$A4177)*(1-0.5*(E4178/E4177-1))</f>
        <v>36.566652652651818</v>
      </c>
      <c r="J4178" s="39">
        <f>VLOOKUP(A4178,'SVXY-IV'!A$1:G$5041,4,0)</f>
        <v>36.583113789999999</v>
      </c>
      <c r="K4178" s="39"/>
      <c r="L4178" s="39"/>
      <c r="M4178" s="39">
        <f t="shared" si="68"/>
        <v>4.1097207549520087</v>
      </c>
      <c r="N4178" s="39"/>
      <c r="O4178" s="39"/>
      <c r="P4178" s="39"/>
      <c r="Q4178" s="39"/>
    </row>
    <row r="4179" spans="1:17" x14ac:dyDescent="0.25">
      <c r="A4179" s="32">
        <v>44125</v>
      </c>
      <c r="B4179">
        <v>28.65</v>
      </c>
      <c r="C4179">
        <v>29.61</v>
      </c>
      <c r="D4179">
        <v>39.020200000000003</v>
      </c>
      <c r="E4179">
        <v>32.839199999999998</v>
      </c>
      <c r="F4179">
        <v>20414.379147</v>
      </c>
      <c r="G4179">
        <v>17182.332133</v>
      </c>
      <c r="H4179" s="39">
        <f>(1/(1-91/360*VLOOKUP($A4179,Tbills!$B$4:$C$974,2,1)/100))^((1)/91)-1</f>
        <v>2.9170946955758836E-6</v>
      </c>
      <c r="I4179" s="39">
        <f>I4178*(1-IF($A4179&lt;=I4174,I$1,I$1+IF(AND(WEEKDAY($A4179)&lt;&gt;1,WEEKDAY($A4179)&lt;&gt;7),J$1,0)))^($A4179-$A4178)*(1-0.5*(E4179/E4178-1))</f>
        <v>37.023179285138518</v>
      </c>
      <c r="J4179" s="39">
        <f>VLOOKUP(A4179,'SVXY-IV'!A$1:G$5041,4,0)</f>
        <v>37.038053179999999</v>
      </c>
      <c r="K4179" s="39"/>
      <c r="L4179" s="39"/>
      <c r="M4179" s="39">
        <f t="shared" si="68"/>
        <v>4.2123590841273657</v>
      </c>
      <c r="N4179" s="39"/>
      <c r="O4179" s="39"/>
      <c r="P4179" s="39"/>
      <c r="Q4179" s="39"/>
    </row>
    <row r="4180" spans="1:17" x14ac:dyDescent="0.25">
      <c r="A4180" s="32">
        <v>44126</v>
      </c>
      <c r="B4180">
        <v>28.11</v>
      </c>
      <c r="C4180">
        <v>29.3</v>
      </c>
      <c r="D4180">
        <v>38.492600000000003</v>
      </c>
      <c r="E4180">
        <v>32.395000000000003</v>
      </c>
      <c r="F4180">
        <v>20255.389631999999</v>
      </c>
      <c r="G4180">
        <v>17048.464046000001</v>
      </c>
      <c r="H4180" s="39">
        <f>(1/(1-91/360*VLOOKUP($A4180,Tbills!$B$4:$C$974,2,1)/100))^((1)/91)-1</f>
        <v>2.7781572025098455E-6</v>
      </c>
      <c r="I4180" s="39">
        <f>I4179*(1-IF($A4180&lt;=I4175,I$1,I$1+IF(AND(WEEKDAY($A4180)&lt;&gt;1,WEEKDAY($A4180)&lt;&gt;7),J$1,0)))^($A4180-$A4179)*(1-0.5*(E4180/E4179-1))</f>
        <v>37.272606484603465</v>
      </c>
      <c r="J4180" s="39">
        <f>VLOOKUP(A4180,'SVXY-IV'!A$1:G$5041,4,0)</f>
        <v>37.2857159</v>
      </c>
      <c r="K4180" s="39"/>
      <c r="L4180" s="39"/>
      <c r="M4180" s="39">
        <f t="shared" si="68"/>
        <v>4.269138785402939</v>
      </c>
      <c r="N4180" s="39"/>
      <c r="O4180" s="39"/>
      <c r="P4180" s="39"/>
      <c r="Q4180" s="39"/>
    </row>
    <row r="4181" spans="1:17" x14ac:dyDescent="0.25">
      <c r="A4181" s="32">
        <v>44127</v>
      </c>
      <c r="B4181">
        <v>27.55</v>
      </c>
      <c r="C4181">
        <v>28.99</v>
      </c>
      <c r="D4181">
        <v>38.445900000000002</v>
      </c>
      <c r="E4181">
        <v>32.355600000000003</v>
      </c>
      <c r="F4181">
        <v>20313.417120999999</v>
      </c>
      <c r="G4181">
        <v>17097.256995</v>
      </c>
      <c r="H4181" s="39">
        <f>(1/(1-91/360*VLOOKUP($A4181,Tbills!$B$4:$C$974,2,1)/100))^((1)/91)-1</f>
        <v>2.7781572025098455E-6</v>
      </c>
      <c r="I4181" s="39">
        <f>I4180*(1-IF($A4181&lt;=I4176,I$1,I$1+IF(AND(WEEKDAY($A4181)&lt;&gt;1,WEEKDAY($A4181)&lt;&gt;7),J$1,0)))^($A4181-$A4180)*(1-0.5*(E4181/E4180-1))</f>
        <v>37.294301948644893</v>
      </c>
      <c r="J4181" s="39">
        <f>VLOOKUP(A4181,'SVXY-IV'!A$1:G$5041,4,0)</f>
        <v>37.305645490000003</v>
      </c>
      <c r="K4181" s="39"/>
      <c r="L4181" s="39"/>
      <c r="M4181" s="39">
        <f t="shared" si="68"/>
        <v>4.2741319918327756</v>
      </c>
      <c r="N4181" s="39"/>
      <c r="O4181" s="39"/>
      <c r="P4181" s="39"/>
      <c r="Q4181" s="39"/>
    </row>
    <row r="4182" spans="1:17" x14ac:dyDescent="0.25">
      <c r="A4182" s="32">
        <v>44130</v>
      </c>
      <c r="B4182">
        <v>32.46</v>
      </c>
      <c r="C4182">
        <v>32.07</v>
      </c>
      <c r="D4182">
        <v>41.695500000000003</v>
      </c>
      <c r="E4182">
        <v>35.0901</v>
      </c>
      <c r="F4182">
        <v>21097.386844000001</v>
      </c>
      <c r="G4182">
        <v>17756.960734</v>
      </c>
      <c r="H4182" s="39">
        <f>(1/(1-91/360*VLOOKUP($A4182,Tbills!$B$4:$C$974,2,1)/100))^((1)/91)-1</f>
        <v>2.7781572025098455E-6</v>
      </c>
      <c r="I4182" s="39">
        <f>I4181*(1-IF($A4182&lt;=I4177,I$1,I$1+IF(AND(WEEKDAY($A4182)&lt;&gt;1,WEEKDAY($A4182)&lt;&gt;7),J$1,0)))^($A4182-$A4181)*(1-0.5*(E4182/E4181-1))</f>
        <v>35.71556841529879</v>
      </c>
      <c r="J4182" s="39">
        <f>VLOOKUP(A4182,'SVXY-IV'!A$1:G$5041,4,0)</f>
        <v>35.721870129999999</v>
      </c>
      <c r="K4182" s="39"/>
      <c r="L4182" s="39"/>
      <c r="M4182" s="39">
        <f t="shared" si="68"/>
        <v>3.9123614466918273</v>
      </c>
      <c r="N4182" s="39"/>
      <c r="O4182" s="39"/>
      <c r="P4182" s="39"/>
      <c r="Q4182" s="39"/>
    </row>
    <row r="4183" spans="1:17" x14ac:dyDescent="0.25">
      <c r="A4183" s="32">
        <v>44131</v>
      </c>
      <c r="B4183">
        <v>33.35</v>
      </c>
      <c r="C4183">
        <v>32.72</v>
      </c>
      <c r="D4183">
        <v>41.8429</v>
      </c>
      <c r="E4183">
        <v>35.214100000000002</v>
      </c>
      <c r="F4183">
        <v>21098.679942999999</v>
      </c>
      <c r="G4183">
        <v>17757.999759999999</v>
      </c>
      <c r="H4183" s="39">
        <f>(1/(1-91/360*VLOOKUP($A4183,Tbills!$B$4:$C$974,2,1)/100))^((1)/91)-1</f>
        <v>2.7781572025098455E-6</v>
      </c>
      <c r="I4183" s="39">
        <f>I4182*(1-IF($A4183&lt;=I4178,I$1,I$1+IF(AND(WEEKDAY($A4183)&lt;&gt;1,WEEKDAY($A4183)&lt;&gt;7),J$1,0)))^($A4183-$A4182)*(1-0.5*(E4183/E4182-1))</f>
        <v>35.651535346766579</v>
      </c>
      <c r="J4183" s="39">
        <f>VLOOKUP(A4183,'SVXY-IV'!A$1:G$5041,4,0)</f>
        <v>35.655858049999999</v>
      </c>
      <c r="K4183" s="39"/>
      <c r="L4183" s="39"/>
      <c r="M4183" s="39">
        <f t="shared" si="68"/>
        <v>3.8983545237350885</v>
      </c>
      <c r="N4183" s="39"/>
      <c r="O4183" s="39"/>
      <c r="P4183" s="39"/>
      <c r="Q4183" s="39"/>
    </row>
    <row r="4184" spans="1:17" x14ac:dyDescent="0.25">
      <c r="A4184" s="32">
        <v>44132</v>
      </c>
      <c r="B4184">
        <v>40.28</v>
      </c>
      <c r="C4184">
        <v>37.75</v>
      </c>
      <c r="D4184">
        <v>47.814599999999999</v>
      </c>
      <c r="E4184">
        <v>40.239699999999999</v>
      </c>
      <c r="F4184">
        <v>22269.086117999999</v>
      </c>
      <c r="G4184">
        <v>18743.039191</v>
      </c>
      <c r="H4184" s="39">
        <f>(1/(1-91/360*VLOOKUP($A4184,Tbills!$B$4:$C$974,2,1)/100))^((1)/91)-1</f>
        <v>2.7781572025098455E-6</v>
      </c>
      <c r="I4184" s="39">
        <f>I4183*(1-IF($A4184&lt;=I4179,I$1,I$1+IF(AND(WEEKDAY($A4184)&lt;&gt;1,WEEKDAY($A4184)&lt;&gt;7),J$1,0)))^($A4184-$A4183)*(1-0.5*(E4184/E4183-1))</f>
        <v>33.10665922893687</v>
      </c>
      <c r="J4184" s="39">
        <f>VLOOKUP(A4184,'SVXY-IV'!A$1:G$5041,4,0)</f>
        <v>33.108794320000001</v>
      </c>
      <c r="K4184" s="39"/>
      <c r="L4184" s="39"/>
      <c r="M4184" s="39">
        <f t="shared" si="68"/>
        <v>3.3418430202234397</v>
      </c>
      <c r="N4184" s="39"/>
      <c r="O4184" s="39"/>
      <c r="P4184" s="39"/>
      <c r="Q4184" s="39"/>
    </row>
    <row r="4185" spans="1:17" x14ac:dyDescent="0.25">
      <c r="A4185" s="32">
        <v>44133</v>
      </c>
      <c r="B4185">
        <v>37.590000000000003</v>
      </c>
      <c r="C4185">
        <v>35.840000000000003</v>
      </c>
      <c r="D4185">
        <v>44.247199999999999</v>
      </c>
      <c r="E4185">
        <v>37.237299999999998</v>
      </c>
      <c r="F4185">
        <v>21458.081694</v>
      </c>
      <c r="G4185">
        <v>18060.395673999999</v>
      </c>
      <c r="H4185" s="39">
        <f>(1/(1-91/360*VLOOKUP($A4185,Tbills!$B$4:$C$974,2,1)/100))^((1)/91)-1</f>
        <v>2.7781572025098455E-6</v>
      </c>
      <c r="I4185" s="39">
        <f>I4184*(1-IF($A4185&lt;=I4180,I$1,I$1+IF(AND(WEEKDAY($A4185)&lt;&gt;1,WEEKDAY($A4185)&lt;&gt;7),J$1,0)))^($A4185-$A4184)*(1-0.5*(E4185/E4184-1))</f>
        <v>34.340857036788336</v>
      </c>
      <c r="J4185" s="39">
        <f>VLOOKUP(A4185,'SVXY-IV'!A$1:G$5041,4,0)</f>
        <v>34.344163880000004</v>
      </c>
      <c r="K4185" s="39"/>
      <c r="L4185" s="39"/>
      <c r="M4185" s="39">
        <f t="shared" si="68"/>
        <v>3.5910202993753333</v>
      </c>
      <c r="N4185" s="39"/>
      <c r="O4185" s="39"/>
      <c r="P4185" s="39"/>
      <c r="Q4185" s="39"/>
    </row>
    <row r="4186" spans="1:17" x14ac:dyDescent="0.25">
      <c r="A4186" s="32">
        <v>44134</v>
      </c>
      <c r="B4186">
        <v>38.020000000000003</v>
      </c>
      <c r="C4186">
        <v>36.270000000000003</v>
      </c>
      <c r="D4186">
        <v>45.804200000000002</v>
      </c>
      <c r="E4186">
        <v>38.547499999999999</v>
      </c>
      <c r="F4186">
        <v>21812.326946000001</v>
      </c>
      <c r="G4186">
        <v>18358.499338000001</v>
      </c>
      <c r="H4186" s="39">
        <f>(1/(1-91/360*VLOOKUP($A4186,Tbills!$B$4:$C$974,2,1)/100))^((1)/91)-1</f>
        <v>2.7781572025098455E-6</v>
      </c>
      <c r="I4186" s="39">
        <f>I4185*(1-IF($A4186&lt;=I4181,I$1,I$1+IF(AND(WEEKDAY($A4186)&lt;&gt;1,WEEKDAY($A4186)&lt;&gt;7),J$1,0)))^($A4186-$A4185)*(1-0.5*(E4186/E4185-1))</f>
        <v>33.73583484856303</v>
      </c>
      <c r="J4186" s="39">
        <f>VLOOKUP(A4186,'SVXY-IV'!A$1:G$5041,4,0)</f>
        <v>33.738005620000003</v>
      </c>
      <c r="K4186" s="39"/>
      <c r="L4186" s="39"/>
      <c r="M4186" s="39">
        <f t="shared" si="68"/>
        <v>3.4645083419695419</v>
      </c>
      <c r="N4186" s="39"/>
      <c r="O4186" s="39"/>
      <c r="P4186" s="39"/>
      <c r="Q4186" s="39"/>
    </row>
    <row r="4187" spans="1:17" x14ac:dyDescent="0.25">
      <c r="A4187" s="32">
        <v>44137</v>
      </c>
      <c r="B4187">
        <v>37.130000000000003</v>
      </c>
      <c r="C4187">
        <v>35.06</v>
      </c>
      <c r="D4187">
        <v>44.736400000000003</v>
      </c>
      <c r="E4187">
        <v>37.648499999999999</v>
      </c>
      <c r="F4187">
        <v>21244.105307999998</v>
      </c>
      <c r="G4187">
        <v>17880.098566000001</v>
      </c>
      <c r="H4187" s="39">
        <f>(1/(1-91/360*VLOOKUP($A4187,Tbills!$B$4:$C$974,2,1)/100))^((1)/91)-1</f>
        <v>2.7781572025098455E-6</v>
      </c>
      <c r="I4187" s="39">
        <f>I4186*(1-IF($A4187&lt;=I4182,I$1,I$1+IF(AND(WEEKDAY($A4187)&lt;&gt;1,WEEKDAY($A4187)&lt;&gt;7),J$1,0)))^($A4187-$A4186)*(1-0.5*(E4187/E4186-1))</f>
        <v>34.126561505062931</v>
      </c>
      <c r="J4187" s="39">
        <f>VLOOKUP(A4187,'SVXY-IV'!A$1:G$5041,4,0)</f>
        <v>34.12757998</v>
      </c>
      <c r="K4187" s="39"/>
      <c r="L4187" s="39"/>
      <c r="M4187" s="39">
        <f t="shared" si="68"/>
        <v>3.5448118259482326</v>
      </c>
      <c r="N4187" s="39"/>
      <c r="O4187" s="39"/>
      <c r="P4187" s="39"/>
      <c r="Q4187" s="39"/>
    </row>
    <row r="4188" spans="1:17" x14ac:dyDescent="0.25">
      <c r="A4188" s="32">
        <v>44138</v>
      </c>
      <c r="B4188">
        <v>35.549999999999997</v>
      </c>
      <c r="C4188">
        <v>33.520000000000003</v>
      </c>
      <c r="D4188">
        <v>42.327300000000001</v>
      </c>
      <c r="E4188">
        <v>35.621000000000002</v>
      </c>
      <c r="F4188">
        <v>20736.449415999999</v>
      </c>
      <c r="G4188">
        <v>17452.780374999998</v>
      </c>
      <c r="H4188" s="39">
        <f>(1/(1-91/360*VLOOKUP($A4188,Tbills!$B$4:$C$974,2,1)/100))^((1)/91)-1</f>
        <v>2.7781572025098455E-6</v>
      </c>
      <c r="I4188" s="39">
        <f>I4187*(1-IF($A4188&lt;=I4183,I$1,I$1+IF(AND(WEEKDAY($A4188)&lt;&gt;1,WEEKDAY($A4188)&lt;&gt;7),J$1,0)))^($A4188-$A4187)*(1-0.5*(E4188/E4187-1))</f>
        <v>35.044565168597501</v>
      </c>
      <c r="J4188" s="39">
        <f>VLOOKUP(A4188,'SVXY-IV'!A$1:G$5041,4,0)</f>
        <v>35.046558320000003</v>
      </c>
      <c r="K4188" s="39"/>
      <c r="L4188" s="39"/>
      <c r="M4188" s="39">
        <f t="shared" si="68"/>
        <v>3.7355380285004309</v>
      </c>
      <c r="N4188" s="39"/>
      <c r="O4188" s="39"/>
      <c r="P4188" s="39"/>
      <c r="Q4188" s="39"/>
    </row>
    <row r="4189" spans="1:17" x14ac:dyDescent="0.25">
      <c r="A4189" s="32">
        <v>44139</v>
      </c>
      <c r="B4189">
        <v>29.57</v>
      </c>
      <c r="C4189">
        <v>29.98</v>
      </c>
      <c r="D4189">
        <v>38.665799999999997</v>
      </c>
      <c r="E4189">
        <v>32.539499999999997</v>
      </c>
      <c r="F4189">
        <v>20296.426944999999</v>
      </c>
      <c r="G4189">
        <v>17082.388084999999</v>
      </c>
      <c r="H4189" s="39">
        <f>(1/(1-91/360*VLOOKUP($A4189,Tbills!$B$4:$C$974,2,1)/100))^((1)/91)-1</f>
        <v>2.7781572025098455E-6</v>
      </c>
      <c r="I4189" s="39">
        <f>I4188*(1-IF($A4189&lt;=I4184,I$1,I$1+IF(AND(WEEKDAY($A4189)&lt;&gt;1,WEEKDAY($A4189)&lt;&gt;7),J$1,0)))^($A4189-$A4188)*(1-0.5*(E4189/E4188-1))</f>
        <v>36.559430496689856</v>
      </c>
      <c r="J4189" s="39">
        <f>VLOOKUP(A4189,'SVXY-IV'!A$1:G$5041,4,0)</f>
        <v>36.55603224</v>
      </c>
      <c r="K4189" s="39"/>
      <c r="L4189" s="39"/>
      <c r="M4189" s="39">
        <f t="shared" si="68"/>
        <v>4.0585027633618109</v>
      </c>
      <c r="N4189" s="39"/>
      <c r="O4189" s="39"/>
      <c r="P4189" s="39"/>
      <c r="Q4189" s="39"/>
    </row>
    <row r="4190" spans="1:17" x14ac:dyDescent="0.25">
      <c r="A4190" s="32">
        <v>44140</v>
      </c>
      <c r="B4190">
        <v>27.58</v>
      </c>
      <c r="C4190">
        <v>29.05</v>
      </c>
      <c r="D4190">
        <v>38.008400000000002</v>
      </c>
      <c r="E4190">
        <v>31.9862</v>
      </c>
      <c r="F4190">
        <v>20333.372963000002</v>
      </c>
      <c r="G4190">
        <v>17113.436062000001</v>
      </c>
      <c r="H4190" s="39">
        <f>(1/(1-91/360*VLOOKUP($A4190,Tbills!$B$4:$C$974,2,1)/100))^((1)/91)-1</f>
        <v>2.639221485134513E-6</v>
      </c>
      <c r="I4190" s="39">
        <f>I4189*(1-IF($A4190&lt;=I4185,I$1,I$1+IF(AND(WEEKDAY($A4190)&lt;&gt;1,WEEKDAY($A4190)&lt;&gt;7),J$1,0)))^($A4190-$A4189)*(1-0.5*(E4190/E4189-1))</f>
        <v>36.869298206510059</v>
      </c>
      <c r="J4190" s="39">
        <f>VLOOKUP(A4190,'SVXY-IV'!A$1:G$5041,4,0)</f>
        <v>36.863301229999998</v>
      </c>
      <c r="K4190" s="39"/>
      <c r="L4190" s="39"/>
      <c r="M4190" s="39">
        <f t="shared" si="68"/>
        <v>4.1273210972080419</v>
      </c>
      <c r="N4190" s="39"/>
      <c r="O4190" s="39"/>
      <c r="P4190" s="39"/>
      <c r="Q4190" s="39"/>
    </row>
    <row r="4191" spans="1:17" x14ac:dyDescent="0.25">
      <c r="A4191" s="32">
        <v>44141</v>
      </c>
      <c r="B4191">
        <v>24.86</v>
      </c>
      <c r="C4191">
        <v>27.37</v>
      </c>
      <c r="D4191">
        <v>35.490200000000002</v>
      </c>
      <c r="E4191">
        <v>29.866900000000001</v>
      </c>
      <c r="F4191">
        <v>19966.232532999999</v>
      </c>
      <c r="G4191">
        <v>16804.389813000002</v>
      </c>
      <c r="H4191" s="39">
        <f>(1/(1-91/360*VLOOKUP($A4191,Tbills!$B$4:$C$974,2,1)/100))^((1)/91)-1</f>
        <v>2.639221485134513E-6</v>
      </c>
      <c r="I4191" s="39">
        <f>I4190*(1-IF($A4191&lt;=I4186,I$1,I$1+IF(AND(WEEKDAY($A4191)&lt;&gt;1,WEEKDAY($A4191)&lt;&gt;7),J$1,0)))^($A4191-$A4190)*(1-0.5*(E4191/E4190-1))</f>
        <v>38.089725786359395</v>
      </c>
      <c r="J4191" s="39">
        <f>VLOOKUP(A4191,'SVXY-IV'!A$1:G$5041,4,0)</f>
        <v>38.087472750000003</v>
      </c>
      <c r="K4191" s="39"/>
      <c r="L4191" s="39"/>
      <c r="M4191" s="39">
        <f t="shared" si="68"/>
        <v>4.4005787975137878</v>
      </c>
      <c r="N4191" s="39"/>
      <c r="O4191" s="39"/>
      <c r="P4191" s="39"/>
      <c r="Q4191" s="39"/>
    </row>
    <row r="4192" spans="1:17" x14ac:dyDescent="0.25">
      <c r="A4192" s="32">
        <v>44144</v>
      </c>
      <c r="B4192">
        <v>25.75</v>
      </c>
      <c r="C4192">
        <v>26.88</v>
      </c>
      <c r="D4192">
        <v>34.756100000000004</v>
      </c>
      <c r="E4192">
        <v>29.248899999999999</v>
      </c>
      <c r="F4192">
        <v>18926.266112000001</v>
      </c>
      <c r="G4192">
        <v>15928.978907999999</v>
      </c>
      <c r="H4192" s="39">
        <f>(1/(1-91/360*VLOOKUP($A4192,Tbills!$B$4:$C$974,2,1)/100))^((1)/91)-1</f>
        <v>2.639221485134513E-6</v>
      </c>
      <c r="I4192" s="39">
        <f>I4191*(1-IF($A4192&lt;=I4187,I$1,I$1+IF(AND(WEEKDAY($A4192)&lt;&gt;1,WEEKDAY($A4192)&lt;&gt;7),J$1,0)))^($A4192-$A4191)*(1-0.5*(E4192/E4191-1))</f>
        <v>38.480793509366976</v>
      </c>
      <c r="J4192" s="39">
        <f>VLOOKUP(A4192,'SVXY-IV'!A$1:G$5041,4,0)</f>
        <v>38.476090319999997</v>
      </c>
      <c r="K4192" s="39"/>
      <c r="L4192" s="39"/>
      <c r="M4192" s="39">
        <f t="shared" si="68"/>
        <v>4.4910071364103725</v>
      </c>
      <c r="N4192" s="39"/>
      <c r="O4192" s="39"/>
      <c r="P4192" s="39"/>
      <c r="Q4192" s="39"/>
    </row>
    <row r="4193" spans="1:17" x14ac:dyDescent="0.25">
      <c r="A4193" s="32">
        <v>44145</v>
      </c>
      <c r="B4193">
        <v>24.8</v>
      </c>
      <c r="C4193">
        <v>26.49</v>
      </c>
      <c r="D4193">
        <v>33.602800000000002</v>
      </c>
      <c r="E4193">
        <v>28.278199999999998</v>
      </c>
      <c r="F4193">
        <v>18988.395853999999</v>
      </c>
      <c r="G4193">
        <v>15981.227338000001</v>
      </c>
      <c r="H4193" s="39">
        <f>(1/(1-91/360*VLOOKUP($A4193,Tbills!$B$4:$C$974,2,1)/100))^((1)/91)-1</f>
        <v>2.639221485134513E-6</v>
      </c>
      <c r="I4193" s="39">
        <f>I4192*(1-IF($A4193&lt;=I4188,I$1,I$1+IF(AND(WEEKDAY($A4193)&lt;&gt;1,WEEKDAY($A4193)&lt;&gt;7),J$1,0)))^($A4193-$A4192)*(1-0.5*(E4193/E4192-1))</f>
        <v>39.118317404145891</v>
      </c>
      <c r="J4193" s="39">
        <f>VLOOKUP(A4193,'SVXY-IV'!A$1:G$5041,4,0)</f>
        <v>39.116348209999998</v>
      </c>
      <c r="K4193" s="39"/>
      <c r="L4193" s="39"/>
      <c r="M4193" s="39">
        <f t="shared" si="68"/>
        <v>4.6398366509451696</v>
      </c>
      <c r="N4193" s="39"/>
      <c r="O4193" s="39"/>
      <c r="P4193" s="39"/>
      <c r="Q4193" s="39"/>
    </row>
    <row r="4194" spans="1:17" x14ac:dyDescent="0.25">
      <c r="A4194" s="32">
        <v>44146</v>
      </c>
      <c r="B4194">
        <v>23.45</v>
      </c>
      <c r="C4194">
        <v>25.62</v>
      </c>
      <c r="D4194">
        <v>32.870600000000003</v>
      </c>
      <c r="E4194">
        <v>27.661899999999999</v>
      </c>
      <c r="F4194">
        <v>18968.267014000001</v>
      </c>
      <c r="G4194">
        <v>15964.2441</v>
      </c>
      <c r="H4194" s="39">
        <f>(1/(1-91/360*VLOOKUP($A4194,Tbills!$B$4:$C$974,2,1)/100))^((1)/91)-1</f>
        <v>2.639221485134513E-6</v>
      </c>
      <c r="I4194" s="39">
        <f>I4193*(1-IF($A4194&lt;=I4189,I$1,I$1+IF(AND(WEEKDAY($A4194)&lt;&gt;1,WEEKDAY($A4194)&lt;&gt;7),J$1,0)))^($A4194-$A4193)*(1-0.5*(E4194/E4193-1))</f>
        <v>39.543563861606863</v>
      </c>
      <c r="J4194" s="39">
        <f>VLOOKUP(A4194,'SVXY-IV'!A$1:G$5041,4,0)</f>
        <v>39.539875219999999</v>
      </c>
      <c r="K4194" s="39"/>
      <c r="L4194" s="39"/>
      <c r="M4194" s="39">
        <f t="shared" si="68"/>
        <v>4.7407372446635616</v>
      </c>
      <c r="N4194" s="39"/>
      <c r="O4194" s="39"/>
      <c r="P4194" s="39"/>
      <c r="Q4194" s="39"/>
    </row>
    <row r="4195" spans="1:17" x14ac:dyDescent="0.25">
      <c r="A4195" s="32">
        <v>44147</v>
      </c>
      <c r="B4195">
        <v>25.35</v>
      </c>
      <c r="C4195">
        <v>27.22</v>
      </c>
      <c r="D4195">
        <v>35.115600000000001</v>
      </c>
      <c r="E4195">
        <v>29.551100000000002</v>
      </c>
      <c r="F4195">
        <v>19450.129684</v>
      </c>
      <c r="G4195">
        <v>16369.751577000001</v>
      </c>
      <c r="H4195" s="39">
        <f>(1/(1-91/360*VLOOKUP($A4195,Tbills!$B$4:$C$974,2,1)/100))^((1)/91)-1</f>
        <v>2.7781572025098455E-6</v>
      </c>
      <c r="I4195" s="39">
        <f>I4194*(1-IF($A4195&lt;=I4190,I$1,I$1+IF(AND(WEEKDAY($A4195)&lt;&gt;1,WEEKDAY($A4195)&lt;&gt;7),J$1,0)))^($A4195-$A4194)*(1-0.5*(E4195/E4194-1))</f>
        <v>38.1922341157278</v>
      </c>
      <c r="J4195" s="39">
        <f>VLOOKUP(A4195,'SVXY-IV'!A$1:G$5041,4,0)</f>
        <v>38.18571343</v>
      </c>
      <c r="K4195" s="39"/>
      <c r="L4195" s="39"/>
      <c r="M4195" s="39">
        <f t="shared" si="68"/>
        <v>4.4167576390535039</v>
      </c>
      <c r="N4195" s="39"/>
      <c r="O4195" s="39"/>
      <c r="P4195" s="39"/>
      <c r="Q4195" s="39"/>
    </row>
    <row r="4196" spans="1:17" x14ac:dyDescent="0.25">
      <c r="A4196" s="32">
        <v>44148</v>
      </c>
      <c r="B4196">
        <v>23.1</v>
      </c>
      <c r="C4196">
        <v>25.69</v>
      </c>
      <c r="D4196">
        <v>32.916800000000002</v>
      </c>
      <c r="E4196">
        <v>27.700700000000001</v>
      </c>
      <c r="F4196">
        <v>19004.945771999999</v>
      </c>
      <c r="G4196">
        <v>15995.027361</v>
      </c>
      <c r="H4196" s="39">
        <f>(1/(1-91/360*VLOOKUP($A4196,Tbills!$B$4:$C$974,2,1)/100))^((1)/91)-1</f>
        <v>2.7781572025098455E-6</v>
      </c>
      <c r="I4196" s="39">
        <f>I4195*(1-IF($A4196&lt;=I4191,I$1,I$1+IF(AND(WEEKDAY($A4196)&lt;&gt;1,WEEKDAY($A4196)&lt;&gt;7),J$1,0)))^($A4196-$A4195)*(1-0.5*(E4196/E4195-1))</f>
        <v>39.386949717076391</v>
      </c>
      <c r="J4196" s="39">
        <f>VLOOKUP(A4196,'SVXY-IV'!A$1:G$5041,4,0)</f>
        <v>39.381416469999998</v>
      </c>
      <c r="K4196" s="39"/>
      <c r="L4196" s="39"/>
      <c r="M4196" s="39">
        <f t="shared" si="68"/>
        <v>4.6931029754351714</v>
      </c>
      <c r="N4196" s="39"/>
      <c r="O4196" s="39"/>
      <c r="P4196" s="39"/>
      <c r="Q4196" s="39"/>
    </row>
    <row r="4197" spans="1:17" x14ac:dyDescent="0.25">
      <c r="A4197" s="32">
        <v>44151</v>
      </c>
      <c r="B4197">
        <v>22.45</v>
      </c>
      <c r="C4197">
        <v>25.35</v>
      </c>
      <c r="D4197">
        <v>32.209800000000001</v>
      </c>
      <c r="E4197">
        <v>27.105499999999999</v>
      </c>
      <c r="F4197">
        <v>19089.570594000001</v>
      </c>
      <c r="G4197">
        <v>16066.116371</v>
      </c>
      <c r="H4197" s="39">
        <f>(1/(1-91/360*VLOOKUP($A4197,Tbills!$B$4:$C$974,2,1)/100))^((1)/91)-1</f>
        <v>2.7781572025098455E-6</v>
      </c>
      <c r="I4197" s="39">
        <f>I4196*(1-IF($A4197&lt;=I4192,I$1,I$1+IF(AND(WEEKDAY($A4197)&lt;&gt;1,WEEKDAY($A4197)&lt;&gt;7),J$1,0)))^($A4197-$A4196)*(1-0.5*(E4197/E4196-1))</f>
        <v>39.80699151973851</v>
      </c>
      <c r="J4197" s="39">
        <f>VLOOKUP(A4197,'SVXY-IV'!A$1:G$5041,4,0)</f>
        <v>39.799120479999999</v>
      </c>
      <c r="K4197" s="39"/>
      <c r="L4197" s="39"/>
      <c r="M4197" s="39">
        <f t="shared" si="68"/>
        <v>4.7932730345806815</v>
      </c>
      <c r="N4197" s="39"/>
      <c r="O4197" s="39"/>
      <c r="P4197" s="39"/>
      <c r="Q4197" s="39"/>
    </row>
    <row r="4198" spans="1:17" x14ac:dyDescent="0.25">
      <c r="A4198" s="32">
        <v>44152</v>
      </c>
      <c r="B4198">
        <v>22.71</v>
      </c>
      <c r="C4198">
        <v>25.38</v>
      </c>
      <c r="D4198">
        <v>31.587299999999999</v>
      </c>
      <c r="E4198">
        <v>26.581600000000002</v>
      </c>
      <c r="F4198">
        <v>18934.984318999999</v>
      </c>
      <c r="G4198">
        <v>15935.969225000001</v>
      </c>
      <c r="H4198" s="39">
        <f>(1/(1-91/360*VLOOKUP($A4198,Tbills!$B$4:$C$974,2,1)/100))^((1)/91)-1</f>
        <v>2.7781572025098455E-6</v>
      </c>
      <c r="I4198" s="39">
        <f>I4197*(1-IF($A4198&lt;=I4193,I$1,I$1+IF(AND(WEEKDAY($A4198)&lt;&gt;1,WEEKDAY($A4198)&lt;&gt;7),J$1,0)))^($A4198-$A4197)*(1-0.5*(E4198/E4197-1))</f>
        <v>40.1906437958258</v>
      </c>
      <c r="J4198" s="39">
        <f>VLOOKUP(A4198,'SVXY-IV'!A$1:G$5041,4,0)</f>
        <v>40.18097118</v>
      </c>
      <c r="K4198" s="39"/>
      <c r="L4198" s="39"/>
      <c r="M4198" s="39">
        <f t="shared" si="68"/>
        <v>4.8856907182729863</v>
      </c>
      <c r="N4198" s="39"/>
      <c r="O4198" s="39"/>
      <c r="P4198" s="39"/>
      <c r="Q4198" s="39"/>
    </row>
    <row r="4199" spans="1:17" x14ac:dyDescent="0.25">
      <c r="A4199" s="32">
        <v>44153</v>
      </c>
      <c r="B4199">
        <v>23.84</v>
      </c>
      <c r="C4199">
        <v>26.39</v>
      </c>
      <c r="D4199">
        <v>32.704900000000002</v>
      </c>
      <c r="E4199">
        <v>27.522099999999998</v>
      </c>
      <c r="F4199">
        <v>19481.536962999999</v>
      </c>
      <c r="G4199">
        <v>16395.911925</v>
      </c>
      <c r="H4199" s="39">
        <f>(1/(1-91/360*VLOOKUP($A4199,Tbills!$B$4:$C$974,2,1)/100))^((1)/91)-1</f>
        <v>2.7781572025098455E-6</v>
      </c>
      <c r="I4199" s="39">
        <f>I4198*(1-IF($A4199&lt;=I4194,I$1,I$1+IF(AND(WEEKDAY($A4199)&lt;&gt;1,WEEKDAY($A4199)&lt;&gt;7),J$1,0)))^($A4199-$A4198)*(1-0.5*(E4199/E4198-1))</f>
        <v>39.47861125347746</v>
      </c>
      <c r="J4199" s="39">
        <f>VLOOKUP(A4199,'SVXY-IV'!A$1:G$5041,4,0)</f>
        <v>39.471273429999997</v>
      </c>
      <c r="K4199" s="39"/>
      <c r="L4199" s="39"/>
      <c r="M4199" s="39">
        <f t="shared" si="68"/>
        <v>4.7126075772076215</v>
      </c>
      <c r="N4199" s="39"/>
      <c r="O4199" s="39"/>
      <c r="P4199" s="39"/>
      <c r="Q4199" s="39"/>
    </row>
    <row r="4200" spans="1:17" x14ac:dyDescent="0.25">
      <c r="A4200" s="32">
        <v>44154</v>
      </c>
      <c r="B4200">
        <v>23.11</v>
      </c>
      <c r="C4200">
        <v>25.8</v>
      </c>
      <c r="D4200">
        <v>32.190899999999999</v>
      </c>
      <c r="E4200">
        <v>27.089500000000001</v>
      </c>
      <c r="F4200">
        <v>19343.018527</v>
      </c>
      <c r="G4200">
        <v>16279.287478</v>
      </c>
      <c r="H4200" s="39">
        <f>(1/(1-91/360*VLOOKUP($A4200,Tbills!$B$4:$C$974,2,1)/100))^((1)/91)-1</f>
        <v>2.5002875438939753E-6</v>
      </c>
      <c r="I4200" s="39">
        <f>I4199*(1-IF($A4200&lt;=I4195,I$1,I$1+IF(AND(WEEKDAY($A4200)&lt;&gt;1,WEEKDAY($A4200)&lt;&gt;7),J$1,0)))^($A4200-$A4199)*(1-0.5*(E4200/E4199-1))</f>
        <v>39.78784353229495</v>
      </c>
      <c r="J4200" s="39">
        <f>VLOOKUP(A4200,'SVXY-IV'!A$1:G$5041,4,0)</f>
        <v>39.776091800000003</v>
      </c>
      <c r="K4200" s="39"/>
      <c r="L4200" s="39"/>
      <c r="M4200" s="39">
        <f t="shared" si="68"/>
        <v>4.7864587086302084</v>
      </c>
      <c r="N4200" s="39"/>
      <c r="O4200" s="39"/>
      <c r="P4200" s="39"/>
      <c r="Q4200" s="39"/>
    </row>
    <row r="4201" spans="1:17" x14ac:dyDescent="0.25">
      <c r="A4201" s="32">
        <v>44155</v>
      </c>
      <c r="B4201">
        <v>23.7</v>
      </c>
      <c r="C4201">
        <v>26.06</v>
      </c>
      <c r="D4201">
        <v>32.060299999999998</v>
      </c>
      <c r="E4201">
        <v>26.979500000000002</v>
      </c>
      <c r="F4201">
        <v>19384.900233</v>
      </c>
      <c r="G4201">
        <v>16314.494858</v>
      </c>
      <c r="H4201" s="39">
        <f>(1/(1-91/360*VLOOKUP($A4201,Tbills!$B$4:$C$974,2,1)/100))^((1)/91)-1</f>
        <v>2.5002875438939753E-6</v>
      </c>
      <c r="I4201" s="39">
        <f>I4200*(1-IF($A4201&lt;=I4196,I$1,I$1+IF(AND(WEEKDAY($A4201)&lt;&gt;1,WEEKDAY($A4201)&lt;&gt;7),J$1,0)))^($A4201-$A4200)*(1-0.5*(E4201/E4200-1))</f>
        <v>39.867587390822003</v>
      </c>
      <c r="J4201" s="39">
        <f>VLOOKUP(A4201,'SVXY-IV'!A$1:G$5041,4,0)</f>
        <v>39.854584389999999</v>
      </c>
      <c r="K4201" s="39"/>
      <c r="L4201" s="39"/>
      <c r="M4201" s="39">
        <f t="shared" si="68"/>
        <v>4.8056708331610469</v>
      </c>
      <c r="N4201" s="39"/>
      <c r="O4201" s="39"/>
      <c r="P4201" s="39"/>
      <c r="Q4201" s="39"/>
    </row>
    <row r="4202" spans="1:17" x14ac:dyDescent="0.25">
      <c r="A4202" s="32">
        <v>44158</v>
      </c>
      <c r="B4202">
        <v>22.66</v>
      </c>
      <c r="C4202">
        <v>25.43</v>
      </c>
      <c r="D4202">
        <v>31.738199999999999</v>
      </c>
      <c r="E4202">
        <v>26.708200000000001</v>
      </c>
      <c r="F4202">
        <v>19234.070857999999</v>
      </c>
      <c r="G4202">
        <v>16187.433215999999</v>
      </c>
      <c r="H4202" s="39">
        <f>(1/(1-91/360*VLOOKUP($A4202,Tbills!$B$4:$C$974,2,1)/100))^((1)/91)-1</f>
        <v>2.5002875438939753E-6</v>
      </c>
      <c r="I4202" s="39">
        <f>I4201*(1-IF($A4202&lt;=I4197,I$1,I$1+IF(AND(WEEKDAY($A4202)&lt;&gt;1,WEEKDAY($A4202)&lt;&gt;7),J$1,0)))^($A4202-$A4201)*(1-0.5*(E4202/E4201-1))</f>
        <v>40.064908777731141</v>
      </c>
      <c r="J4202" s="39">
        <f>VLOOKUP(A4202,'SVXY-IV'!A$1:G$5041,4,0)</f>
        <v>40.049566489999997</v>
      </c>
      <c r="K4202" s="39"/>
      <c r="L4202" s="39"/>
      <c r="M4202" s="39">
        <f t="shared" si="68"/>
        <v>4.8533174187469834</v>
      </c>
      <c r="N4202" s="39"/>
      <c r="O4202" s="39"/>
      <c r="P4202" s="39"/>
      <c r="Q4202" s="39"/>
    </row>
    <row r="4203" spans="1:17" x14ac:dyDescent="0.25">
      <c r="A4203" s="32">
        <v>44159</v>
      </c>
      <c r="B4203">
        <v>21.64</v>
      </c>
      <c r="C4203">
        <v>24.84</v>
      </c>
      <c r="D4203">
        <v>31.198399999999999</v>
      </c>
      <c r="E4203">
        <v>26.253900000000002</v>
      </c>
      <c r="F4203">
        <v>19205.690833000001</v>
      </c>
      <c r="G4203">
        <v>16163.508056000001</v>
      </c>
      <c r="H4203" s="39">
        <f>(1/(1-91/360*VLOOKUP($A4203,Tbills!$B$4:$C$974,2,1)/100))^((1)/91)-1</f>
        <v>2.5002875438939753E-6</v>
      </c>
      <c r="I4203" s="39">
        <f>I4202*(1-IF($A4203&lt;=I4198,I$1,I$1+IF(AND(WEEKDAY($A4203)&lt;&gt;1,WEEKDAY($A4203)&lt;&gt;7),J$1,0)))^($A4203-$A4202)*(1-0.5*(E4203/E4202-1))</f>
        <v>40.404604311009805</v>
      </c>
      <c r="J4203" s="39">
        <f>VLOOKUP(A4203,'SVXY-IV'!A$1:G$5041,4,0)</f>
        <v>40.388014140000003</v>
      </c>
      <c r="K4203" s="39"/>
      <c r="L4203" s="39"/>
      <c r="M4203" s="39">
        <f t="shared" si="68"/>
        <v>4.9356412802641785</v>
      </c>
      <c r="N4203" s="39"/>
      <c r="O4203" s="39"/>
      <c r="P4203" s="39"/>
      <c r="Q4203" s="39"/>
    </row>
    <row r="4204" spans="1:17" x14ac:dyDescent="0.25">
      <c r="A4204" s="32">
        <v>44160</v>
      </c>
      <c r="B4204">
        <v>21.25</v>
      </c>
      <c r="C4204">
        <v>24.42</v>
      </c>
      <c r="D4204">
        <v>29.997599999999998</v>
      </c>
      <c r="E4204">
        <v>25.243300000000001</v>
      </c>
      <c r="F4204">
        <v>18875.096334999998</v>
      </c>
      <c r="G4204">
        <v>15885.239336000001</v>
      </c>
      <c r="H4204" s="39">
        <f>(1/(1-91/360*VLOOKUP($A4204,Tbills!$B$4:$C$974,2,1)/100))^((1)/91)-1</f>
        <v>2.5002875438939753E-6</v>
      </c>
      <c r="I4204" s="39">
        <f>I4203*(1-IF($A4204&lt;=I4199,I$1,I$1+IF(AND(WEEKDAY($A4204)&lt;&gt;1,WEEKDAY($A4204)&lt;&gt;7),J$1,0)))^($A4204-$A4203)*(1-0.5*(E4204/E4203-1))</f>
        <v>41.181186299571344</v>
      </c>
      <c r="J4204" s="39">
        <f>VLOOKUP(A4204,'SVXY-IV'!A$1:G$5041,4,0)</f>
        <v>41.16185127</v>
      </c>
      <c r="K4204" s="39"/>
      <c r="L4204" s="39"/>
      <c r="M4204" s="39">
        <f t="shared" si="68"/>
        <v>5.1253918139697365</v>
      </c>
      <c r="N4204" s="39"/>
      <c r="O4204" s="39"/>
      <c r="P4204" s="39"/>
      <c r="Q4204" s="39"/>
    </row>
    <row r="4205" spans="1:17" x14ac:dyDescent="0.25">
      <c r="A4205" s="32">
        <v>44162</v>
      </c>
      <c r="B4205">
        <v>20.84</v>
      </c>
      <c r="C4205">
        <v>24.43</v>
      </c>
      <c r="D4205">
        <v>30.254999999999999</v>
      </c>
      <c r="E4205">
        <v>25.459800000000001</v>
      </c>
      <c r="F4205">
        <v>18937.261585</v>
      </c>
      <c r="G4205">
        <v>15937.478037999999</v>
      </c>
      <c r="H4205" s="39">
        <f>(1/(1-91/360*VLOOKUP($A4205,Tbills!$B$4:$C$974,2,1)/100))^((1)/91)-1</f>
        <v>2.3354157085986316E-6</v>
      </c>
      <c r="I4205" s="39">
        <f>I4204*(1-IF($A4205&lt;=I4200,I$1,I$1+IF(AND(WEEKDAY($A4205)&lt;&gt;1,WEEKDAY($A4205)&lt;&gt;7),J$1,0)))^($A4205-$A4204)*(1-0.5*(E4205/E4204-1))</f>
        <v>41.002455936495018</v>
      </c>
      <c r="J4205" s="39">
        <f>VLOOKUP(A4205,'SVXY-IV'!A$1:G$5041,4,0)</f>
        <v>40.98214806</v>
      </c>
      <c r="K4205" s="39"/>
      <c r="L4205" s="39"/>
      <c r="M4205" s="39">
        <f t="shared" si="68"/>
        <v>5.0809603930127487</v>
      </c>
      <c r="N4205" s="39"/>
      <c r="O4205" s="39"/>
      <c r="P4205" s="39"/>
      <c r="Q4205" s="39"/>
    </row>
    <row r="4206" spans="1:17" x14ac:dyDescent="0.25">
      <c r="A4206" s="32">
        <v>44165</v>
      </c>
      <c r="B4206">
        <v>20.57</v>
      </c>
      <c r="C4206">
        <v>24.33</v>
      </c>
      <c r="D4206">
        <v>29.679200000000002</v>
      </c>
      <c r="E4206">
        <v>24.975100000000001</v>
      </c>
      <c r="F4206">
        <v>18820.124554000002</v>
      </c>
      <c r="G4206">
        <v>15838.784600999999</v>
      </c>
      <c r="H4206" s="39">
        <f>(1/(1-91/360*VLOOKUP($A4206,Tbills!$B$4:$C$974,2,1)/100))^((1)/91)-1</f>
        <v>2.3354157085986316E-6</v>
      </c>
      <c r="I4206" s="39">
        <f>I4205*(1-IF($A4206&lt;=I4201,I$1,I$1+IF(AND(WEEKDAY($A4206)&lt;&gt;1,WEEKDAY($A4206)&lt;&gt;7),J$1,0)))^($A4206-$A4205)*(1-0.5*(E4206/E4205-1))</f>
        <v>41.389523404452838</v>
      </c>
      <c r="J4206" s="39">
        <f>VLOOKUP(A4206,'SVXY-IV'!A$1:G$5041,4,0)</f>
        <v>41.36740305</v>
      </c>
      <c r="K4206" s="39"/>
      <c r="L4206" s="39"/>
      <c r="M4206" s="39">
        <f t="shared" si="68"/>
        <v>5.1769675595840363</v>
      </c>
      <c r="N4206" s="39"/>
      <c r="O4206" s="39"/>
      <c r="P4206" s="39"/>
      <c r="Q4206" s="39"/>
    </row>
    <row r="4207" spans="1:17" x14ac:dyDescent="0.25">
      <c r="A4207" s="32">
        <v>44166</v>
      </c>
      <c r="B4207">
        <v>20.77</v>
      </c>
      <c r="C4207">
        <v>24.49</v>
      </c>
      <c r="D4207">
        <v>29.930700000000002</v>
      </c>
      <c r="E4207">
        <v>25.186599999999999</v>
      </c>
      <c r="F4207">
        <v>18898.227784999999</v>
      </c>
      <c r="G4207">
        <v>15904.478326</v>
      </c>
      <c r="H4207" s="39">
        <f>(1/(1-91/360*VLOOKUP($A4207,Tbills!$B$4:$C$974,2,1)/100))^((1)/91)-1</f>
        <v>2.3354157085986316E-6</v>
      </c>
      <c r="I4207" s="39">
        <f>I4206*(1-IF($A4207&lt;=I4202,I$1,I$1+IF(AND(WEEKDAY($A4207)&lt;&gt;1,WEEKDAY($A4207)&lt;&gt;7),J$1,0)))^($A4207-$A4206)*(1-0.5*(E4207/E4206-1))</f>
        <v>41.2131984690172</v>
      </c>
      <c r="J4207" s="39">
        <f>VLOOKUP(A4207,'SVXY-IV'!A$1:G$5041,4,0)</f>
        <v>41.189690210000002</v>
      </c>
      <c r="K4207" s="39"/>
      <c r="L4207" s="39"/>
      <c r="M4207" s="39">
        <f t="shared" si="68"/>
        <v>5.1328876714459621</v>
      </c>
      <c r="N4207" s="39"/>
      <c r="O4207" s="39"/>
      <c r="P4207" s="39"/>
      <c r="Q4207" s="39"/>
    </row>
    <row r="4208" spans="1:17" x14ac:dyDescent="0.25">
      <c r="A4208" s="32">
        <v>44167</v>
      </c>
      <c r="B4208">
        <v>21.17</v>
      </c>
      <c r="C4208">
        <v>24.54</v>
      </c>
      <c r="D4208">
        <v>29.770499999999998</v>
      </c>
      <c r="E4208">
        <v>25.0517</v>
      </c>
      <c r="F4208">
        <v>18817.284180999999</v>
      </c>
      <c r="G4208">
        <v>15836.320202000001</v>
      </c>
      <c r="H4208" s="39">
        <f>(1/(1-91/360*VLOOKUP($A4208,Tbills!$B$4:$C$974,2,1)/100))^((1)/91)-1</f>
        <v>2.3354157085986316E-6</v>
      </c>
      <c r="I4208" s="39">
        <f>I4207*(1-IF($A4208&lt;=I4203,I$1,I$1+IF(AND(WEEKDAY($A4208)&lt;&gt;1,WEEKDAY($A4208)&lt;&gt;7),J$1,0)))^($A4208-$A4207)*(1-0.5*(E4208/E4207-1))</f>
        <v>41.32249233627666</v>
      </c>
      <c r="J4208" s="39">
        <f>VLOOKUP(A4208,'SVXY-IV'!A$1:G$5041,4,0)</f>
        <v>41.29608451</v>
      </c>
      <c r="K4208" s="39"/>
      <c r="L4208" s="39"/>
      <c r="M4208" s="39">
        <f t="shared" si="68"/>
        <v>5.1601391876144911</v>
      </c>
      <c r="N4208" s="39"/>
      <c r="O4208" s="39"/>
      <c r="P4208" s="39"/>
      <c r="Q4208" s="39"/>
    </row>
    <row r="4209" spans="1:17" x14ac:dyDescent="0.25">
      <c r="A4209" s="32">
        <v>44168</v>
      </c>
      <c r="B4209">
        <v>21.28</v>
      </c>
      <c r="C4209">
        <v>24.56</v>
      </c>
      <c r="D4209">
        <v>30.0501</v>
      </c>
      <c r="E4209">
        <v>25.286899999999999</v>
      </c>
      <c r="F4209">
        <v>18916.25992</v>
      </c>
      <c r="G4209">
        <v>15919.579589999999</v>
      </c>
      <c r="H4209" s="39">
        <f>(1/(1-91/360*VLOOKUP($A4209,Tbills!$B$4:$C$974,2,1)/100))^((1)/91)-1</f>
        <v>2.3613553783441432E-6</v>
      </c>
      <c r="I4209" s="39">
        <f>I4208*(1-IF($A4209&lt;=I4204,I$1,I$1+IF(AND(WEEKDAY($A4209)&lt;&gt;1,WEEKDAY($A4209)&lt;&gt;7),J$1,0)))^($A4209-$A4208)*(1-0.5*(E4209/E4208-1))</f>
        <v>41.127442014530978</v>
      </c>
      <c r="J4209" s="39">
        <f>VLOOKUP(A4209,'SVXY-IV'!A$1:G$5041,4,0)</f>
        <v>41.099452429999999</v>
      </c>
      <c r="K4209" s="39"/>
      <c r="L4209" s="39"/>
      <c r="M4209" s="39">
        <f t="shared" si="68"/>
        <v>5.1114547064553513</v>
      </c>
      <c r="N4209" s="39"/>
      <c r="O4209" s="39"/>
      <c r="P4209" s="39"/>
      <c r="Q4209" s="39"/>
    </row>
    <row r="4210" spans="1:17" x14ac:dyDescent="0.25">
      <c r="A4210" s="32">
        <v>44169</v>
      </c>
      <c r="B4210">
        <v>20.79</v>
      </c>
      <c r="C4210">
        <v>24.29</v>
      </c>
      <c r="D4210">
        <v>29.602399999999999</v>
      </c>
      <c r="E4210">
        <v>24.9101</v>
      </c>
      <c r="F4210">
        <v>18826.200732000001</v>
      </c>
      <c r="G4210">
        <v>15843.749827</v>
      </c>
      <c r="H4210" s="39">
        <f>(1/(1-91/360*VLOOKUP($A4210,Tbills!$B$4:$C$974,2,1)/100))^((1)/91)-1</f>
        <v>2.3613553783441432E-6</v>
      </c>
      <c r="I4210" s="39">
        <f>I4209*(1-IF($A4210&lt;=I4205,I$1,I$1+IF(AND(WEEKDAY($A4210)&lt;&gt;1,WEEKDAY($A4210)&lt;&gt;7),J$1,0)))^($A4210-$A4209)*(1-0.5*(E4210/E4209-1))</f>
        <v>41.432783526874772</v>
      </c>
      <c r="J4210" s="39">
        <f>VLOOKUP(A4210,'SVXY-IV'!A$1:G$5041,4,0)</f>
        <v>41.402687999999998</v>
      </c>
      <c r="K4210" s="39"/>
      <c r="L4210" s="39"/>
      <c r="M4210" s="39">
        <f t="shared" si="68"/>
        <v>5.1873788582488931</v>
      </c>
      <c r="N4210" s="39"/>
      <c r="O4210" s="39"/>
      <c r="P4210" s="39"/>
      <c r="Q4210" s="39"/>
    </row>
    <row r="4211" spans="1:17" x14ac:dyDescent="0.25">
      <c r="A4211" s="32">
        <v>44172</v>
      </c>
      <c r="B4211">
        <v>21.3</v>
      </c>
      <c r="C4211">
        <v>24.52</v>
      </c>
      <c r="D4211">
        <v>29.681899999999999</v>
      </c>
      <c r="E4211">
        <v>24.976800000000001</v>
      </c>
      <c r="F4211">
        <v>18940.242387999999</v>
      </c>
      <c r="G4211">
        <v>15939.61274</v>
      </c>
      <c r="H4211" s="39">
        <f>(1/(1-91/360*VLOOKUP($A4211,Tbills!$B$4:$C$974,2,1)/100))^((1)/91)-1</f>
        <v>2.3613553783441432E-6</v>
      </c>
      <c r="I4211" s="39">
        <f>I4210*(1-IF($A4211&lt;=I4206,I$1,I$1+IF(AND(WEEKDAY($A4211)&lt;&gt;1,WEEKDAY($A4211)&lt;&gt;7),J$1,0)))^($A4211-$A4210)*(1-0.5*(E4211/E4210-1))</f>
        <v>41.374081973452839</v>
      </c>
      <c r="J4211" s="39">
        <f>VLOOKUP(A4211,'SVXY-IV'!A$1:G$5041,4,0)</f>
        <v>41.344017710000003</v>
      </c>
      <c r="K4211" s="39"/>
      <c r="L4211" s="39"/>
      <c r="M4211" s="39">
        <f t="shared" si="68"/>
        <v>5.1727661460693657</v>
      </c>
      <c r="N4211" s="39"/>
      <c r="O4211" s="39"/>
      <c r="P4211" s="39"/>
      <c r="Q4211" s="39"/>
    </row>
    <row r="4212" spans="1:17" x14ac:dyDescent="0.25">
      <c r="A4212" s="32">
        <v>44173</v>
      </c>
      <c r="B4212">
        <v>20.68</v>
      </c>
      <c r="C4212">
        <v>23.87</v>
      </c>
      <c r="D4212">
        <v>28.648900000000001</v>
      </c>
      <c r="E4212">
        <v>24.107500000000002</v>
      </c>
      <c r="F4212">
        <v>18742.867154</v>
      </c>
      <c r="G4212">
        <v>15773.469265</v>
      </c>
      <c r="H4212" s="39">
        <f>(1/(1-91/360*VLOOKUP($A4212,Tbills!$B$4:$C$974,2,1)/100))^((1)/91)-1</f>
        <v>2.3613553783441432E-6</v>
      </c>
      <c r="I4212" s="39">
        <f>I4211*(1-IF($A4212&lt;=I4207,I$1,I$1+IF(AND(WEEKDAY($A4212)&lt;&gt;1,WEEKDAY($A4212)&lt;&gt;7),J$1,0)))^($A4212-$A4211)*(1-0.5*(E4212/E4211-1))</f>
        <v>42.092984321397964</v>
      </c>
      <c r="J4212" s="39">
        <f>VLOOKUP(A4212,'SVXY-IV'!A$1:G$5041,4,0)</f>
        <v>42.059913229999999</v>
      </c>
      <c r="K4212" s="39"/>
      <c r="L4212" s="39"/>
      <c r="M4212" s="39">
        <f t="shared" si="68"/>
        <v>5.3525513339901138</v>
      </c>
      <c r="N4212" s="39"/>
      <c r="O4212" s="39"/>
      <c r="P4212" s="39"/>
      <c r="Q4212" s="39"/>
    </row>
    <row r="4213" spans="1:17" x14ac:dyDescent="0.25">
      <c r="A4213" s="32">
        <v>44174</v>
      </c>
      <c r="B4213">
        <v>22.27</v>
      </c>
      <c r="C4213">
        <v>24.73</v>
      </c>
      <c r="D4213">
        <v>29.712800000000001</v>
      </c>
      <c r="E4213">
        <v>25.002700000000001</v>
      </c>
      <c r="F4213">
        <v>19124.553504</v>
      </c>
      <c r="G4213">
        <v>16094.648503</v>
      </c>
      <c r="H4213" s="39">
        <f>(1/(1-91/360*VLOOKUP($A4213,Tbills!$B$4:$C$974,2,1)/100))^((1)/91)-1</f>
        <v>2.3613553783441432E-6</v>
      </c>
      <c r="I4213" s="39">
        <f>I4212*(1-IF($A4213&lt;=I4208,I$1,I$1+IF(AND(WEEKDAY($A4213)&lt;&gt;1,WEEKDAY($A4213)&lt;&gt;7),J$1,0)))^($A4213-$A4212)*(1-0.5*(E4213/E4212-1))</f>
        <v>41.310375553238039</v>
      </c>
      <c r="J4213" s="39">
        <f>VLOOKUP(A4213,'SVXY-IV'!A$1:G$5041,4,0)</f>
        <v>41.276171480000002</v>
      </c>
      <c r="K4213" s="39"/>
      <c r="L4213" s="39"/>
      <c r="M4213" s="39">
        <f t="shared" si="68"/>
        <v>5.1535514082870959</v>
      </c>
      <c r="N4213" s="39"/>
      <c r="O4213" s="39"/>
      <c r="P4213" s="39"/>
      <c r="Q4213" s="39"/>
    </row>
    <row r="4214" spans="1:17" x14ac:dyDescent="0.25">
      <c r="A4214" s="32">
        <v>44175</v>
      </c>
      <c r="B4214">
        <v>22.52</v>
      </c>
      <c r="C4214">
        <v>25.05</v>
      </c>
      <c r="D4214">
        <v>30.0063</v>
      </c>
      <c r="E4214">
        <v>25.249600000000001</v>
      </c>
      <c r="F4214">
        <v>19222.755240999999</v>
      </c>
      <c r="G4214">
        <v>16177.254123000001</v>
      </c>
      <c r="H4214" s="39">
        <f>(1/(1-91/360*VLOOKUP($A4214,Tbills!$B$4:$C$974,2,1)/100))^((1)/91)-1</f>
        <v>2.2224249884850167E-6</v>
      </c>
      <c r="I4214" s="39">
        <f>I4213*(1-IF($A4214&lt;=I4209,I$1,I$1+IF(AND(WEEKDAY($A4214)&lt;&gt;1,WEEKDAY($A4214)&lt;&gt;7),J$1,0)))^($A4214-$A4213)*(1-0.5*(E4214/E4213-1))</f>
        <v>41.105337054582023</v>
      </c>
      <c r="J4214" s="39">
        <f>VLOOKUP(A4214,'SVXY-IV'!A$1:G$5041,4,0)</f>
        <v>41.070311930000003</v>
      </c>
      <c r="K4214" s="39"/>
      <c r="L4214" s="39"/>
      <c r="M4214" s="39">
        <f t="shared" si="68"/>
        <v>5.102422772647369</v>
      </c>
      <c r="N4214" s="39"/>
      <c r="O4214" s="39"/>
      <c r="P4214" s="39"/>
      <c r="Q4214" s="39"/>
    </row>
    <row r="4215" spans="1:17" x14ac:dyDescent="0.25">
      <c r="A4215" s="32">
        <v>44176</v>
      </c>
      <c r="B4215">
        <v>23.31</v>
      </c>
      <c r="C4215">
        <v>26.05</v>
      </c>
      <c r="D4215">
        <v>31.155000000000001</v>
      </c>
      <c r="E4215">
        <v>26.216200000000001</v>
      </c>
      <c r="F4215">
        <v>19668.815180000001</v>
      </c>
      <c r="G4215">
        <v>16552.607905000001</v>
      </c>
      <c r="H4215" s="39">
        <f>(1/(1-91/360*VLOOKUP($A4215,Tbills!$B$4:$C$974,2,1)/100))^((1)/91)-1</f>
        <v>2.2224249884850167E-6</v>
      </c>
      <c r="I4215" s="39">
        <f>I4214*(1-IF($A4215&lt;=I4210,I$1,I$1+IF(AND(WEEKDAY($A4215)&lt;&gt;1,WEEKDAY($A4215)&lt;&gt;7),J$1,0)))^($A4215-$A4214)*(1-0.5*(E4215/E4214-1))</f>
        <v>40.31749463353497</v>
      </c>
      <c r="J4215" s="39">
        <f>VLOOKUP(A4215,'SVXY-IV'!A$1:G$5041,4,0)</f>
        <v>40.279015680000001</v>
      </c>
      <c r="K4215" s="39"/>
      <c r="L4215" s="39"/>
      <c r="M4215" s="39">
        <f t="shared" si="68"/>
        <v>4.9068643227598514</v>
      </c>
      <c r="N4215" s="39"/>
      <c r="O4215" s="39"/>
      <c r="P4215" s="39"/>
      <c r="Q4215" s="39"/>
    </row>
    <row r="4216" spans="1:17" x14ac:dyDescent="0.25">
      <c r="A4216" s="32">
        <v>44179</v>
      </c>
      <c r="B4216">
        <v>24.72</v>
      </c>
      <c r="C4216">
        <v>27.11</v>
      </c>
      <c r="D4216">
        <v>31.843599999999999</v>
      </c>
      <c r="E4216">
        <v>26.795400000000001</v>
      </c>
      <c r="F4216">
        <v>19798.031168000001</v>
      </c>
      <c r="G4216">
        <v>16661.241338</v>
      </c>
      <c r="H4216" s="39">
        <f>(1/(1-91/360*VLOOKUP($A4216,Tbills!$B$4:$C$974,2,1)/100))^((1)/91)-1</f>
        <v>2.2224249884850167E-6</v>
      </c>
      <c r="I4216" s="39">
        <f>I4215*(1-IF($A4216&lt;=I4211,I$1,I$1+IF(AND(WEEKDAY($A4216)&lt;&gt;1,WEEKDAY($A4216)&lt;&gt;7),J$1,0)))^($A4216-$A4215)*(1-0.5*(E4216/E4215-1))</f>
        <v>39.869009983217197</v>
      </c>
      <c r="J4216" s="39">
        <f>VLOOKUP(A4216,'SVXY-IV'!A$1:G$5041,4,0)</f>
        <v>39.82970838</v>
      </c>
      <c r="K4216" s="39"/>
      <c r="L4216" s="39"/>
      <c r="M4216" s="39">
        <f t="shared" si="68"/>
        <v>4.7977855031225731</v>
      </c>
      <c r="N4216" s="39"/>
      <c r="O4216" s="39"/>
      <c r="P4216" s="39"/>
      <c r="Q4216" s="39"/>
    </row>
    <row r="4217" spans="1:17" x14ac:dyDescent="0.25">
      <c r="A4217" s="32">
        <v>44180</v>
      </c>
      <c r="B4217">
        <v>22.89</v>
      </c>
      <c r="C4217">
        <v>25.87</v>
      </c>
      <c r="D4217">
        <v>30.4206</v>
      </c>
      <c r="E4217">
        <v>25.597899999999999</v>
      </c>
      <c r="F4217">
        <v>19598.592215000001</v>
      </c>
      <c r="G4217">
        <v>16493.364361</v>
      </c>
      <c r="H4217" s="39">
        <f>(1/(1-91/360*VLOOKUP($A4217,Tbills!$B$4:$C$974,2,1)/100))^((1)/91)-1</f>
        <v>2.2224249884850167E-6</v>
      </c>
      <c r="I4217" s="39">
        <f>I4216*(1-IF($A4217&lt;=I4212,I$1,I$1+IF(AND(WEEKDAY($A4217)&lt;&gt;1,WEEKDAY($A4217)&lt;&gt;7),J$1,0)))^($A4217-$A4216)*(1-0.5*(E4217/E4216-1))</f>
        <v>40.758832235773255</v>
      </c>
      <c r="J4217" s="39">
        <f>VLOOKUP(A4217,'SVXY-IV'!A$1:G$5041,4,0)</f>
        <v>40.71578418</v>
      </c>
      <c r="K4217" s="39"/>
      <c r="L4217" s="39"/>
      <c r="M4217" s="39">
        <f t="shared" si="68"/>
        <v>5.0119675227402638</v>
      </c>
      <c r="N4217" s="39"/>
      <c r="O4217" s="39"/>
      <c r="P4217" s="39"/>
      <c r="Q4217" s="39"/>
    </row>
    <row r="4218" spans="1:17" x14ac:dyDescent="0.25">
      <c r="A4218" s="32">
        <v>44181</v>
      </c>
      <c r="B4218">
        <v>22.5</v>
      </c>
      <c r="C4218">
        <v>25.47</v>
      </c>
      <c r="D4218">
        <v>29.354900000000001</v>
      </c>
      <c r="E4218">
        <v>24.7011</v>
      </c>
      <c r="F4218">
        <v>19313.790513</v>
      </c>
      <c r="G4218">
        <v>16253.650377</v>
      </c>
      <c r="H4218" s="39">
        <f>(1/(1-91/360*VLOOKUP($A4218,Tbills!$B$4:$C$974,2,1)/100))^((1)/91)-1</f>
        <v>2.2224249884850167E-6</v>
      </c>
      <c r="I4218" s="39">
        <f>I4217*(1-IF($A4218&lt;=I4213,I$1,I$1+IF(AND(WEEKDAY($A4218)&lt;&gt;1,WEEKDAY($A4218)&lt;&gt;7),J$1,0)))^($A4218-$A4217)*(1-0.5*(E4218/E4217-1))</f>
        <v>41.47172779568465</v>
      </c>
      <c r="J4218" s="39">
        <f>VLOOKUP(A4218,'SVXY-IV'!A$1:G$5041,4,0)</f>
        <v>41.42585854</v>
      </c>
      <c r="K4218" s="39"/>
      <c r="L4218" s="39"/>
      <c r="M4218" s="39">
        <f t="shared" si="68"/>
        <v>5.1873158016164034</v>
      </c>
      <c r="N4218" s="39"/>
      <c r="O4218" s="39"/>
      <c r="P4218" s="39"/>
      <c r="Q4218" s="39"/>
    </row>
    <row r="4219" spans="1:17" x14ac:dyDescent="0.25">
      <c r="A4219" s="32">
        <v>44182</v>
      </c>
      <c r="B4219">
        <v>21.93</v>
      </c>
      <c r="C4219">
        <v>25.15</v>
      </c>
      <c r="D4219">
        <v>29.027799999999999</v>
      </c>
      <c r="E4219">
        <v>24.425799999999999</v>
      </c>
      <c r="F4219">
        <v>19240.090896000002</v>
      </c>
      <c r="G4219">
        <v>16191.591845999999</v>
      </c>
      <c r="H4219" s="39">
        <f>(1/(1-91/360*VLOOKUP($A4219,Tbills!$B$4:$C$974,2,1)/100))^((1)/91)-1</f>
        <v>2.0834963745386403E-6</v>
      </c>
      <c r="I4219" s="39">
        <f>I4218*(1-IF($A4219&lt;=I4214,I$1,I$1+IF(AND(WEEKDAY($A4219)&lt;&gt;1,WEEKDAY($A4219)&lt;&gt;7),J$1,0)))^($A4219-$A4218)*(1-0.5*(E4219/E4218-1))</f>
        <v>41.701748821313011</v>
      </c>
      <c r="J4219" s="39">
        <f>VLOOKUP(A4219,'SVXY-IV'!A$1:G$5041,4,0)</f>
        <v>41.654272489999997</v>
      </c>
      <c r="K4219" s="39"/>
      <c r="L4219" s="39"/>
      <c r="M4219" s="39">
        <f t="shared" si="68"/>
        <v>5.2448854530376101</v>
      </c>
      <c r="N4219" s="39"/>
      <c r="O4219" s="39"/>
      <c r="P4219" s="39"/>
      <c r="Q4219" s="39"/>
    </row>
    <row r="4220" spans="1:17" x14ac:dyDescent="0.25">
      <c r="A4220" s="32">
        <v>44183</v>
      </c>
      <c r="B4220">
        <v>21.57</v>
      </c>
      <c r="C4220">
        <v>25.17</v>
      </c>
      <c r="D4220">
        <v>29.446200000000001</v>
      </c>
      <c r="E4220">
        <v>24.777799999999999</v>
      </c>
      <c r="F4220">
        <v>19464.160595000001</v>
      </c>
      <c r="G4220">
        <v>16380.125053</v>
      </c>
      <c r="H4220" s="39">
        <f>(1/(1-91/360*VLOOKUP($A4220,Tbills!$B$4:$C$974,2,1)/100))^((1)/91)-1</f>
        <v>2.0834963745386403E-6</v>
      </c>
      <c r="I4220" s="39">
        <f>I4219*(1-IF($A4220&lt;=I4215,I$1,I$1+IF(AND(WEEKDAY($A4220)&lt;&gt;1,WEEKDAY($A4220)&lt;&gt;7),J$1,0)))^($A4220-$A4219)*(1-0.5*(E4220/E4219-1))</f>
        <v>41.400189476928723</v>
      </c>
      <c r="J4220" s="39">
        <f>VLOOKUP(A4220,'SVXY-IV'!A$1:G$5041,4,0)</f>
        <v>41.351498999999997</v>
      </c>
      <c r="K4220" s="39"/>
      <c r="L4220" s="39"/>
      <c r="M4220" s="39">
        <f t="shared" si="68"/>
        <v>5.1690606905498431</v>
      </c>
      <c r="N4220" s="39"/>
      <c r="O4220" s="39"/>
      <c r="P4220" s="39"/>
      <c r="Q4220" s="39"/>
    </row>
    <row r="4221" spans="1:17" x14ac:dyDescent="0.25">
      <c r="A4221" s="32">
        <v>44186</v>
      </c>
      <c r="B4221">
        <v>25.16</v>
      </c>
      <c r="C4221">
        <v>27.58</v>
      </c>
      <c r="D4221">
        <v>31.919</v>
      </c>
      <c r="E4221">
        <v>26.8584</v>
      </c>
      <c r="F4221">
        <v>19739.792828000001</v>
      </c>
      <c r="G4221">
        <v>16611.981833999998</v>
      </c>
      <c r="H4221" s="39">
        <f>(1/(1-91/360*VLOOKUP($A4221,Tbills!$B$4:$C$974,2,1)/100))^((1)/91)-1</f>
        <v>2.0834963745386403E-6</v>
      </c>
      <c r="I4221" s="39">
        <f>I4220*(1-IF($A4221&lt;=I4216,I$1,I$1+IF(AND(WEEKDAY($A4221)&lt;&gt;1,WEEKDAY($A4221)&lt;&gt;7),J$1,0)))^($A4221-$A4220)*(1-0.5*(E4221/E4220-1))</f>
        <v>39.658898911406418</v>
      </c>
      <c r="J4221" s="39">
        <f>VLOOKUP(A4221,'SVXY-IV'!A$1:G$5041,4,0)</f>
        <v>39.610773620000003</v>
      </c>
      <c r="K4221" s="39"/>
      <c r="L4221" s="39"/>
      <c r="M4221" s="39">
        <f t="shared" si="68"/>
        <v>4.7343513937392112</v>
      </c>
      <c r="N4221" s="39"/>
      <c r="O4221" s="39"/>
      <c r="P4221" s="39"/>
      <c r="Q4221" s="39"/>
    </row>
    <row r="4222" spans="1:17" x14ac:dyDescent="0.25">
      <c r="A4222" s="32">
        <v>44187</v>
      </c>
      <c r="B4222">
        <v>24.23</v>
      </c>
      <c r="C4222">
        <v>27.25</v>
      </c>
      <c r="D4222">
        <v>31.332599999999999</v>
      </c>
      <c r="E4222">
        <v>26.364899999999999</v>
      </c>
      <c r="F4222">
        <v>19867.045828999999</v>
      </c>
      <c r="G4222">
        <v>16719.036723000001</v>
      </c>
      <c r="H4222" s="39">
        <f>(1/(1-91/360*VLOOKUP($A4222,Tbills!$B$4:$C$974,2,1)/100))^((1)/91)-1</f>
        <v>2.0834963745386403E-6</v>
      </c>
      <c r="I4222" s="39">
        <f>I4221*(1-IF($A4222&lt;=I4217,I$1,I$1+IF(AND(WEEKDAY($A4222)&lt;&gt;1,WEEKDAY($A4222)&lt;&gt;7),J$1,0)))^($A4222-$A4221)*(1-0.5*(E4222/E4221-1))</f>
        <v>40.022206289542126</v>
      </c>
      <c r="J4222" s="39">
        <f>VLOOKUP(A4222,'SVXY-IV'!A$1:G$5041,4,0)</f>
        <v>39.971496039999998</v>
      </c>
      <c r="K4222" s="39"/>
      <c r="L4222" s="39"/>
      <c r="M4222" s="39">
        <f t="shared" si="68"/>
        <v>4.8211164731343565</v>
      </c>
      <c r="N4222" s="39"/>
      <c r="O4222" s="39"/>
      <c r="P4222" s="39"/>
      <c r="Q4222" s="39"/>
    </row>
    <row r="4223" spans="1:17" x14ac:dyDescent="0.25">
      <c r="A4223" s="32">
        <v>44188</v>
      </c>
      <c r="B4223">
        <v>23.31</v>
      </c>
      <c r="C4223">
        <v>26.26</v>
      </c>
      <c r="D4223">
        <v>30.0581</v>
      </c>
      <c r="E4223">
        <v>25.292400000000001</v>
      </c>
      <c r="F4223">
        <v>19389.746743</v>
      </c>
      <c r="G4223">
        <v>16317.332662000001</v>
      </c>
      <c r="H4223" s="39">
        <f>(1/(1-91/360*VLOOKUP($A4223,Tbills!$B$4:$C$974,2,1)/100))^((1)/91)-1</f>
        <v>2.0834963745386403E-6</v>
      </c>
      <c r="I4223" s="39">
        <f>I4222*(1-IF($A4223&lt;=I4218,I$1,I$1+IF(AND(WEEKDAY($A4223)&lt;&gt;1,WEEKDAY($A4223)&lt;&gt;7),J$1,0)))^($A4223-$A4222)*(1-0.5*(E4223/E4222-1))</f>
        <v>40.835176788119597</v>
      </c>
      <c r="J4223" s="39">
        <f>VLOOKUP(A4223,'SVXY-IV'!A$1:G$5041,4,0)</f>
        <v>40.781952709999999</v>
      </c>
      <c r="K4223" s="39"/>
      <c r="L4223" s="39"/>
      <c r="M4223" s="39">
        <f t="shared" si="68"/>
        <v>5.0170013990136857</v>
      </c>
      <c r="N4223" s="39"/>
      <c r="O4223" s="39"/>
      <c r="P4223" s="39"/>
      <c r="Q4223" s="39"/>
    </row>
    <row r="4224" spans="1:17" x14ac:dyDescent="0.25">
      <c r="A4224" s="32">
        <v>44189</v>
      </c>
      <c r="B4224">
        <v>21.53</v>
      </c>
      <c r="C4224">
        <v>25.37</v>
      </c>
      <c r="D4224">
        <v>29.18</v>
      </c>
      <c r="E4224">
        <v>24.5534</v>
      </c>
      <c r="F4224">
        <v>19217.543913000001</v>
      </c>
      <c r="G4224">
        <v>16172.382337999999</v>
      </c>
      <c r="H4224" s="39">
        <f>(1/(1-91/360*VLOOKUP($A4224,Tbills!$B$4:$C$974,2,1)/100))^((1)/91)-1</f>
        <v>2.5002875438939753E-6</v>
      </c>
      <c r="I4224" s="39">
        <f>I4223*(1-IF($A4224&lt;=I4219,I$1,I$1+IF(AND(WEEKDAY($A4224)&lt;&gt;1,WEEKDAY($A4224)&lt;&gt;7),J$1,0)))^($A4224-$A4223)*(1-0.5*(E4224/E4223-1))</f>
        <v>41.430664899156596</v>
      </c>
      <c r="J4224" s="39">
        <f>VLOOKUP(A4224,'SVXY-IV'!A$1:G$5041,4,0)</f>
        <v>41.377813449999998</v>
      </c>
      <c r="K4224" s="39"/>
      <c r="L4224" s="39"/>
      <c r="M4224" s="39">
        <f t="shared" si="68"/>
        <v>5.1633489703854138</v>
      </c>
      <c r="N4224" s="39"/>
      <c r="O4224" s="39"/>
      <c r="P4224" s="39"/>
      <c r="Q4224" s="39"/>
    </row>
    <row r="4225" spans="1:17" x14ac:dyDescent="0.25">
      <c r="A4225" s="32">
        <v>44193</v>
      </c>
      <c r="B4225">
        <v>21.7</v>
      </c>
      <c r="C4225">
        <v>25.15</v>
      </c>
      <c r="D4225">
        <v>29.038900000000002</v>
      </c>
      <c r="E4225">
        <v>24.4345</v>
      </c>
      <c r="F4225">
        <v>19152.450715999999</v>
      </c>
      <c r="G4225">
        <v>16117.441895</v>
      </c>
      <c r="H4225" s="39">
        <f>(1/(1-91/360*VLOOKUP($A4225,Tbills!$B$4:$C$974,2,1)/100))^((1)/91)-1</f>
        <v>2.5002875438939753E-6</v>
      </c>
      <c r="I4225" s="39">
        <f>I4224*(1-IF($A4225&lt;=I4220,I$1,I$1+IF(AND(WEEKDAY($A4225)&lt;&gt;1,WEEKDAY($A4225)&lt;&gt;7),J$1,0)))^($A4225-$A4224)*(1-0.5*(E4225/E4224-1))</f>
        <v>41.526655427597518</v>
      </c>
      <c r="J4225" s="39">
        <f>VLOOKUP(A4225,'SVXY-IV'!A$1:G$5041,4,0)</f>
        <v>41.47133951</v>
      </c>
      <c r="K4225" s="39"/>
      <c r="L4225" s="39"/>
      <c r="M4225" s="39">
        <f t="shared" si="68"/>
        <v>5.1873859918713476</v>
      </c>
      <c r="N4225" s="39"/>
      <c r="O4225" s="39"/>
      <c r="P4225" s="39"/>
      <c r="Q4225" s="39"/>
    </row>
    <row r="4226" spans="1:17" x14ac:dyDescent="0.25">
      <c r="A4226" s="32">
        <v>44194</v>
      </c>
      <c r="B4226">
        <v>23.08</v>
      </c>
      <c r="C4226">
        <v>26.24</v>
      </c>
      <c r="D4226">
        <v>30.127800000000001</v>
      </c>
      <c r="E4226">
        <v>25.3507</v>
      </c>
      <c r="F4226">
        <v>19626.371351000002</v>
      </c>
      <c r="G4226">
        <v>16516.222009000001</v>
      </c>
      <c r="H4226" s="39">
        <f>(1/(1-91/360*VLOOKUP($A4226,Tbills!$B$4:$C$974,2,1)/100))^((1)/91)-1</f>
        <v>2.5002875438939753E-6</v>
      </c>
      <c r="I4226" s="39">
        <f>I4225*(1-IF($A4226&lt;=I4221,I$1,I$1+IF(AND(WEEKDAY($A4226)&lt;&gt;1,WEEKDAY($A4226)&lt;&gt;7),J$1,0)))^($A4226-$A4225)*(1-0.5*(E4226/E4225-1))</f>
        <v>40.747049735565291</v>
      </c>
      <c r="J4226" s="39">
        <f>VLOOKUP(A4226,'SVXY-IV'!A$1:G$5041,4,0)</f>
        <v>40.692286609999996</v>
      </c>
      <c r="K4226" s="39"/>
      <c r="L4226" s="39"/>
      <c r="M4226" s="39">
        <f t="shared" si="68"/>
        <v>4.9926463750316721</v>
      </c>
      <c r="N4226" s="39"/>
      <c r="O4226" s="39"/>
      <c r="P4226" s="39"/>
      <c r="Q4226" s="39"/>
    </row>
    <row r="4227" spans="1:17" x14ac:dyDescent="0.25">
      <c r="A4227" s="32">
        <v>44195</v>
      </c>
      <c r="B4227">
        <v>22.77</v>
      </c>
      <c r="C4227">
        <v>25.44</v>
      </c>
      <c r="D4227">
        <v>29.072199999999999</v>
      </c>
      <c r="E4227">
        <v>24.462399999999999</v>
      </c>
      <c r="F4227">
        <v>19226.542674</v>
      </c>
      <c r="G4227">
        <v>16179.712036999999</v>
      </c>
      <c r="H4227" s="39">
        <f>(1/(1-91/360*VLOOKUP($A4227,Tbills!$B$4:$C$974,2,1)/100))^((1)/91)-1</f>
        <v>2.5002875438939753E-6</v>
      </c>
      <c r="I4227" s="39">
        <f>I4226*(1-IF($A4227&lt;=I4222,I$1,I$1+IF(AND(WEEKDAY($A4227)&lt;&gt;1,WEEKDAY($A4227)&lt;&gt;7),J$1,0)))^($A4227-$A4226)*(1-0.5*(E4227/E4226-1))</f>
        <v>41.459868146056664</v>
      </c>
      <c r="J4227" s="39">
        <f>VLOOKUP(A4227,'SVXY-IV'!A$1:G$5041,4,0)</f>
        <v>41.399696120000002</v>
      </c>
      <c r="K4227" s="39"/>
      <c r="L4227" s="39"/>
      <c r="M4227" s="39">
        <f t="shared" si="68"/>
        <v>5.1673502810256053</v>
      </c>
      <c r="N4227" s="39"/>
      <c r="O4227" s="39"/>
      <c r="P4227" s="39"/>
      <c r="Q4227" s="39"/>
    </row>
    <row r="4228" spans="1:17" x14ac:dyDescent="0.25">
      <c r="A4228" s="32">
        <v>44196</v>
      </c>
      <c r="B4228">
        <v>22.75</v>
      </c>
      <c r="C4228">
        <v>25.28</v>
      </c>
      <c r="D4228">
        <v>29.045400000000001</v>
      </c>
      <c r="E4228">
        <v>24.439800000000002</v>
      </c>
      <c r="F4228">
        <v>19272.179281000001</v>
      </c>
      <c r="G4228">
        <v>16218.076155999999</v>
      </c>
      <c r="H4228" s="39">
        <f>(1/(1-91/360*VLOOKUP($A4228,Tbills!$B$4:$C$974,2,1)/100))^((1)/91)-1</f>
        <v>2.639221485134513E-6</v>
      </c>
      <c r="I4228" s="39">
        <f>I4227*(1-IF($A4228&lt;=I4223,I$1,I$1+IF(AND(WEEKDAY($A4228)&lt;&gt;1,WEEKDAY($A4228)&lt;&gt;7),J$1,0)))^($A4228-$A4227)*(1-0.5*(E4228/E4227-1))</f>
        <v>41.477940253656342</v>
      </c>
      <c r="J4228" s="39">
        <f>VLOOKUP(A4228,'SVXY-IV'!A$1:G$5041,4,0)</f>
        <v>41.416537460000001</v>
      </c>
      <c r="K4228" s="39"/>
      <c r="L4228" s="39"/>
      <c r="M4228" s="39">
        <f t="shared" si="68"/>
        <v>5.1718833311044117</v>
      </c>
      <c r="N4228" s="39"/>
      <c r="O4228" s="39"/>
      <c r="P4228" s="39"/>
      <c r="Q4228" s="39"/>
    </row>
    <row r="4229" spans="1:17" x14ac:dyDescent="0.25">
      <c r="A4229" s="32">
        <v>44200</v>
      </c>
      <c r="B4229">
        <v>26.97</v>
      </c>
      <c r="C4229">
        <v>28.26</v>
      </c>
      <c r="D4229">
        <v>31.493200000000002</v>
      </c>
      <c r="E4229">
        <v>26.499199999999998</v>
      </c>
      <c r="F4229">
        <v>19792.415841999999</v>
      </c>
      <c r="G4229">
        <v>16655.698512999999</v>
      </c>
      <c r="H4229" s="39">
        <f>(1/(1-91/360*VLOOKUP($A4229,Tbills!$B$4:$C$974,2,1)/100))^((1)/91)-1</f>
        <v>2.639221485134513E-6</v>
      </c>
      <c r="I4229" s="39">
        <f>I4228*(1-IF($A4229&lt;=I4224,I$1,I$1+IF(AND(WEEKDAY($A4229)&lt;&gt;1,WEEKDAY($A4229)&lt;&gt;7),J$1,0)))^($A4229-$A4228)*(1-0.5*(E4229/E4228-1))</f>
        <v>39.726251539851205</v>
      </c>
      <c r="J4229" s="39">
        <f>VLOOKUP(A4229,'SVXY-IV'!A$1:G$5041,4,0)</f>
        <v>39.662518800000001</v>
      </c>
      <c r="K4229" s="39"/>
      <c r="L4229" s="39"/>
      <c r="M4229" s="39">
        <f t="shared" si="68"/>
        <v>4.7351964846947059</v>
      </c>
      <c r="N4229" s="39"/>
      <c r="O4229" s="39"/>
      <c r="P4229" s="39"/>
      <c r="Q4229" s="39"/>
    </row>
    <row r="4230" spans="1:17" x14ac:dyDescent="0.25">
      <c r="A4230" s="32">
        <v>44201</v>
      </c>
      <c r="B4230">
        <v>25.34</v>
      </c>
      <c r="C4230">
        <v>27.25</v>
      </c>
      <c r="D4230">
        <v>30.535</v>
      </c>
      <c r="E4230">
        <v>25.692799999999998</v>
      </c>
      <c r="F4230">
        <v>19447.987843999999</v>
      </c>
      <c r="G4230">
        <v>16365.811771999999</v>
      </c>
      <c r="H4230" s="39">
        <f>(1/(1-91/360*VLOOKUP($A4230,Tbills!$B$4:$C$974,2,1)/100))^((1)/91)-1</f>
        <v>2.639221485134513E-6</v>
      </c>
      <c r="I4230" s="39">
        <f>I4229*(1-IF($A4230&lt;=I4225,I$1,I$1+IF(AND(WEEKDAY($A4230)&lt;&gt;1,WEEKDAY($A4230)&lt;&gt;7),J$1,0)))^($A4230-$A4229)*(1-0.5*(E4230/E4229-1))</f>
        <v>40.32965874917479</v>
      </c>
      <c r="J4230" s="39">
        <f>VLOOKUP(A4230,'SVXY-IV'!A$1:G$5041,4,0)</f>
        <v>40.262899580000003</v>
      </c>
      <c r="K4230" s="39"/>
      <c r="L4230" s="39"/>
      <c r="M4230" s="39">
        <f t="shared" si="68"/>
        <v>4.8790665024858706</v>
      </c>
      <c r="N4230" s="39"/>
      <c r="O4230" s="39"/>
      <c r="P4230" s="39"/>
      <c r="Q4230" s="39"/>
    </row>
    <row r="4231" spans="1:17" x14ac:dyDescent="0.25">
      <c r="A4231" s="32">
        <v>44202</v>
      </c>
      <c r="B4231">
        <v>25.07</v>
      </c>
      <c r="C4231">
        <v>26.79</v>
      </c>
      <c r="D4231">
        <v>30.334700000000002</v>
      </c>
      <c r="E4231">
        <v>25.5242</v>
      </c>
      <c r="F4231">
        <v>19267.326658999998</v>
      </c>
      <c r="G4231">
        <v>16213.739126</v>
      </c>
      <c r="H4231" s="39">
        <f>(1/(1-91/360*VLOOKUP($A4231,Tbills!$B$4:$C$974,2,1)/100))^((1)/91)-1</f>
        <v>2.639221485134513E-6</v>
      </c>
      <c r="I4231" s="39">
        <f>I4230*(1-IF($A4231&lt;=I4226,I$1,I$1+IF(AND(WEEKDAY($A4231)&lt;&gt;1,WEEKDAY($A4231)&lt;&gt;7),J$1,0)))^($A4231-$A4230)*(1-0.5*(E4231/E4230-1))</f>
        <v>40.460930258237887</v>
      </c>
      <c r="J4231" s="39">
        <f>VLOOKUP(A4231,'SVXY-IV'!A$1:G$5041,4,0)</f>
        <v>40.391977519999998</v>
      </c>
      <c r="K4231" s="39"/>
      <c r="L4231" s="39"/>
      <c r="M4231" s="39">
        <f t="shared" si="68"/>
        <v>4.910854931903426</v>
      </c>
      <c r="N4231" s="39"/>
      <c r="O4231" s="39"/>
      <c r="P4231" s="39"/>
      <c r="Q4231" s="39"/>
    </row>
    <row r="4232" spans="1:17" x14ac:dyDescent="0.25">
      <c r="A4232" s="32">
        <v>44203</v>
      </c>
      <c r="B4232">
        <v>22.37</v>
      </c>
      <c r="C4232">
        <v>25.02</v>
      </c>
      <c r="D4232">
        <v>28.553699999999999</v>
      </c>
      <c r="E4232">
        <v>24.025500000000001</v>
      </c>
      <c r="F4232">
        <v>19042.710277999999</v>
      </c>
      <c r="G4232">
        <v>16024.678341999999</v>
      </c>
      <c r="H4232" s="39">
        <f>(1/(1-91/360*VLOOKUP($A4232,Tbills!$B$4:$C$974,2,1)/100))^((1)/91)-1</f>
        <v>2.5002875438939753E-6</v>
      </c>
      <c r="I4232" s="39">
        <f>I4231*(1-IF($A4232&lt;=I4227,I$1,I$1+IF(AND(WEEKDAY($A4232)&lt;&gt;1,WEEKDAY($A4232)&lt;&gt;7),J$1,0)))^($A4232-$A4231)*(1-0.5*(E4232/E4231-1))</f>
        <v>41.64771494121176</v>
      </c>
      <c r="J4232" s="39">
        <f>VLOOKUP(A4232,'SVXY-IV'!A$1:G$5041,4,0)</f>
        <v>41.573908709999998</v>
      </c>
      <c r="K4232" s="39"/>
      <c r="L4232" s="39"/>
      <c r="M4232" s="39">
        <f t="shared" si="68"/>
        <v>5.198962589749315</v>
      </c>
      <c r="N4232" s="39"/>
      <c r="O4232" s="39"/>
      <c r="P4232" s="39"/>
      <c r="Q4232" s="39"/>
    </row>
    <row r="4233" spans="1:17" x14ac:dyDescent="0.25">
      <c r="A4233" s="32">
        <v>44204</v>
      </c>
    </row>
    <row r="4234" spans="1:17" x14ac:dyDescent="0.25">
      <c r="A4234" s="32">
        <v>44207</v>
      </c>
    </row>
    <row r="4235" spans="1:17" x14ac:dyDescent="0.25">
      <c r="A4235" s="32">
        <v>44208</v>
      </c>
    </row>
    <row r="4236" spans="1:17" x14ac:dyDescent="0.25">
      <c r="A4236" s="32">
        <v>44209</v>
      </c>
    </row>
    <row r="4237" spans="1:17" x14ac:dyDescent="0.25">
      <c r="A4237" s="32">
        <v>44210</v>
      </c>
    </row>
    <row r="4238" spans="1:17" x14ac:dyDescent="0.25">
      <c r="A4238" s="32">
        <v>44211</v>
      </c>
    </row>
    <row r="4239" spans="1:17" x14ac:dyDescent="0.25">
      <c r="A4239" s="32">
        <v>44215</v>
      </c>
    </row>
    <row r="4240" spans="1:17" x14ac:dyDescent="0.25">
      <c r="A4240" s="32">
        <v>44216</v>
      </c>
    </row>
    <row r="4241" spans="1:1" x14ac:dyDescent="0.25">
      <c r="A4241" s="32">
        <v>44217</v>
      </c>
    </row>
    <row r="4242" spans="1:1" x14ac:dyDescent="0.25">
      <c r="A4242" s="32">
        <v>44218</v>
      </c>
    </row>
    <row r="4243" spans="1:1" x14ac:dyDescent="0.25">
      <c r="A4243" s="32">
        <v>44221</v>
      </c>
    </row>
    <row r="4244" spans="1:1" x14ac:dyDescent="0.25">
      <c r="A4244" s="32">
        <v>44222</v>
      </c>
    </row>
    <row r="4245" spans="1:1" x14ac:dyDescent="0.25">
      <c r="A4245" s="32">
        <v>44223</v>
      </c>
    </row>
    <row r="4246" spans="1:1" x14ac:dyDescent="0.25">
      <c r="A4246" s="32">
        <v>44224</v>
      </c>
    </row>
    <row r="4247" spans="1:1" x14ac:dyDescent="0.25">
      <c r="A4247" s="32">
        <v>44225</v>
      </c>
    </row>
    <row r="4248" spans="1:1" x14ac:dyDescent="0.25">
      <c r="A4248" s="32">
        <v>44228</v>
      </c>
    </row>
    <row r="4249" spans="1:1" x14ac:dyDescent="0.25">
      <c r="A4249" s="32">
        <v>44229</v>
      </c>
    </row>
    <row r="4250" spans="1:1" x14ac:dyDescent="0.25">
      <c r="A4250" s="32">
        <v>44230</v>
      </c>
    </row>
    <row r="4251" spans="1:1" x14ac:dyDescent="0.25">
      <c r="A4251" s="32">
        <v>44231</v>
      </c>
    </row>
    <row r="4252" spans="1:1" x14ac:dyDescent="0.25">
      <c r="A4252" s="32">
        <v>44232</v>
      </c>
    </row>
    <row r="4253" spans="1:1" x14ac:dyDescent="0.25">
      <c r="A4253" s="32">
        <v>44235</v>
      </c>
    </row>
    <row r="4254" spans="1:1" x14ac:dyDescent="0.25">
      <c r="A4254" s="32">
        <v>44236</v>
      </c>
    </row>
    <row r="4255" spans="1:1" x14ac:dyDescent="0.25">
      <c r="A4255" s="32">
        <v>44237</v>
      </c>
    </row>
    <row r="4256" spans="1:1" x14ac:dyDescent="0.25">
      <c r="A4256" s="32">
        <v>44238</v>
      </c>
    </row>
    <row r="4257" spans="1:1" x14ac:dyDescent="0.25">
      <c r="A4257" s="32">
        <v>44239</v>
      </c>
    </row>
    <row r="4258" spans="1:1" x14ac:dyDescent="0.25">
      <c r="A4258" s="32">
        <v>44243</v>
      </c>
    </row>
    <row r="4259" spans="1:1" x14ac:dyDescent="0.25">
      <c r="A4259" s="32">
        <v>44244</v>
      </c>
    </row>
    <row r="4260" spans="1:1" x14ac:dyDescent="0.25">
      <c r="A4260" s="32">
        <v>44245</v>
      </c>
    </row>
    <row r="4261" spans="1:1" x14ac:dyDescent="0.25">
      <c r="A4261" s="32">
        <v>44246</v>
      </c>
    </row>
    <row r="4262" spans="1:1" x14ac:dyDescent="0.25">
      <c r="A4262" s="32">
        <v>44249</v>
      </c>
    </row>
    <row r="4263" spans="1:1" x14ac:dyDescent="0.25">
      <c r="A4263" s="32">
        <v>44250</v>
      </c>
    </row>
    <row r="4264" spans="1:1" x14ac:dyDescent="0.25">
      <c r="A4264" s="32">
        <v>44251</v>
      </c>
    </row>
    <row r="4265" spans="1:1" x14ac:dyDescent="0.25">
      <c r="A4265" s="32">
        <v>44252</v>
      </c>
    </row>
    <row r="4266" spans="1:1" x14ac:dyDescent="0.25">
      <c r="A4266" s="32">
        <v>44253</v>
      </c>
    </row>
    <row r="4267" spans="1:1" x14ac:dyDescent="0.25">
      <c r="A4267" s="32">
        <v>44256</v>
      </c>
    </row>
    <row r="4268" spans="1:1" x14ac:dyDescent="0.25">
      <c r="A4268" s="32">
        <v>44257</v>
      </c>
    </row>
    <row r="4269" spans="1:1" x14ac:dyDescent="0.25">
      <c r="A4269" s="32">
        <v>44258</v>
      </c>
    </row>
    <row r="4270" spans="1:1" x14ac:dyDescent="0.25">
      <c r="A4270" s="32">
        <v>44259</v>
      </c>
    </row>
    <row r="4271" spans="1:1" x14ac:dyDescent="0.25">
      <c r="A4271" s="32">
        <v>44260</v>
      </c>
    </row>
    <row r="4272" spans="1:1" x14ac:dyDescent="0.25">
      <c r="A4272" s="32">
        <v>44263</v>
      </c>
    </row>
    <row r="4273" spans="1:1" x14ac:dyDescent="0.25">
      <c r="A4273" s="32">
        <v>44264</v>
      </c>
    </row>
    <row r="4274" spans="1:1" x14ac:dyDescent="0.25">
      <c r="A4274" s="32">
        <v>44265</v>
      </c>
    </row>
    <row r="4275" spans="1:1" x14ac:dyDescent="0.25">
      <c r="A4275" s="32">
        <v>44266</v>
      </c>
    </row>
    <row r="4276" spans="1:1" x14ac:dyDescent="0.25">
      <c r="A4276" s="32">
        <v>44267</v>
      </c>
    </row>
    <row r="4277" spans="1:1" x14ac:dyDescent="0.25">
      <c r="A4277" s="32">
        <v>44270</v>
      </c>
    </row>
    <row r="4278" spans="1:1" x14ac:dyDescent="0.25">
      <c r="A4278" s="32">
        <v>44271</v>
      </c>
    </row>
    <row r="4279" spans="1:1" x14ac:dyDescent="0.25">
      <c r="A4279" s="32">
        <v>44272</v>
      </c>
    </row>
    <row r="4280" spans="1:1" x14ac:dyDescent="0.25">
      <c r="A4280" s="32">
        <v>44273</v>
      </c>
    </row>
    <row r="4281" spans="1:1" x14ac:dyDescent="0.25">
      <c r="A4281" s="32">
        <v>44274</v>
      </c>
    </row>
    <row r="4282" spans="1:1" x14ac:dyDescent="0.25">
      <c r="A4282" s="32">
        <v>44277</v>
      </c>
    </row>
    <row r="4283" spans="1:1" x14ac:dyDescent="0.25">
      <c r="A4283" s="32">
        <v>44278</v>
      </c>
    </row>
    <row r="4284" spans="1:1" x14ac:dyDescent="0.25">
      <c r="A4284" s="32">
        <v>44279</v>
      </c>
    </row>
    <row r="4285" spans="1:1" x14ac:dyDescent="0.25">
      <c r="A4285" s="32">
        <v>44280</v>
      </c>
    </row>
    <row r="4286" spans="1:1" x14ac:dyDescent="0.25">
      <c r="A4286" s="32">
        <v>44281</v>
      </c>
    </row>
    <row r="4287" spans="1:1" x14ac:dyDescent="0.25">
      <c r="A4287" s="32">
        <v>44284</v>
      </c>
    </row>
    <row r="4288" spans="1:1" x14ac:dyDescent="0.25">
      <c r="A4288" s="32">
        <v>44285</v>
      </c>
    </row>
    <row r="4289" spans="1:1" x14ac:dyDescent="0.25">
      <c r="A4289" s="32">
        <v>44286</v>
      </c>
    </row>
    <row r="4290" spans="1:1" x14ac:dyDescent="0.25">
      <c r="A4290" s="32">
        <v>44287</v>
      </c>
    </row>
    <row r="4291" spans="1:1" x14ac:dyDescent="0.25">
      <c r="A4291" s="32">
        <v>44291</v>
      </c>
    </row>
    <row r="4292" spans="1:1" x14ac:dyDescent="0.25">
      <c r="A4292" s="32">
        <v>44292</v>
      </c>
    </row>
    <row r="4293" spans="1:1" x14ac:dyDescent="0.25">
      <c r="A4293" s="32">
        <v>44293</v>
      </c>
    </row>
    <row r="4294" spans="1:1" x14ac:dyDescent="0.25">
      <c r="A4294" s="32">
        <v>44294</v>
      </c>
    </row>
    <row r="4295" spans="1:1" x14ac:dyDescent="0.25">
      <c r="A4295" s="32">
        <v>44295</v>
      </c>
    </row>
    <row r="4296" spans="1:1" x14ac:dyDescent="0.25">
      <c r="A4296" s="32">
        <v>44298</v>
      </c>
    </row>
    <row r="4297" spans="1:1" x14ac:dyDescent="0.25">
      <c r="A4297" s="32">
        <v>44299</v>
      </c>
    </row>
    <row r="4298" spans="1:1" x14ac:dyDescent="0.25">
      <c r="A4298" s="32">
        <v>44300</v>
      </c>
    </row>
    <row r="4299" spans="1:1" x14ac:dyDescent="0.25">
      <c r="A4299" s="32">
        <v>44301</v>
      </c>
    </row>
    <row r="4300" spans="1:1" x14ac:dyDescent="0.25">
      <c r="A4300" s="32">
        <v>44302</v>
      </c>
    </row>
    <row r="4301" spans="1:1" x14ac:dyDescent="0.25">
      <c r="A4301" s="32">
        <v>44305</v>
      </c>
    </row>
    <row r="4302" spans="1:1" x14ac:dyDescent="0.25">
      <c r="A4302" s="32">
        <v>44306</v>
      </c>
    </row>
    <row r="4303" spans="1:1" x14ac:dyDescent="0.25">
      <c r="A4303" s="32">
        <v>44307</v>
      </c>
    </row>
    <row r="4304" spans="1:1" x14ac:dyDescent="0.25">
      <c r="A4304" s="32">
        <v>44308</v>
      </c>
    </row>
    <row r="4305" spans="1:1" x14ac:dyDescent="0.25">
      <c r="A4305" s="32">
        <v>44309</v>
      </c>
    </row>
    <row r="4306" spans="1:1" x14ac:dyDescent="0.25">
      <c r="A4306" s="32">
        <v>44312</v>
      </c>
    </row>
    <row r="4307" spans="1:1" x14ac:dyDescent="0.25">
      <c r="A4307" s="32">
        <v>44313</v>
      </c>
    </row>
    <row r="4308" spans="1:1" x14ac:dyDescent="0.25">
      <c r="A4308" s="32">
        <v>44314</v>
      </c>
    </row>
    <row r="4309" spans="1:1" x14ac:dyDescent="0.25">
      <c r="A4309" s="32">
        <v>44315</v>
      </c>
    </row>
    <row r="4310" spans="1:1" x14ac:dyDescent="0.25">
      <c r="A4310" s="32">
        <v>44316</v>
      </c>
    </row>
    <row r="4311" spans="1:1" x14ac:dyDescent="0.25">
      <c r="A4311" s="32">
        <v>44319</v>
      </c>
    </row>
    <row r="4312" spans="1:1" x14ac:dyDescent="0.25">
      <c r="A4312" s="32">
        <v>44320</v>
      </c>
    </row>
    <row r="4313" spans="1:1" x14ac:dyDescent="0.25">
      <c r="A4313" s="32">
        <v>44321</v>
      </c>
    </row>
    <row r="4314" spans="1:1" x14ac:dyDescent="0.25">
      <c r="A4314" s="32">
        <v>44322</v>
      </c>
    </row>
    <row r="4315" spans="1:1" x14ac:dyDescent="0.25">
      <c r="A4315" s="32">
        <v>44323</v>
      </c>
    </row>
    <row r="4316" spans="1:1" x14ac:dyDescent="0.25">
      <c r="A4316" s="32">
        <v>44326</v>
      </c>
    </row>
    <row r="4317" spans="1:1" x14ac:dyDescent="0.25">
      <c r="A4317" s="32">
        <v>44327</v>
      </c>
    </row>
    <row r="4318" spans="1:1" x14ac:dyDescent="0.25">
      <c r="A4318" s="32">
        <v>44328</v>
      </c>
    </row>
    <row r="4319" spans="1:1" x14ac:dyDescent="0.25">
      <c r="A4319" s="32">
        <v>44329</v>
      </c>
    </row>
    <row r="4320" spans="1:1" x14ac:dyDescent="0.25">
      <c r="A4320" s="32">
        <v>44330</v>
      </c>
    </row>
    <row r="4321" spans="1:1" x14ac:dyDescent="0.25">
      <c r="A4321" s="32">
        <v>44333</v>
      </c>
    </row>
    <row r="4322" spans="1:1" x14ac:dyDescent="0.25">
      <c r="A4322" s="32">
        <v>44334</v>
      </c>
    </row>
    <row r="4323" spans="1:1" x14ac:dyDescent="0.25">
      <c r="A4323" s="32">
        <v>44335</v>
      </c>
    </row>
    <row r="4324" spans="1:1" x14ac:dyDescent="0.25">
      <c r="A4324" s="32">
        <v>44336</v>
      </c>
    </row>
    <row r="4325" spans="1:1" x14ac:dyDescent="0.25">
      <c r="A4325" s="32">
        <v>44337</v>
      </c>
    </row>
    <row r="4326" spans="1:1" x14ac:dyDescent="0.25">
      <c r="A4326" s="32">
        <v>44340</v>
      </c>
    </row>
    <row r="4327" spans="1:1" x14ac:dyDescent="0.25">
      <c r="A4327" s="32">
        <v>44341</v>
      </c>
    </row>
    <row r="4328" spans="1:1" x14ac:dyDescent="0.25">
      <c r="A4328" s="32">
        <v>44342</v>
      </c>
    </row>
    <row r="4329" spans="1:1" x14ac:dyDescent="0.25">
      <c r="A4329" s="32">
        <v>44343</v>
      </c>
    </row>
    <row r="4330" spans="1:1" x14ac:dyDescent="0.25">
      <c r="A4330" s="32">
        <v>44344</v>
      </c>
    </row>
    <row r="4331" spans="1:1" x14ac:dyDescent="0.25">
      <c r="A4331" s="32">
        <v>44348</v>
      </c>
    </row>
    <row r="4332" spans="1:1" x14ac:dyDescent="0.25">
      <c r="A4332" s="32">
        <v>44349</v>
      </c>
    </row>
    <row r="4333" spans="1:1" x14ac:dyDescent="0.25">
      <c r="A4333" s="32">
        <v>44350</v>
      </c>
    </row>
    <row r="4334" spans="1:1" x14ac:dyDescent="0.25">
      <c r="A4334" s="32">
        <v>44351</v>
      </c>
    </row>
    <row r="4335" spans="1:1" x14ac:dyDescent="0.25">
      <c r="A4335" s="32">
        <v>44354</v>
      </c>
    </row>
    <row r="4336" spans="1:1" x14ac:dyDescent="0.25">
      <c r="A4336" s="32">
        <v>44355</v>
      </c>
    </row>
    <row r="4337" spans="1:1" x14ac:dyDescent="0.25">
      <c r="A4337" s="32">
        <v>44356</v>
      </c>
    </row>
    <row r="4338" spans="1:1" x14ac:dyDescent="0.25">
      <c r="A4338" s="32">
        <v>44357</v>
      </c>
    </row>
    <row r="4339" spans="1:1" x14ac:dyDescent="0.25">
      <c r="A4339" s="32">
        <v>44358</v>
      </c>
    </row>
    <row r="4340" spans="1:1" x14ac:dyDescent="0.25">
      <c r="A4340" s="32">
        <v>44361</v>
      </c>
    </row>
    <row r="4341" spans="1:1" x14ac:dyDescent="0.25">
      <c r="A4341" s="32">
        <v>44362</v>
      </c>
    </row>
    <row r="4342" spans="1:1" x14ac:dyDescent="0.25">
      <c r="A4342" s="32">
        <v>44363</v>
      </c>
    </row>
    <row r="4343" spans="1:1" x14ac:dyDescent="0.25">
      <c r="A4343" s="32">
        <v>44364</v>
      </c>
    </row>
    <row r="4344" spans="1:1" x14ac:dyDescent="0.25">
      <c r="A4344" s="32">
        <v>44365</v>
      </c>
    </row>
    <row r="4345" spans="1:1" x14ac:dyDescent="0.25">
      <c r="A4345" s="32">
        <v>44368</v>
      </c>
    </row>
    <row r="4346" spans="1:1" x14ac:dyDescent="0.25">
      <c r="A4346" s="32">
        <v>44369</v>
      </c>
    </row>
    <row r="4347" spans="1:1" x14ac:dyDescent="0.25">
      <c r="A4347" s="32">
        <v>44370</v>
      </c>
    </row>
    <row r="4348" spans="1:1" x14ac:dyDescent="0.25">
      <c r="A4348" s="32">
        <v>44371</v>
      </c>
    </row>
    <row r="4349" spans="1:1" x14ac:dyDescent="0.25">
      <c r="A4349" s="32">
        <v>44372</v>
      </c>
    </row>
    <row r="4350" spans="1:1" x14ac:dyDescent="0.25">
      <c r="A4350" s="32">
        <v>44375</v>
      </c>
    </row>
    <row r="4351" spans="1:1" x14ac:dyDescent="0.25">
      <c r="A4351" s="32">
        <v>44376</v>
      </c>
    </row>
    <row r="4352" spans="1:1" x14ac:dyDescent="0.25">
      <c r="A4352" s="32">
        <v>44377</v>
      </c>
    </row>
    <row r="4353" spans="1:1" x14ac:dyDescent="0.25">
      <c r="A4353" s="32">
        <v>44378</v>
      </c>
    </row>
    <row r="4354" spans="1:1" x14ac:dyDescent="0.25">
      <c r="A4354" s="32">
        <v>44379</v>
      </c>
    </row>
    <row r="4355" spans="1:1" x14ac:dyDescent="0.25">
      <c r="A4355" s="32">
        <v>44383</v>
      </c>
    </row>
    <row r="4356" spans="1:1" x14ac:dyDescent="0.25">
      <c r="A4356" s="32">
        <v>44384</v>
      </c>
    </row>
    <row r="4357" spans="1:1" x14ac:dyDescent="0.25">
      <c r="A4357" s="32">
        <v>44385</v>
      </c>
    </row>
    <row r="4358" spans="1:1" x14ac:dyDescent="0.25">
      <c r="A4358" s="32">
        <v>44386</v>
      </c>
    </row>
    <row r="4359" spans="1:1" x14ac:dyDescent="0.25">
      <c r="A4359" s="32">
        <v>44389</v>
      </c>
    </row>
    <row r="4360" spans="1:1" x14ac:dyDescent="0.25">
      <c r="A4360" s="32">
        <v>44390</v>
      </c>
    </row>
    <row r="4361" spans="1:1" x14ac:dyDescent="0.25">
      <c r="A4361" s="32">
        <v>44391</v>
      </c>
    </row>
    <row r="4362" spans="1:1" x14ac:dyDescent="0.25">
      <c r="A4362" s="32">
        <v>44392</v>
      </c>
    </row>
    <row r="4363" spans="1:1" x14ac:dyDescent="0.25">
      <c r="A4363" s="32">
        <v>44393</v>
      </c>
    </row>
    <row r="4364" spans="1:1" x14ac:dyDescent="0.25">
      <c r="A4364" s="32">
        <v>44396</v>
      </c>
    </row>
    <row r="4365" spans="1:1" x14ac:dyDescent="0.25">
      <c r="A4365" s="32">
        <v>44397</v>
      </c>
    </row>
    <row r="4366" spans="1:1" x14ac:dyDescent="0.25">
      <c r="A4366" s="32">
        <v>44398</v>
      </c>
    </row>
    <row r="4367" spans="1:1" x14ac:dyDescent="0.25">
      <c r="A4367" s="32">
        <v>44399</v>
      </c>
    </row>
    <row r="4368" spans="1:1" x14ac:dyDescent="0.25">
      <c r="A4368" s="32">
        <v>44400</v>
      </c>
    </row>
    <row r="4369" spans="1:1" x14ac:dyDescent="0.25">
      <c r="A4369" s="32">
        <v>44403</v>
      </c>
    </row>
    <row r="4370" spans="1:1" x14ac:dyDescent="0.25">
      <c r="A4370" s="32">
        <v>44404</v>
      </c>
    </row>
    <row r="4371" spans="1:1" x14ac:dyDescent="0.25">
      <c r="A4371" s="32">
        <v>44405</v>
      </c>
    </row>
    <row r="4372" spans="1:1" x14ac:dyDescent="0.25">
      <c r="A4372" s="32">
        <v>44406</v>
      </c>
    </row>
    <row r="4373" spans="1:1" x14ac:dyDescent="0.25">
      <c r="A4373" s="32">
        <v>44407</v>
      </c>
    </row>
    <row r="4374" spans="1:1" x14ac:dyDescent="0.25">
      <c r="A4374" s="32">
        <v>44410</v>
      </c>
    </row>
    <row r="4375" spans="1:1" x14ac:dyDescent="0.25">
      <c r="A4375" s="32">
        <v>44411</v>
      </c>
    </row>
    <row r="4376" spans="1:1" x14ac:dyDescent="0.25">
      <c r="A4376" s="32">
        <v>44412</v>
      </c>
    </row>
    <row r="4377" spans="1:1" x14ac:dyDescent="0.25">
      <c r="A4377" s="32">
        <v>44413</v>
      </c>
    </row>
    <row r="4378" spans="1:1" x14ac:dyDescent="0.25">
      <c r="A4378" s="32">
        <v>44414</v>
      </c>
    </row>
    <row r="4379" spans="1:1" x14ac:dyDescent="0.25">
      <c r="A4379" s="32">
        <v>44417</v>
      </c>
    </row>
    <row r="4380" spans="1:1" x14ac:dyDescent="0.25">
      <c r="A4380" s="32">
        <v>44418</v>
      </c>
    </row>
    <row r="4381" spans="1:1" x14ac:dyDescent="0.25">
      <c r="A4381" s="32">
        <v>44419</v>
      </c>
    </row>
    <row r="4382" spans="1:1" x14ac:dyDescent="0.25">
      <c r="A4382" s="32">
        <v>44420</v>
      </c>
    </row>
    <row r="4383" spans="1:1" x14ac:dyDescent="0.25">
      <c r="A4383" s="32">
        <v>44421</v>
      </c>
    </row>
    <row r="4384" spans="1:1" x14ac:dyDescent="0.25">
      <c r="A4384" s="32">
        <v>44424</v>
      </c>
    </row>
    <row r="4385" spans="1:1" x14ac:dyDescent="0.25">
      <c r="A4385" s="32">
        <v>44425</v>
      </c>
    </row>
    <row r="4386" spans="1:1" x14ac:dyDescent="0.25">
      <c r="A4386" s="32">
        <v>44426</v>
      </c>
    </row>
    <row r="4387" spans="1:1" x14ac:dyDescent="0.25">
      <c r="A4387" s="32">
        <v>44427</v>
      </c>
    </row>
    <row r="4388" spans="1:1" x14ac:dyDescent="0.25">
      <c r="A4388" s="32">
        <v>44428</v>
      </c>
    </row>
    <row r="4389" spans="1:1" x14ac:dyDescent="0.25">
      <c r="A4389" s="32">
        <v>44431</v>
      </c>
    </row>
    <row r="4390" spans="1:1" x14ac:dyDescent="0.25">
      <c r="A4390" s="32">
        <v>44432</v>
      </c>
    </row>
    <row r="4391" spans="1:1" x14ac:dyDescent="0.25">
      <c r="A4391" s="32">
        <v>44433</v>
      </c>
    </row>
    <row r="4392" spans="1:1" x14ac:dyDescent="0.25">
      <c r="A4392" s="32">
        <v>44434</v>
      </c>
    </row>
    <row r="4393" spans="1:1" x14ac:dyDescent="0.25">
      <c r="A4393" s="32">
        <v>44435</v>
      </c>
    </row>
    <row r="4394" spans="1:1" x14ac:dyDescent="0.25">
      <c r="A4394" s="32">
        <v>44438</v>
      </c>
    </row>
    <row r="4395" spans="1:1" x14ac:dyDescent="0.25">
      <c r="A4395" s="32">
        <v>44439</v>
      </c>
    </row>
    <row r="4396" spans="1:1" x14ac:dyDescent="0.25">
      <c r="A4396" s="32">
        <v>44440</v>
      </c>
    </row>
    <row r="4397" spans="1:1" x14ac:dyDescent="0.25">
      <c r="A4397" s="32">
        <v>44441</v>
      </c>
    </row>
    <row r="4398" spans="1:1" x14ac:dyDescent="0.25">
      <c r="A4398" s="32">
        <v>44442</v>
      </c>
    </row>
    <row r="4399" spans="1:1" x14ac:dyDescent="0.25">
      <c r="A4399" s="32">
        <v>44446</v>
      </c>
    </row>
    <row r="4400" spans="1:1" x14ac:dyDescent="0.25">
      <c r="A4400" s="32">
        <v>44447</v>
      </c>
    </row>
    <row r="4401" spans="1:1" x14ac:dyDescent="0.25">
      <c r="A4401" s="32">
        <v>44448</v>
      </c>
    </row>
    <row r="4402" spans="1:1" x14ac:dyDescent="0.25">
      <c r="A4402" s="32">
        <v>44449</v>
      </c>
    </row>
    <row r="4403" spans="1:1" x14ac:dyDescent="0.25">
      <c r="A4403" s="32">
        <v>44452</v>
      </c>
    </row>
    <row r="4404" spans="1:1" x14ac:dyDescent="0.25">
      <c r="A4404" s="32">
        <v>44453</v>
      </c>
    </row>
    <row r="4405" spans="1:1" x14ac:dyDescent="0.25">
      <c r="A4405" s="32">
        <v>44454</v>
      </c>
    </row>
    <row r="4406" spans="1:1" x14ac:dyDescent="0.25">
      <c r="A4406" s="32">
        <v>44455</v>
      </c>
    </row>
    <row r="4407" spans="1:1" x14ac:dyDescent="0.25">
      <c r="A4407" s="32">
        <v>44456</v>
      </c>
    </row>
    <row r="4408" spans="1:1" x14ac:dyDescent="0.25">
      <c r="A4408" s="32">
        <v>44459</v>
      </c>
    </row>
    <row r="4409" spans="1:1" x14ac:dyDescent="0.25">
      <c r="A4409" s="32">
        <v>44460</v>
      </c>
    </row>
    <row r="4410" spans="1:1" x14ac:dyDescent="0.25">
      <c r="A4410" s="32">
        <v>44461</v>
      </c>
    </row>
    <row r="4411" spans="1:1" x14ac:dyDescent="0.25">
      <c r="A4411" s="32">
        <v>44462</v>
      </c>
    </row>
    <row r="4412" spans="1:1" x14ac:dyDescent="0.25">
      <c r="A4412" s="32">
        <v>44463</v>
      </c>
    </row>
    <row r="4413" spans="1:1" x14ac:dyDescent="0.25">
      <c r="A4413" s="32">
        <v>44466</v>
      </c>
    </row>
    <row r="4414" spans="1:1" x14ac:dyDescent="0.25">
      <c r="A4414" s="32">
        <v>44467</v>
      </c>
    </row>
    <row r="4415" spans="1:1" x14ac:dyDescent="0.25">
      <c r="A4415" s="32">
        <v>44468</v>
      </c>
    </row>
    <row r="4416" spans="1:1" x14ac:dyDescent="0.25">
      <c r="A4416" s="32">
        <v>44469</v>
      </c>
    </row>
    <row r="4417" spans="1:1" x14ac:dyDescent="0.25">
      <c r="A4417" s="32">
        <v>44470</v>
      </c>
    </row>
    <row r="4418" spans="1:1" x14ac:dyDescent="0.25">
      <c r="A4418" s="32">
        <v>44473</v>
      </c>
    </row>
    <row r="4419" spans="1:1" x14ac:dyDescent="0.25">
      <c r="A4419" s="32">
        <v>44474</v>
      </c>
    </row>
    <row r="4420" spans="1:1" x14ac:dyDescent="0.25">
      <c r="A4420" s="32">
        <v>44475</v>
      </c>
    </row>
    <row r="4421" spans="1:1" x14ac:dyDescent="0.25">
      <c r="A4421" s="32">
        <v>44476</v>
      </c>
    </row>
    <row r="4422" spans="1:1" x14ac:dyDescent="0.25">
      <c r="A4422" s="32">
        <v>44477</v>
      </c>
    </row>
    <row r="4423" spans="1:1" x14ac:dyDescent="0.25">
      <c r="A4423" s="32">
        <v>44480</v>
      </c>
    </row>
    <row r="4424" spans="1:1" x14ac:dyDescent="0.25">
      <c r="A4424" s="32">
        <v>44481</v>
      </c>
    </row>
    <row r="4425" spans="1:1" x14ac:dyDescent="0.25">
      <c r="A4425" s="32">
        <v>44482</v>
      </c>
    </row>
    <row r="4426" spans="1:1" x14ac:dyDescent="0.25">
      <c r="A4426" s="32">
        <v>44483</v>
      </c>
    </row>
    <row r="4427" spans="1:1" x14ac:dyDescent="0.25">
      <c r="A4427" s="32">
        <v>44484</v>
      </c>
    </row>
    <row r="4428" spans="1:1" x14ac:dyDescent="0.25">
      <c r="A4428" s="32">
        <v>44487</v>
      </c>
    </row>
    <row r="4429" spans="1:1" x14ac:dyDescent="0.25">
      <c r="A4429" s="32">
        <v>44488</v>
      </c>
    </row>
    <row r="4430" spans="1:1" x14ac:dyDescent="0.25">
      <c r="A4430" s="32">
        <v>44489</v>
      </c>
    </row>
    <row r="4431" spans="1:1" x14ac:dyDescent="0.25">
      <c r="A4431" s="32">
        <v>44490</v>
      </c>
    </row>
    <row r="4432" spans="1:1" x14ac:dyDescent="0.25">
      <c r="A4432" s="32">
        <v>44491</v>
      </c>
    </row>
    <row r="4433" spans="1:1" x14ac:dyDescent="0.25">
      <c r="A4433" s="32">
        <v>44494</v>
      </c>
    </row>
    <row r="4434" spans="1:1" x14ac:dyDescent="0.25">
      <c r="A4434" s="32">
        <v>44495</v>
      </c>
    </row>
    <row r="4435" spans="1:1" x14ac:dyDescent="0.25">
      <c r="A4435" s="32">
        <v>44496</v>
      </c>
    </row>
    <row r="4436" spans="1:1" x14ac:dyDescent="0.25">
      <c r="A4436" s="32">
        <v>44497</v>
      </c>
    </row>
    <row r="4437" spans="1:1" x14ac:dyDescent="0.25">
      <c r="A4437" s="32">
        <v>44498</v>
      </c>
    </row>
    <row r="4438" spans="1:1" x14ac:dyDescent="0.25">
      <c r="A4438" s="32">
        <v>44501</v>
      </c>
    </row>
    <row r="4439" spans="1:1" x14ac:dyDescent="0.25">
      <c r="A4439" s="32">
        <v>44502</v>
      </c>
    </row>
    <row r="4440" spans="1:1" x14ac:dyDescent="0.25">
      <c r="A4440" s="32">
        <v>44503</v>
      </c>
    </row>
    <row r="4441" spans="1:1" x14ac:dyDescent="0.25">
      <c r="A4441" s="32">
        <v>44504</v>
      </c>
    </row>
    <row r="4442" spans="1:1" x14ac:dyDescent="0.25">
      <c r="A4442" s="32">
        <v>44505</v>
      </c>
    </row>
    <row r="4443" spans="1:1" x14ac:dyDescent="0.25">
      <c r="A4443" s="32">
        <v>44508</v>
      </c>
    </row>
    <row r="4444" spans="1:1" x14ac:dyDescent="0.25">
      <c r="A4444" s="32">
        <v>44509</v>
      </c>
    </row>
    <row r="4445" spans="1:1" x14ac:dyDescent="0.25">
      <c r="A4445" s="32">
        <v>44510</v>
      </c>
    </row>
    <row r="4446" spans="1:1" x14ac:dyDescent="0.25">
      <c r="A4446" s="32">
        <v>44511</v>
      </c>
    </row>
    <row r="4447" spans="1:1" x14ac:dyDescent="0.25">
      <c r="A4447" s="32">
        <v>44512</v>
      </c>
    </row>
    <row r="4448" spans="1:1" x14ac:dyDescent="0.25">
      <c r="A4448" s="32">
        <v>44515</v>
      </c>
    </row>
    <row r="4449" spans="1:1" x14ac:dyDescent="0.25">
      <c r="A4449" s="32">
        <v>44516</v>
      </c>
    </row>
    <row r="4450" spans="1:1" x14ac:dyDescent="0.25">
      <c r="A4450" s="32">
        <v>44517</v>
      </c>
    </row>
    <row r="4451" spans="1:1" x14ac:dyDescent="0.25">
      <c r="A4451" s="32">
        <v>44518</v>
      </c>
    </row>
    <row r="4452" spans="1:1" x14ac:dyDescent="0.25">
      <c r="A4452" s="32">
        <v>44519</v>
      </c>
    </row>
    <row r="4453" spans="1:1" x14ac:dyDescent="0.25">
      <c r="A4453" s="32">
        <v>44522</v>
      </c>
    </row>
    <row r="4454" spans="1:1" x14ac:dyDescent="0.25">
      <c r="A4454" s="32">
        <v>44523</v>
      </c>
    </row>
    <row r="4455" spans="1:1" x14ac:dyDescent="0.25">
      <c r="A4455" s="32">
        <v>44524</v>
      </c>
    </row>
    <row r="4456" spans="1:1" x14ac:dyDescent="0.25">
      <c r="A4456" s="32">
        <v>44526</v>
      </c>
    </row>
    <row r="4457" spans="1:1" x14ac:dyDescent="0.25">
      <c r="A4457" s="32">
        <v>44529</v>
      </c>
    </row>
    <row r="4458" spans="1:1" x14ac:dyDescent="0.25">
      <c r="A4458" s="32">
        <v>44530</v>
      </c>
    </row>
    <row r="4459" spans="1:1" x14ac:dyDescent="0.25">
      <c r="A4459" s="32">
        <v>44531</v>
      </c>
    </row>
    <row r="4460" spans="1:1" x14ac:dyDescent="0.25">
      <c r="A4460" s="32">
        <v>44532</v>
      </c>
    </row>
    <row r="4461" spans="1:1" x14ac:dyDescent="0.25">
      <c r="A4461" s="32">
        <v>44533</v>
      </c>
    </row>
    <row r="4462" spans="1:1" x14ac:dyDescent="0.25">
      <c r="A4462" s="32">
        <v>44536</v>
      </c>
    </row>
    <row r="4463" spans="1:1" x14ac:dyDescent="0.25">
      <c r="A4463" s="32">
        <v>44537</v>
      </c>
    </row>
    <row r="4464" spans="1:1" x14ac:dyDescent="0.25">
      <c r="A4464" s="32">
        <v>44538</v>
      </c>
    </row>
    <row r="4465" spans="1:1" x14ac:dyDescent="0.25">
      <c r="A4465" s="32">
        <v>44539</v>
      </c>
    </row>
    <row r="4466" spans="1:1" x14ac:dyDescent="0.25">
      <c r="A4466" s="32">
        <v>44540</v>
      </c>
    </row>
    <row r="4467" spans="1:1" x14ac:dyDescent="0.25">
      <c r="A4467" s="32">
        <v>44543</v>
      </c>
    </row>
    <row r="4468" spans="1:1" x14ac:dyDescent="0.25">
      <c r="A4468" s="32">
        <v>44544</v>
      </c>
    </row>
    <row r="4469" spans="1:1" x14ac:dyDescent="0.25">
      <c r="A4469" s="32">
        <v>44545</v>
      </c>
    </row>
    <row r="4470" spans="1:1" x14ac:dyDescent="0.25">
      <c r="A4470" s="32">
        <v>44546</v>
      </c>
    </row>
    <row r="4471" spans="1:1" x14ac:dyDescent="0.25">
      <c r="A4471" s="32">
        <v>44547</v>
      </c>
    </row>
    <row r="4472" spans="1:1" x14ac:dyDescent="0.25">
      <c r="A4472" s="32">
        <v>44550</v>
      </c>
    </row>
    <row r="4473" spans="1:1" x14ac:dyDescent="0.25">
      <c r="A4473" s="32">
        <v>44551</v>
      </c>
    </row>
    <row r="4474" spans="1:1" x14ac:dyDescent="0.25">
      <c r="A4474" s="32">
        <v>44552</v>
      </c>
    </row>
    <row r="4475" spans="1:1" x14ac:dyDescent="0.25">
      <c r="A4475" s="32">
        <v>44553</v>
      </c>
    </row>
    <row r="4476" spans="1:1" x14ac:dyDescent="0.25">
      <c r="A4476" s="32">
        <v>44557</v>
      </c>
    </row>
    <row r="4477" spans="1:1" x14ac:dyDescent="0.25">
      <c r="A4477" s="32">
        <v>44558</v>
      </c>
    </row>
    <row r="4478" spans="1:1" x14ac:dyDescent="0.25">
      <c r="A4478" s="32">
        <v>44559</v>
      </c>
    </row>
    <row r="4479" spans="1:1" x14ac:dyDescent="0.25">
      <c r="A4479" s="32">
        <v>44560</v>
      </c>
    </row>
    <row r="4480" spans="1:1" x14ac:dyDescent="0.25">
      <c r="A4480" s="32">
        <v>44561</v>
      </c>
    </row>
    <row r="4481" spans="1:1" x14ac:dyDescent="0.25">
      <c r="A4481" s="32">
        <v>44564</v>
      </c>
    </row>
    <row r="4482" spans="1:1" x14ac:dyDescent="0.25">
      <c r="A4482" s="32">
        <v>44565</v>
      </c>
    </row>
    <row r="4483" spans="1:1" x14ac:dyDescent="0.25">
      <c r="A4483" s="32">
        <v>44566</v>
      </c>
    </row>
    <row r="4484" spans="1:1" x14ac:dyDescent="0.25">
      <c r="A4484" s="32">
        <v>44567</v>
      </c>
    </row>
    <row r="4485" spans="1:1" x14ac:dyDescent="0.25">
      <c r="A4485" s="32">
        <v>44568</v>
      </c>
    </row>
    <row r="4486" spans="1:1" x14ac:dyDescent="0.25">
      <c r="A4486" s="32">
        <v>44571</v>
      </c>
    </row>
    <row r="4487" spans="1:1" x14ac:dyDescent="0.25">
      <c r="A4487" s="32">
        <v>44572</v>
      </c>
    </row>
    <row r="4488" spans="1:1" x14ac:dyDescent="0.25">
      <c r="A4488" s="32">
        <v>44573</v>
      </c>
    </row>
    <row r="4489" spans="1:1" x14ac:dyDescent="0.25">
      <c r="A4489" s="32">
        <v>44574</v>
      </c>
    </row>
    <row r="4490" spans="1:1" x14ac:dyDescent="0.25">
      <c r="A4490" s="32">
        <v>44575</v>
      </c>
    </row>
    <row r="4491" spans="1:1" x14ac:dyDescent="0.25">
      <c r="A4491" s="32">
        <v>44579</v>
      </c>
    </row>
    <row r="4492" spans="1:1" x14ac:dyDescent="0.25">
      <c r="A4492" s="32">
        <v>44580</v>
      </c>
    </row>
    <row r="4493" spans="1:1" x14ac:dyDescent="0.25">
      <c r="A4493" s="32">
        <v>44581</v>
      </c>
    </row>
    <row r="4494" spans="1:1" x14ac:dyDescent="0.25">
      <c r="A4494" s="32">
        <v>44582</v>
      </c>
    </row>
    <row r="4495" spans="1:1" x14ac:dyDescent="0.25">
      <c r="A4495" s="32">
        <v>44585</v>
      </c>
    </row>
    <row r="4496" spans="1:1" x14ac:dyDescent="0.25">
      <c r="A4496" s="32">
        <v>44586</v>
      </c>
    </row>
    <row r="4497" spans="1:1" x14ac:dyDescent="0.25">
      <c r="A4497" s="32">
        <v>44587</v>
      </c>
    </row>
    <row r="4498" spans="1:1" x14ac:dyDescent="0.25">
      <c r="A4498" s="32">
        <v>44588</v>
      </c>
    </row>
    <row r="4499" spans="1:1" x14ac:dyDescent="0.25">
      <c r="A4499" s="32">
        <v>44589</v>
      </c>
    </row>
    <row r="4500" spans="1:1" x14ac:dyDescent="0.25">
      <c r="A4500" s="32">
        <v>44592</v>
      </c>
    </row>
    <row r="4501" spans="1:1" x14ac:dyDescent="0.25">
      <c r="A4501" s="32">
        <v>44593</v>
      </c>
    </row>
    <row r="4502" spans="1:1" x14ac:dyDescent="0.25">
      <c r="A4502" s="32">
        <v>44594</v>
      </c>
    </row>
    <row r="4503" spans="1:1" x14ac:dyDescent="0.25">
      <c r="A4503" s="32">
        <v>44595</v>
      </c>
    </row>
    <row r="4504" spans="1:1" x14ac:dyDescent="0.25">
      <c r="A4504" s="32">
        <v>44596</v>
      </c>
    </row>
    <row r="4505" spans="1:1" x14ac:dyDescent="0.25">
      <c r="A4505" s="32">
        <v>44599</v>
      </c>
    </row>
    <row r="4506" spans="1:1" x14ac:dyDescent="0.25">
      <c r="A4506" s="32">
        <v>44600</v>
      </c>
    </row>
    <row r="4507" spans="1:1" x14ac:dyDescent="0.25">
      <c r="A4507" s="32">
        <v>44601</v>
      </c>
    </row>
    <row r="4508" spans="1:1" x14ac:dyDescent="0.25">
      <c r="A4508" s="32">
        <v>44602</v>
      </c>
    </row>
    <row r="4509" spans="1:1" x14ac:dyDescent="0.25">
      <c r="A4509" s="32">
        <v>44603</v>
      </c>
    </row>
    <row r="4510" spans="1:1" x14ac:dyDescent="0.25">
      <c r="A4510" s="32">
        <v>44606</v>
      </c>
    </row>
    <row r="4511" spans="1:1" x14ac:dyDescent="0.25">
      <c r="A4511" s="32">
        <v>44607</v>
      </c>
    </row>
    <row r="4512" spans="1:1" x14ac:dyDescent="0.25">
      <c r="A4512" s="32">
        <v>44608</v>
      </c>
    </row>
    <row r="4513" spans="1:1" x14ac:dyDescent="0.25">
      <c r="A4513" s="32">
        <v>44609</v>
      </c>
    </row>
    <row r="4514" spans="1:1" x14ac:dyDescent="0.25">
      <c r="A4514" s="32">
        <v>44610</v>
      </c>
    </row>
    <row r="4515" spans="1:1" x14ac:dyDescent="0.25">
      <c r="A4515" s="32">
        <v>44614</v>
      </c>
    </row>
    <row r="4516" spans="1:1" x14ac:dyDescent="0.25">
      <c r="A4516" s="32">
        <v>44615</v>
      </c>
    </row>
    <row r="4517" spans="1:1" x14ac:dyDescent="0.25">
      <c r="A4517" s="32">
        <v>44616</v>
      </c>
    </row>
    <row r="4518" spans="1:1" x14ac:dyDescent="0.25">
      <c r="A4518" s="32">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88"/>
  <sheetViews>
    <sheetView topLeftCell="A859" workbookViewId="0">
      <selection activeCell="C876" sqref="C876"/>
    </sheetView>
  </sheetViews>
  <sheetFormatPr defaultRowHeight="15" x14ac:dyDescent="0.25"/>
  <cols>
    <col min="2" max="2" width="10.42578125" style="1" bestFit="1" customWidth="1"/>
    <col min="4" max="4" width="13.28515625" customWidth="1"/>
  </cols>
  <sheetData>
    <row r="2" spans="2:4" x14ac:dyDescent="0.25">
      <c r="B2" s="1" t="s">
        <v>42</v>
      </c>
      <c r="C2" s="16" t="s">
        <v>43</v>
      </c>
      <c r="D2" t="s">
        <v>44</v>
      </c>
    </row>
    <row r="3" spans="2:4" x14ac:dyDescent="0.25">
      <c r="B3" s="1" t="s">
        <v>31</v>
      </c>
      <c r="C3" s="16" t="s">
        <v>45</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1">
        <v>0.55500131868132774</v>
      </c>
      <c r="D675" s="17">
        <v>99.859707999999998</v>
      </c>
    </row>
    <row r="676" spans="2:4" x14ac:dyDescent="0.25">
      <c r="B676" s="1">
        <v>42740</v>
      </c>
      <c r="C676" s="21">
        <v>0.52999912087912082</v>
      </c>
      <c r="D676" s="17">
        <v>99.866028</v>
      </c>
    </row>
    <row r="677" spans="2:4" x14ac:dyDescent="0.25">
      <c r="B677" s="1">
        <v>42747</v>
      </c>
      <c r="C677" s="21">
        <v>0.51000131868132381</v>
      </c>
      <c r="D677" s="17">
        <v>99.871082999999999</v>
      </c>
    </row>
    <row r="678" spans="2:4" x14ac:dyDescent="0.25">
      <c r="B678" s="1">
        <v>42754</v>
      </c>
      <c r="C678" s="21">
        <v>0.52999912087912082</v>
      </c>
      <c r="D678" s="17">
        <v>99.866028</v>
      </c>
    </row>
    <row r="679" spans="2:4" x14ac:dyDescent="0.25">
      <c r="B679" s="1">
        <v>42761</v>
      </c>
      <c r="C679" s="21">
        <v>0.50500087912085989</v>
      </c>
      <c r="D679" s="17">
        <v>99.872347000000005</v>
      </c>
    </row>
    <row r="680" spans="2:4" x14ac:dyDescent="0.25">
      <c r="B680" s="1">
        <v>42768</v>
      </c>
      <c r="C680" s="21">
        <v>0.51500175824173133</v>
      </c>
      <c r="D680" s="17">
        <v>99.869819000000007</v>
      </c>
    </row>
    <row r="681" spans="2:4" x14ac:dyDescent="0.25">
      <c r="B681" s="1">
        <v>42775</v>
      </c>
      <c r="C681" s="21">
        <v>0.52999912087912082</v>
      </c>
      <c r="D681" s="17">
        <v>99.866028</v>
      </c>
    </row>
    <row r="682" spans="2:4" x14ac:dyDescent="0.25">
      <c r="B682" s="1">
        <v>42782</v>
      </c>
      <c r="C682" s="21">
        <v>0.53999999999999226</v>
      </c>
      <c r="D682" s="17">
        <v>99.863500000000002</v>
      </c>
    </row>
    <row r="683" spans="2:4" x14ac:dyDescent="0.25">
      <c r="B683" s="1">
        <v>42789</v>
      </c>
      <c r="C683" s="21">
        <v>0.53499956043958474</v>
      </c>
      <c r="D683" s="17">
        <v>99.864763999999994</v>
      </c>
    </row>
    <row r="684" spans="2:4" x14ac:dyDescent="0.25">
      <c r="B684" s="1">
        <v>42796</v>
      </c>
      <c r="C684" s="21">
        <v>0.51500175824173133</v>
      </c>
      <c r="D684">
        <v>99.869819000000007</v>
      </c>
    </row>
    <row r="685" spans="2:4" x14ac:dyDescent="0.25">
      <c r="B685" s="1">
        <v>42803</v>
      </c>
      <c r="C685" s="21">
        <v>0.74499824175826945</v>
      </c>
      <c r="D685">
        <v>99.811680999999993</v>
      </c>
    </row>
    <row r="686" spans="2:4" x14ac:dyDescent="0.25">
      <c r="B686" s="1">
        <v>42810</v>
      </c>
      <c r="C686" s="21">
        <v>0.78000131868129174</v>
      </c>
      <c r="D686">
        <v>99.802833000000007</v>
      </c>
    </row>
    <row r="687" spans="2:4" x14ac:dyDescent="0.25">
      <c r="B687" s="1">
        <v>42817</v>
      </c>
      <c r="C687" s="21">
        <v>0.75999956043954864</v>
      </c>
      <c r="D687">
        <v>99.807889000000003</v>
      </c>
    </row>
    <row r="688" spans="2:4" x14ac:dyDescent="0.25">
      <c r="B688" s="1">
        <v>42824</v>
      </c>
      <c r="C688" s="21">
        <v>0.78000131868129174</v>
      </c>
      <c r="D688">
        <v>99.802833000000007</v>
      </c>
    </row>
    <row r="689" spans="2:4" x14ac:dyDescent="0.25">
      <c r="B689" s="1">
        <v>42831</v>
      </c>
      <c r="C689" s="21">
        <v>0.78999824175821731</v>
      </c>
      <c r="D689">
        <v>99.800306000000006</v>
      </c>
    </row>
    <row r="690" spans="2:4" x14ac:dyDescent="0.25">
      <c r="B690" s="1">
        <v>42838</v>
      </c>
      <c r="C690" s="21">
        <v>0.825001318681296</v>
      </c>
      <c r="D690">
        <v>99.791458000000006</v>
      </c>
    </row>
    <row r="691" spans="2:4" x14ac:dyDescent="0.25">
      <c r="B691" s="1">
        <v>42845</v>
      </c>
      <c r="C691" s="21">
        <v>0.82000087912088815</v>
      </c>
      <c r="D691">
        <v>99.792721999999998</v>
      </c>
    </row>
    <row r="692" spans="2:4" x14ac:dyDescent="0.25">
      <c r="B692" s="1">
        <v>42852</v>
      </c>
      <c r="C692" s="21">
        <v>0.82000087912088815</v>
      </c>
      <c r="D692">
        <v>99.792721999999998</v>
      </c>
    </row>
    <row r="693" spans="2:4" x14ac:dyDescent="0.25">
      <c r="B693" s="1">
        <v>42859</v>
      </c>
      <c r="C693" s="21">
        <v>0.8449991208790929</v>
      </c>
      <c r="D693">
        <v>99.786403000000007</v>
      </c>
    </row>
    <row r="694" spans="2:4" x14ac:dyDescent="0.25">
      <c r="B694" s="1">
        <v>42866</v>
      </c>
      <c r="C694" s="21">
        <v>0.90000000000002478</v>
      </c>
      <c r="D694">
        <v>99.772499999999994</v>
      </c>
    </row>
    <row r="695" spans="2:4" x14ac:dyDescent="0.25">
      <c r="B695" s="1">
        <v>42873</v>
      </c>
      <c r="C695" s="21">
        <v>0.90500043956043241</v>
      </c>
      <c r="D695">
        <v>99.771236000000002</v>
      </c>
    </row>
    <row r="696" spans="2:4" x14ac:dyDescent="0.25">
      <c r="B696" s="1">
        <v>42880</v>
      </c>
      <c r="C696" s="21">
        <v>0.92000175824176778</v>
      </c>
      <c r="D696">
        <v>99.767443999999998</v>
      </c>
    </row>
    <row r="697" spans="2:4" x14ac:dyDescent="0.25">
      <c r="B697" s="1">
        <v>42887</v>
      </c>
      <c r="C697" s="21">
        <v>0.960001318681308</v>
      </c>
      <c r="D697">
        <v>99.757333000000003</v>
      </c>
    </row>
    <row r="698" spans="2:4" x14ac:dyDescent="0.25">
      <c r="B698" s="1">
        <v>42894</v>
      </c>
      <c r="C698" s="21">
        <v>0.97999912087910512</v>
      </c>
      <c r="D698">
        <v>99.752278000000004</v>
      </c>
    </row>
    <row r="699" spans="2:4" x14ac:dyDescent="0.25">
      <c r="B699" s="1">
        <v>42901</v>
      </c>
      <c r="C699" s="21">
        <v>0.98999999999997668</v>
      </c>
      <c r="D699">
        <v>99.749750000000006</v>
      </c>
    </row>
    <row r="700" spans="2:4" x14ac:dyDescent="0.25">
      <c r="B700" s="1">
        <v>42908</v>
      </c>
      <c r="C700" s="21">
        <v>1.0100017582417762</v>
      </c>
      <c r="D700">
        <v>99.744693999999996</v>
      </c>
    </row>
    <row r="701" spans="2:4" x14ac:dyDescent="0.25">
      <c r="B701" s="1">
        <v>42915</v>
      </c>
      <c r="C701" s="21">
        <v>1.0000008791209043</v>
      </c>
      <c r="D701">
        <v>99.747221999999994</v>
      </c>
    </row>
    <row r="702" spans="2:4" x14ac:dyDescent="0.25">
      <c r="B702" s="1">
        <v>42922</v>
      </c>
      <c r="C702" s="21">
        <v>1.045000879120852</v>
      </c>
      <c r="D702">
        <v>99.735847000000007</v>
      </c>
    </row>
    <row r="703" spans="2:4" x14ac:dyDescent="0.25">
      <c r="B703" s="1">
        <v>42929</v>
      </c>
      <c r="C703" s="21">
        <v>1.0400004395604445</v>
      </c>
      <c r="D703">
        <v>99.737110999999999</v>
      </c>
    </row>
    <row r="704" spans="2:4" x14ac:dyDescent="0.25">
      <c r="B704" s="1">
        <v>42936</v>
      </c>
      <c r="C704" s="21">
        <v>1.0500013186813162</v>
      </c>
      <c r="D704">
        <v>99.734583000000001</v>
      </c>
    </row>
    <row r="705" spans="2:4" x14ac:dyDescent="0.25">
      <c r="B705" s="1">
        <v>42943</v>
      </c>
      <c r="C705" s="21">
        <v>1.1800008791208643</v>
      </c>
      <c r="D705">
        <v>99.701722000000004</v>
      </c>
    </row>
    <row r="706" spans="2:4" x14ac:dyDescent="0.25">
      <c r="B706" s="1">
        <v>42950</v>
      </c>
      <c r="C706" s="21">
        <v>1.0699991208791131</v>
      </c>
      <c r="D706">
        <v>99.729528000000002</v>
      </c>
    </row>
    <row r="707" spans="2:4" x14ac:dyDescent="0.25">
      <c r="B707" s="1">
        <v>42957</v>
      </c>
      <c r="C707" s="21">
        <v>1.0400004395604445</v>
      </c>
      <c r="D707">
        <v>99.737110999999999</v>
      </c>
    </row>
    <row r="708" spans="2:4" x14ac:dyDescent="0.25">
      <c r="B708" s="1">
        <v>42964</v>
      </c>
      <c r="C708" s="21">
        <v>1.0149982417582375</v>
      </c>
      <c r="D708">
        <v>99.743431000000001</v>
      </c>
    </row>
    <row r="709" spans="2:4" x14ac:dyDescent="0.25">
      <c r="B709" s="1">
        <v>42971</v>
      </c>
      <c r="C709" s="21">
        <v>1.0109907692307636</v>
      </c>
      <c r="D709">
        <v>99.744444000000001</v>
      </c>
    </row>
    <row r="710" spans="2:4" x14ac:dyDescent="0.25">
      <c r="B710" s="1">
        <v>42978</v>
      </c>
      <c r="C710" s="21">
        <v>1.0199986813187014</v>
      </c>
      <c r="D710">
        <v>99.742166999999995</v>
      </c>
    </row>
    <row r="711" spans="2:4" x14ac:dyDescent="0.25">
      <c r="B711" s="1">
        <v>42985</v>
      </c>
      <c r="C711" s="21">
        <v>1.0199986813187014</v>
      </c>
      <c r="D711">
        <v>99.742166999999995</v>
      </c>
    </row>
    <row r="712" spans="2:4" x14ac:dyDescent="0.25">
      <c r="B712" s="1">
        <v>42992</v>
      </c>
      <c r="C712" s="21">
        <v>1.0349999999999808</v>
      </c>
      <c r="D712">
        <v>99.738375000000005</v>
      </c>
    </row>
    <row r="713" spans="2:4" x14ac:dyDescent="0.25">
      <c r="B713" s="1">
        <v>42999</v>
      </c>
      <c r="C713" s="21">
        <v>1.045000879120852</v>
      </c>
      <c r="D713">
        <v>99.735847000000007</v>
      </c>
    </row>
    <row r="714" spans="2:4" x14ac:dyDescent="0.25">
      <c r="B714" s="1">
        <v>43006</v>
      </c>
      <c r="C714" s="21">
        <v>1.0500013186813162</v>
      </c>
      <c r="D714">
        <v>99.734583000000001</v>
      </c>
    </row>
    <row r="715" spans="2:4" x14ac:dyDescent="0.25">
      <c r="B715" s="1">
        <v>43013</v>
      </c>
      <c r="C715" s="21">
        <v>1.0500013186813162</v>
      </c>
      <c r="D715">
        <v>99.734583000000001</v>
      </c>
    </row>
    <row r="716" spans="2:4" x14ac:dyDescent="0.25">
      <c r="B716" s="1">
        <v>43020</v>
      </c>
      <c r="C716" s="21">
        <v>1.0850004395604484</v>
      </c>
      <c r="D716">
        <v>99.725735999999998</v>
      </c>
    </row>
    <row r="717" spans="2:4" x14ac:dyDescent="0.25">
      <c r="B717" s="1">
        <v>43024</v>
      </c>
      <c r="C717" s="21">
        <v>1.0900008791208562</v>
      </c>
      <c r="D717">
        <v>99.724472000000006</v>
      </c>
    </row>
    <row r="718" spans="2:4" x14ac:dyDescent="0.25">
      <c r="B718" s="1">
        <v>43031</v>
      </c>
      <c r="C718" s="21">
        <v>1.1049982417582456</v>
      </c>
      <c r="D718">
        <v>99.720680999999999</v>
      </c>
    </row>
    <row r="719" spans="2:4" x14ac:dyDescent="0.25">
      <c r="B719" s="1">
        <v>43038</v>
      </c>
      <c r="C719" s="21">
        <v>1.1300004395604528</v>
      </c>
      <c r="D719">
        <v>99.714360999999997</v>
      </c>
    </row>
    <row r="720" spans="2:4" x14ac:dyDescent="0.25">
      <c r="B720" s="1">
        <v>43045</v>
      </c>
      <c r="C720" s="21">
        <v>1.1850013186813282</v>
      </c>
      <c r="D720">
        <v>99.700457999999998</v>
      </c>
    </row>
    <row r="721" spans="2:4" x14ac:dyDescent="0.25">
      <c r="B721" s="1">
        <v>43052</v>
      </c>
      <c r="C721" s="21">
        <v>1.2399982417582576</v>
      </c>
      <c r="D721">
        <v>99.686555999999996</v>
      </c>
    </row>
    <row r="722" spans="2:4" x14ac:dyDescent="0.25">
      <c r="B722" s="1">
        <v>43059</v>
      </c>
      <c r="C722" s="21">
        <v>1.2708791208791457</v>
      </c>
      <c r="D722">
        <v>99.678749999999994</v>
      </c>
    </row>
    <row r="723" spans="2:4" x14ac:dyDescent="0.25">
      <c r="B723" s="1">
        <v>43066</v>
      </c>
      <c r="C723" s="21">
        <v>1.2849982417582619</v>
      </c>
      <c r="D723">
        <v>99.675180999999995</v>
      </c>
    </row>
    <row r="724" spans="2:4" x14ac:dyDescent="0.25">
      <c r="B724" s="1">
        <v>43073</v>
      </c>
      <c r="C724" s="21">
        <v>1.2899986813186695</v>
      </c>
      <c r="D724">
        <v>99.673917000000003</v>
      </c>
    </row>
    <row r="725" spans="2:4" x14ac:dyDescent="0.25">
      <c r="B725" s="1">
        <v>43080</v>
      </c>
      <c r="C725" s="21">
        <v>1.3200013186813404</v>
      </c>
      <c r="D725">
        <v>99.666332999999995</v>
      </c>
    </row>
    <row r="726" spans="2:4" x14ac:dyDescent="0.25">
      <c r="B726" s="1">
        <v>43087</v>
      </c>
      <c r="C726" s="21">
        <v>1.3550004395604167</v>
      </c>
      <c r="D726">
        <v>99.657486000000006</v>
      </c>
    </row>
    <row r="727" spans="2:4" x14ac:dyDescent="0.25">
      <c r="B727" s="1">
        <v>43095</v>
      </c>
      <c r="C727" s="21">
        <v>1.4450004395604248</v>
      </c>
      <c r="D727">
        <v>99.634736000000004</v>
      </c>
    </row>
    <row r="728" spans="2:4" x14ac:dyDescent="0.25">
      <c r="B728" s="1">
        <v>43102</v>
      </c>
      <c r="C728" s="21">
        <v>1.4349995604395533</v>
      </c>
      <c r="D728">
        <v>99.637264000000002</v>
      </c>
    </row>
    <row r="729" spans="2:4" x14ac:dyDescent="0.25">
      <c r="B729" s="1">
        <v>43108</v>
      </c>
      <c r="C729" s="21">
        <v>1.4299991208791456</v>
      </c>
      <c r="D729">
        <v>99.638527999999994</v>
      </c>
    </row>
    <row r="730" spans="2:4" x14ac:dyDescent="0.25">
      <c r="B730" s="1">
        <v>43116</v>
      </c>
      <c r="C730" s="21">
        <v>1.4299991208791456</v>
      </c>
      <c r="D730">
        <v>99.638527999999994</v>
      </c>
    </row>
    <row r="731" spans="2:4" x14ac:dyDescent="0.25">
      <c r="B731" s="1">
        <v>43122</v>
      </c>
      <c r="C731" s="21">
        <v>1.4299991208791456</v>
      </c>
      <c r="D731">
        <v>99.638527999999994</v>
      </c>
    </row>
    <row r="732" spans="2:4" x14ac:dyDescent="0.25">
      <c r="B732" s="1">
        <v>43129</v>
      </c>
      <c r="C732" s="21">
        <v>1.4249986813186815</v>
      </c>
      <c r="D732">
        <v>99.639792</v>
      </c>
    </row>
    <row r="733" spans="2:4" x14ac:dyDescent="0.25">
      <c r="B733" s="1">
        <v>43136</v>
      </c>
      <c r="C733" s="21">
        <v>1.5000013186813004</v>
      </c>
      <c r="D733">
        <v>99.620833000000005</v>
      </c>
    </row>
    <row r="734" spans="2:4" x14ac:dyDescent="0.25">
      <c r="B734" s="1">
        <v>43143</v>
      </c>
      <c r="C734" s="21">
        <v>1.5699995604395653</v>
      </c>
      <c r="D734">
        <v>99.603138999999999</v>
      </c>
    </row>
    <row r="735" spans="2:4" x14ac:dyDescent="0.25">
      <c r="B735" s="1">
        <v>43151</v>
      </c>
      <c r="C735" s="21">
        <v>1.6300008791209049</v>
      </c>
      <c r="D735">
        <v>99.587971999999993</v>
      </c>
    </row>
    <row r="736" spans="2:4" x14ac:dyDescent="0.25">
      <c r="B736" s="1">
        <v>43153</v>
      </c>
      <c r="C736" s="21">
        <v>1.6300008791209049</v>
      </c>
      <c r="D736">
        <v>99.587971999999993</v>
      </c>
    </row>
    <row r="737" spans="2:4" x14ac:dyDescent="0.25">
      <c r="B737" s="1">
        <v>43160</v>
      </c>
      <c r="C737" s="21">
        <v>1.6449982417582381</v>
      </c>
      <c r="D737">
        <v>99.584181000000001</v>
      </c>
    </row>
    <row r="738" spans="2:4" x14ac:dyDescent="0.25">
      <c r="B738" s="1">
        <v>43164</v>
      </c>
      <c r="C738" s="21">
        <v>1.6599995604395734</v>
      </c>
      <c r="D738">
        <v>99.580388999999997</v>
      </c>
    </row>
    <row r="739" spans="2:4" x14ac:dyDescent="0.25">
      <c r="B739" s="1">
        <v>43171</v>
      </c>
      <c r="C739" s="21">
        <v>1.6700004395604453</v>
      </c>
      <c r="D739">
        <v>99.577860999999999</v>
      </c>
    </row>
    <row r="740" spans="2:4" x14ac:dyDescent="0.25">
      <c r="B740" s="1">
        <v>43178</v>
      </c>
      <c r="C740" s="21">
        <v>1.7799982417582503</v>
      </c>
      <c r="D740">
        <v>99.550055999999998</v>
      </c>
    </row>
    <row r="741" spans="2:4" x14ac:dyDescent="0.25">
      <c r="B741" s="1">
        <v>43185</v>
      </c>
      <c r="C741" s="21">
        <v>1.7600004395604532</v>
      </c>
      <c r="D741">
        <v>99.555110999999997</v>
      </c>
    </row>
    <row r="742" spans="2:4" x14ac:dyDescent="0.25">
      <c r="B742" s="1">
        <v>43192</v>
      </c>
      <c r="C742" s="21">
        <v>1.7399986813186539</v>
      </c>
      <c r="D742">
        <v>99.560167000000007</v>
      </c>
    </row>
    <row r="743" spans="2:4" x14ac:dyDescent="0.25">
      <c r="B743" s="1">
        <v>43199</v>
      </c>
      <c r="C743" s="21">
        <v>1.715000439560449</v>
      </c>
      <c r="D743">
        <v>99.566485999999998</v>
      </c>
    </row>
    <row r="744" spans="2:4" x14ac:dyDescent="0.25">
      <c r="B744" s="1">
        <v>43206</v>
      </c>
      <c r="C744" s="21">
        <v>1.7600004395604532</v>
      </c>
      <c r="D744">
        <v>99.555110999999997</v>
      </c>
    </row>
    <row r="745" spans="2:4" x14ac:dyDescent="0.25">
      <c r="B745" s="1">
        <v>43213</v>
      </c>
      <c r="C745" s="21">
        <v>1.8299986813186615</v>
      </c>
      <c r="D745">
        <v>99.537417000000005</v>
      </c>
    </row>
    <row r="746" spans="2:4" x14ac:dyDescent="0.25">
      <c r="B746" s="1">
        <v>43220</v>
      </c>
      <c r="C746" s="21">
        <v>1.8349991208791259</v>
      </c>
      <c r="D746">
        <v>99.536152999999999</v>
      </c>
    </row>
    <row r="747" spans="2:4" x14ac:dyDescent="0.25">
      <c r="B747" s="1">
        <v>43227</v>
      </c>
      <c r="C747" s="21">
        <v>1.8399995604395332</v>
      </c>
      <c r="D747">
        <v>99.534889000000007</v>
      </c>
    </row>
    <row r="748" spans="2:4" x14ac:dyDescent="0.25">
      <c r="B748" s="1">
        <v>43234</v>
      </c>
      <c r="C748" s="21">
        <v>1.890000000000001</v>
      </c>
      <c r="D748">
        <v>99.52225</v>
      </c>
    </row>
    <row r="749" spans="2:4" x14ac:dyDescent="0.25">
      <c r="B749" s="1">
        <v>43241</v>
      </c>
      <c r="C749" s="21">
        <v>1.8950004395604654</v>
      </c>
      <c r="D749">
        <v>99.520985999999994</v>
      </c>
    </row>
    <row r="750" spans="2:4" x14ac:dyDescent="0.25">
      <c r="B750" s="1">
        <v>43249</v>
      </c>
      <c r="C750" s="21">
        <v>1.8950004395604654</v>
      </c>
      <c r="D750">
        <v>99.520985999999994</v>
      </c>
    </row>
    <row r="751" spans="2:4" x14ac:dyDescent="0.25">
      <c r="B751" s="1">
        <v>43255</v>
      </c>
      <c r="C751" s="21">
        <v>1.9100017582417443</v>
      </c>
      <c r="D751">
        <v>99.517194000000003</v>
      </c>
    </row>
    <row r="752" spans="2:4" x14ac:dyDescent="0.25">
      <c r="B752" s="1">
        <v>43262</v>
      </c>
      <c r="C752" s="21">
        <v>1.9100017582417443</v>
      </c>
      <c r="D752">
        <v>99.517194000000003</v>
      </c>
    </row>
    <row r="753" spans="2:4" x14ac:dyDescent="0.25">
      <c r="B753" s="1">
        <v>43269</v>
      </c>
      <c r="C753" s="21">
        <v>1.9000008791208727</v>
      </c>
      <c r="D753">
        <v>99.519722000000002</v>
      </c>
    </row>
    <row r="754" spans="2:4" x14ac:dyDescent="0.25">
      <c r="B754" s="1">
        <v>43276</v>
      </c>
      <c r="C754" s="21">
        <v>1.9000008791208727</v>
      </c>
      <c r="D754">
        <v>99.519722000000002</v>
      </c>
    </row>
    <row r="755" spans="2:4" x14ac:dyDescent="0.25">
      <c r="B755" s="1">
        <v>43283</v>
      </c>
      <c r="C755" s="21">
        <v>1.9400004395604136</v>
      </c>
      <c r="D755">
        <v>99.509611000000007</v>
      </c>
    </row>
    <row r="756" spans="2:4" x14ac:dyDescent="0.25">
      <c r="B756" s="1">
        <v>43290</v>
      </c>
      <c r="C756" s="21">
        <v>1.945000879120877</v>
      </c>
      <c r="D756">
        <v>99.508347000000001</v>
      </c>
    </row>
    <row r="757" spans="2:4" x14ac:dyDescent="0.25">
      <c r="B757" s="1">
        <v>43297</v>
      </c>
      <c r="C757" s="21">
        <v>1.9800000000000095</v>
      </c>
      <c r="D757">
        <v>99.499499999999998</v>
      </c>
    </row>
    <row r="758" spans="2:4" x14ac:dyDescent="0.25">
      <c r="B758" s="1">
        <v>43304</v>
      </c>
      <c r="C758" s="21">
        <v>1.9699991208791381</v>
      </c>
      <c r="D758">
        <v>99.502027999999996</v>
      </c>
    </row>
    <row r="759" spans="2:4" x14ac:dyDescent="0.25">
      <c r="B759" s="1">
        <v>43311</v>
      </c>
      <c r="C759" s="21">
        <v>2.0000017582417526</v>
      </c>
      <c r="D759">
        <v>99.494444000000001</v>
      </c>
    </row>
    <row r="760" spans="2:4" x14ac:dyDescent="0.25">
      <c r="B760" s="1">
        <v>43318</v>
      </c>
      <c r="C760" s="21">
        <v>2.0099986813186783</v>
      </c>
      <c r="D760">
        <v>99.491917000000001</v>
      </c>
    </row>
    <row r="761" spans="2:4" x14ac:dyDescent="0.25">
      <c r="B761" s="1">
        <v>43325</v>
      </c>
      <c r="C761" s="21">
        <v>2.0300004395604212</v>
      </c>
      <c r="D761">
        <v>99.486861000000005</v>
      </c>
    </row>
    <row r="762" spans="2:4" x14ac:dyDescent="0.25">
      <c r="B762" s="1">
        <v>43332</v>
      </c>
      <c r="C762" s="21">
        <v>2.0573643956043828</v>
      </c>
      <c r="D762">
        <v>99.479944000000003</v>
      </c>
    </row>
    <row r="763" spans="2:4" x14ac:dyDescent="0.25">
      <c r="B763" s="1">
        <v>43339</v>
      </c>
      <c r="C763" s="21">
        <v>2.080000879120889</v>
      </c>
      <c r="D763">
        <v>99.474221999999997</v>
      </c>
    </row>
    <row r="764" spans="2:4" x14ac:dyDescent="0.25">
      <c r="B764" s="1">
        <v>43347</v>
      </c>
      <c r="C764" s="21">
        <v>2.0949982417582227</v>
      </c>
      <c r="D764">
        <v>99.470431000000005</v>
      </c>
    </row>
    <row r="765" spans="2:4" x14ac:dyDescent="0.25">
      <c r="B765" s="1">
        <v>43353</v>
      </c>
      <c r="C765" s="21">
        <v>2.1099995604395576</v>
      </c>
      <c r="D765">
        <v>99.466639000000001</v>
      </c>
    </row>
    <row r="766" spans="2:4" x14ac:dyDescent="0.25">
      <c r="B766" s="1">
        <v>43360</v>
      </c>
      <c r="C766" s="21">
        <v>2.1250008791208934</v>
      </c>
      <c r="D766">
        <v>99.462846999999996</v>
      </c>
    </row>
    <row r="767" spans="2:4" x14ac:dyDescent="0.25">
      <c r="B767" s="1">
        <v>43367</v>
      </c>
      <c r="C767" s="21">
        <v>2.1800017582417683</v>
      </c>
      <c r="D767">
        <v>99.448943999999997</v>
      </c>
    </row>
    <row r="768" spans="2:4" x14ac:dyDescent="0.25">
      <c r="B768" s="1">
        <v>43374</v>
      </c>
      <c r="C768" s="21">
        <v>2.1750013186813049</v>
      </c>
      <c r="D768">
        <v>99.450208000000003</v>
      </c>
    </row>
    <row r="769" spans="2:4" x14ac:dyDescent="0.25">
      <c r="B769" s="1">
        <v>43377</v>
      </c>
      <c r="C769" s="21">
        <v>2.1750013186813049</v>
      </c>
      <c r="D769">
        <v>99.438833000000002</v>
      </c>
    </row>
    <row r="770" spans="2:4" x14ac:dyDescent="0.25">
      <c r="B770" s="1">
        <v>43384</v>
      </c>
      <c r="C770" s="21">
        <v>2.2200013186813088</v>
      </c>
      <c r="D770">
        <v>99.438833000000002</v>
      </c>
    </row>
    <row r="771" spans="2:4" x14ac:dyDescent="0.25">
      <c r="B771" s="1">
        <v>43391</v>
      </c>
      <c r="C771" s="21">
        <v>2.2700017582417771</v>
      </c>
      <c r="D771">
        <v>99.426193999999995</v>
      </c>
    </row>
    <row r="772" spans="2:4" x14ac:dyDescent="0.25">
      <c r="B772" s="1">
        <v>43398</v>
      </c>
      <c r="C772" s="21">
        <v>2.3000004395604456</v>
      </c>
      <c r="D772">
        <v>99.418610999999999</v>
      </c>
    </row>
    <row r="773" spans="2:4" x14ac:dyDescent="0.25">
      <c r="B773" s="1">
        <v>43405</v>
      </c>
      <c r="C773" s="21">
        <v>2.3050008791208532</v>
      </c>
      <c r="D773">
        <v>99.417347000000007</v>
      </c>
    </row>
    <row r="774" spans="2:4" x14ac:dyDescent="0.25">
      <c r="B774" s="1">
        <v>43412</v>
      </c>
      <c r="C774" s="21">
        <v>2.3199982417582423</v>
      </c>
      <c r="D774">
        <v>99.413556</v>
      </c>
    </row>
    <row r="775" spans="2:4" x14ac:dyDescent="0.25">
      <c r="B775" s="1">
        <v>43419</v>
      </c>
      <c r="C775" s="21">
        <v>2.3399999999999856</v>
      </c>
      <c r="D775">
        <v>99.408500000000004</v>
      </c>
    </row>
    <row r="776" spans="2:4" x14ac:dyDescent="0.25">
      <c r="B776" s="1">
        <v>43427</v>
      </c>
      <c r="C776" s="21">
        <v>2.3192307692307961</v>
      </c>
      <c r="D776">
        <v>99.413749999999993</v>
      </c>
    </row>
    <row r="777" spans="2:4" x14ac:dyDescent="0.25">
      <c r="B777" s="1">
        <v>43433</v>
      </c>
      <c r="C777" s="21">
        <v>2.3699986813186542</v>
      </c>
      <c r="D777">
        <v>99.400917000000007</v>
      </c>
    </row>
    <row r="778" spans="2:4" x14ac:dyDescent="0.25">
      <c r="B778" s="1">
        <v>43440</v>
      </c>
      <c r="C778" s="21">
        <v>2.3649982417582467</v>
      </c>
      <c r="D778">
        <v>99.402180999999999</v>
      </c>
    </row>
    <row r="779" spans="2:4" x14ac:dyDescent="0.25">
      <c r="B779" s="1">
        <v>43447</v>
      </c>
      <c r="C779" s="21">
        <v>2.3749991208791186</v>
      </c>
      <c r="D779">
        <v>99.399653000000001</v>
      </c>
    </row>
    <row r="780" spans="2:4" x14ac:dyDescent="0.25">
      <c r="B780" s="1">
        <v>43454</v>
      </c>
      <c r="C780" s="21">
        <v>2.3749991208791186</v>
      </c>
      <c r="D780">
        <v>99.399653000000001</v>
      </c>
    </row>
    <row r="781" spans="2:4" x14ac:dyDescent="0.25">
      <c r="B781" s="1">
        <v>43461</v>
      </c>
      <c r="C781" s="21">
        <v>2.4149986813186586</v>
      </c>
      <c r="D781">
        <v>99.389542000000006</v>
      </c>
    </row>
    <row r="782" spans="2:4" x14ac:dyDescent="0.25">
      <c r="B782" s="1">
        <v>43468</v>
      </c>
      <c r="C782" s="21">
        <v>2.464999120879126</v>
      </c>
      <c r="D782">
        <v>99.376902999999999</v>
      </c>
    </row>
    <row r="783" spans="2:4" x14ac:dyDescent="0.25">
      <c r="B783" s="1">
        <v>43475</v>
      </c>
      <c r="C783" s="21">
        <v>2.4099982417582511</v>
      </c>
      <c r="D783">
        <v>99.390805999999998</v>
      </c>
    </row>
    <row r="784" spans="2:4" x14ac:dyDescent="0.25">
      <c r="B784" s="1">
        <v>43482</v>
      </c>
      <c r="C784" s="21">
        <v>2.4050017582417325</v>
      </c>
      <c r="D784">
        <v>99.392069000000006</v>
      </c>
    </row>
    <row r="785" spans="2:4" x14ac:dyDescent="0.25">
      <c r="B785" s="1">
        <v>43489</v>
      </c>
      <c r="C785" s="21">
        <v>2.3900004395604535</v>
      </c>
      <c r="D785">
        <v>99.395860999999996</v>
      </c>
    </row>
    <row r="786" spans="2:4" x14ac:dyDescent="0.25">
      <c r="B786" s="1">
        <v>43496</v>
      </c>
      <c r="C786" s="21">
        <v>2.3749991208791186</v>
      </c>
      <c r="D786">
        <v>99.399653000000001</v>
      </c>
    </row>
    <row r="787" spans="2:4" x14ac:dyDescent="0.25">
      <c r="B787" s="1">
        <v>43503</v>
      </c>
      <c r="C787" s="21">
        <v>2.38499999999999</v>
      </c>
      <c r="D787">
        <v>99.397125000000003</v>
      </c>
    </row>
    <row r="788" spans="2:4" x14ac:dyDescent="0.25">
      <c r="B788" s="1">
        <v>43510</v>
      </c>
      <c r="C788" s="21">
        <v>2.4000013186813249</v>
      </c>
      <c r="D788">
        <v>99.393332999999998</v>
      </c>
    </row>
    <row r="789" spans="2:4" x14ac:dyDescent="0.25">
      <c r="B789" s="1">
        <v>43517</v>
      </c>
      <c r="C789" s="21">
        <v>2.395000879120861</v>
      </c>
      <c r="D789">
        <v>99.394597000000005</v>
      </c>
    </row>
    <row r="790" spans="2:4" x14ac:dyDescent="0.25">
      <c r="B790" s="1">
        <v>43524</v>
      </c>
      <c r="C790" s="21">
        <v>2.4050017582417325</v>
      </c>
      <c r="D790">
        <v>99.392069000000006</v>
      </c>
    </row>
    <row r="791" spans="2:4" x14ac:dyDescent="0.25">
      <c r="B791" s="1">
        <v>43531</v>
      </c>
      <c r="C791" s="21">
        <v>2.4099982417582511</v>
      </c>
      <c r="D791">
        <v>99.390805999999998</v>
      </c>
    </row>
    <row r="792" spans="2:4" x14ac:dyDescent="0.25">
      <c r="B792" s="1">
        <v>43538</v>
      </c>
      <c r="C792" s="21">
        <v>2.4050017582417325</v>
      </c>
      <c r="D792">
        <v>99.392069000000006</v>
      </c>
    </row>
    <row r="793" spans="2:4" x14ac:dyDescent="0.25">
      <c r="B793" s="1">
        <v>43545</v>
      </c>
      <c r="C793" s="21">
        <v>2.4099982417582511</v>
      </c>
      <c r="D793">
        <v>99.390805999999998</v>
      </c>
    </row>
    <row r="794" spans="2:4" x14ac:dyDescent="0.25">
      <c r="B794" s="1">
        <v>43552</v>
      </c>
      <c r="C794" s="21">
        <v>2.4099982417582511</v>
      </c>
      <c r="D794">
        <v>99.390805999999998</v>
      </c>
    </row>
    <row r="795" spans="2:4" x14ac:dyDescent="0.25">
      <c r="B795" s="1">
        <v>43559</v>
      </c>
      <c r="C795" s="21">
        <v>2.4061529670329587</v>
      </c>
      <c r="D795">
        <v>99.391778000000002</v>
      </c>
    </row>
    <row r="796" spans="2:4" x14ac:dyDescent="0.25">
      <c r="B796" s="1">
        <v>43566</v>
      </c>
      <c r="C796" s="21">
        <v>2.3749991208791186</v>
      </c>
      <c r="D796">
        <v>99.399653000000001</v>
      </c>
    </row>
    <row r="797" spans="2:4" x14ac:dyDescent="0.25">
      <c r="B797" s="1">
        <v>43573</v>
      </c>
      <c r="C797" s="21">
        <v>2.3799995604395821</v>
      </c>
      <c r="D797">
        <v>99.398388999999995</v>
      </c>
    </row>
    <row r="798" spans="2:4" x14ac:dyDescent="0.25">
      <c r="B798" s="1">
        <v>43580</v>
      </c>
      <c r="C798" s="21">
        <v>2.4000013186813249</v>
      </c>
      <c r="D798">
        <v>99.393332999999998</v>
      </c>
    </row>
    <row r="799" spans="2:4" x14ac:dyDescent="0.25">
      <c r="B799" s="1">
        <v>43587</v>
      </c>
      <c r="C799" s="21">
        <v>2.38499999999999</v>
      </c>
      <c r="D799">
        <v>99.398388999999995</v>
      </c>
    </row>
    <row r="800" spans="2:4" x14ac:dyDescent="0.25">
      <c r="B800" s="1">
        <v>43587</v>
      </c>
      <c r="C800" s="21">
        <v>2.3799995604395821</v>
      </c>
      <c r="D800">
        <v>99.403443999999993</v>
      </c>
    </row>
    <row r="801" spans="2:4" x14ac:dyDescent="0.25">
      <c r="B801" s="1">
        <v>43594</v>
      </c>
      <c r="C801" s="21">
        <v>2.3600017582417849</v>
      </c>
      <c r="D801">
        <v>99.409763999999996</v>
      </c>
    </row>
    <row r="802" spans="2:4" x14ac:dyDescent="0.25">
      <c r="B802" s="1">
        <v>43601</v>
      </c>
      <c r="C802" s="21">
        <v>2.3349995604395777</v>
      </c>
      <c r="D802">
        <v>99.416083</v>
      </c>
    </row>
    <row r="803" spans="2:4" x14ac:dyDescent="0.25">
      <c r="B803" s="1">
        <v>43608</v>
      </c>
      <c r="C803" s="21">
        <v>2.3100013186813171</v>
      </c>
      <c r="D803">
        <v>99.418610999999999</v>
      </c>
    </row>
    <row r="804" spans="2:4" x14ac:dyDescent="0.25">
      <c r="B804" s="1">
        <v>43615</v>
      </c>
      <c r="C804" s="21">
        <v>2.3000004395604456</v>
      </c>
      <c r="D804">
        <v>99.433778000000004</v>
      </c>
    </row>
    <row r="805" spans="2:4" x14ac:dyDescent="0.25">
      <c r="B805" s="1">
        <v>43622</v>
      </c>
      <c r="C805" s="21">
        <v>2.2399991208791059</v>
      </c>
      <c r="D805">
        <v>99.451471999999995</v>
      </c>
    </row>
    <row r="806" spans="2:4" x14ac:dyDescent="0.25">
      <c r="B806" s="1">
        <v>43629</v>
      </c>
      <c r="C806" s="21">
        <v>2.1700008791208969</v>
      </c>
      <c r="D806">
        <v>99.472958000000006</v>
      </c>
    </row>
    <row r="807" spans="2:4" x14ac:dyDescent="0.25">
      <c r="B807" s="1">
        <v>43636</v>
      </c>
      <c r="C807" s="21">
        <v>2.085001318681297</v>
      </c>
      <c r="D807">
        <v>99.463750000000005</v>
      </c>
    </row>
    <row r="808" spans="2:4" x14ac:dyDescent="0.25">
      <c r="B808" s="1">
        <v>43643</v>
      </c>
      <c r="C808" s="21">
        <v>2.1214285714285532</v>
      </c>
      <c r="D808">
        <v>99.441361000000001</v>
      </c>
    </row>
    <row r="809" spans="2:4" x14ac:dyDescent="0.25">
      <c r="B809" s="1">
        <v>43651</v>
      </c>
      <c r="C809" s="21">
        <v>2.1214285714285532</v>
      </c>
      <c r="D809">
        <v>99.465374999999995</v>
      </c>
    </row>
    <row r="810" spans="2:4" x14ac:dyDescent="0.25">
      <c r="B810" s="1">
        <v>43657</v>
      </c>
      <c r="C810" s="21">
        <v>2.2100004395604373</v>
      </c>
      <c r="D810">
        <v>99.441361000000001</v>
      </c>
    </row>
    <row r="811" spans="2:4" x14ac:dyDescent="0.25">
      <c r="B811" s="1">
        <v>43664</v>
      </c>
      <c r="C811" s="21">
        <v>2.1150000000000215</v>
      </c>
      <c r="D811">
        <v>99.465374999999995</v>
      </c>
    </row>
    <row r="812" spans="2:4" x14ac:dyDescent="0.25">
      <c r="B812" s="1">
        <v>43671</v>
      </c>
      <c r="C812" s="21">
        <v>2.0400013186812926</v>
      </c>
      <c r="D812">
        <v>99.484333000000007</v>
      </c>
    </row>
    <row r="813" spans="2:4" x14ac:dyDescent="0.25">
      <c r="B813" s="1">
        <v>43678</v>
      </c>
      <c r="C813" s="21">
        <v>2.0700000000000176</v>
      </c>
      <c r="D813">
        <v>99.476749999999996</v>
      </c>
    </row>
    <row r="814" spans="2:4" x14ac:dyDescent="0.25">
      <c r="B814" s="1">
        <v>43685</v>
      </c>
      <c r="C814" s="21">
        <v>1.990000879120881</v>
      </c>
      <c r="D814">
        <v>99.496972</v>
      </c>
    </row>
    <row r="815" spans="2:4" x14ac:dyDescent="0.25">
      <c r="B815" s="1">
        <v>43692</v>
      </c>
      <c r="C815" s="21">
        <v>1.9599982417582664</v>
      </c>
      <c r="D815">
        <v>99.504555999999994</v>
      </c>
    </row>
    <row r="816" spans="2:4" x14ac:dyDescent="0.25">
      <c r="B816" s="1">
        <v>43699</v>
      </c>
      <c r="C816" s="21">
        <v>1.9000008791208727</v>
      </c>
      <c r="D816">
        <v>99.519722000000002</v>
      </c>
    </row>
    <row r="817" spans="2:4" x14ac:dyDescent="0.25">
      <c r="B817" s="1">
        <v>43706</v>
      </c>
      <c r="C817" s="21">
        <v>1.9714272527472618</v>
      </c>
      <c r="D817">
        <v>99.501666999999998</v>
      </c>
    </row>
    <row r="818" spans="2:4" x14ac:dyDescent="0.25">
      <c r="B818" s="1">
        <v>43713</v>
      </c>
      <c r="C818" s="21">
        <v>1.9299995604395417</v>
      </c>
      <c r="D818">
        <v>99.512139000000005</v>
      </c>
    </row>
    <row r="819" spans="2:4" x14ac:dyDescent="0.25">
      <c r="B819" s="1">
        <v>43720</v>
      </c>
      <c r="C819" s="21">
        <v>1.91999868131867</v>
      </c>
      <c r="D819">
        <v>99.514667000000003</v>
      </c>
    </row>
    <row r="820" spans="2:4" x14ac:dyDescent="0.25">
      <c r="B820" s="1">
        <v>43727</v>
      </c>
      <c r="C820" s="21">
        <v>1.945000879120877</v>
      </c>
      <c r="D820">
        <v>99.508347000000001</v>
      </c>
    </row>
    <row r="821" spans="2:4" x14ac:dyDescent="0.25">
      <c r="B821" s="1">
        <v>43734</v>
      </c>
      <c r="C821" s="21">
        <v>1.9050013186813368</v>
      </c>
      <c r="D821">
        <v>99.518457999999995</v>
      </c>
    </row>
    <row r="822" spans="2:4" x14ac:dyDescent="0.25">
      <c r="B822" s="1">
        <v>43741</v>
      </c>
      <c r="C822" s="21">
        <v>1.8399995604395332</v>
      </c>
      <c r="D822">
        <v>99.534889000000007</v>
      </c>
    </row>
    <row r="823" spans="2:4" x14ac:dyDescent="0.25">
      <c r="B823" s="1">
        <v>43748</v>
      </c>
      <c r="C823" s="21">
        <v>1.6800013186813167</v>
      </c>
      <c r="D823">
        <v>99.575333000000001</v>
      </c>
    </row>
    <row r="824" spans="2:4" x14ac:dyDescent="0.25">
      <c r="B824" s="1">
        <v>43755</v>
      </c>
      <c r="C824" s="21">
        <v>1.6400017582417763</v>
      </c>
      <c r="D824">
        <v>99.585443999999995</v>
      </c>
    </row>
    <row r="825" spans="2:4" x14ac:dyDescent="0.25">
      <c r="B825" s="1">
        <v>43762</v>
      </c>
      <c r="C825" s="21">
        <v>1.6300008791209049</v>
      </c>
      <c r="D825" s="16">
        <v>99.587971999999993</v>
      </c>
    </row>
    <row r="826" spans="2:4" x14ac:dyDescent="0.25">
      <c r="B826" s="1">
        <v>43769</v>
      </c>
      <c r="C826" s="21">
        <v>1.6199999999999775</v>
      </c>
      <c r="D826" s="16">
        <v>99.590500000000006</v>
      </c>
    </row>
    <row r="827" spans="2:4" x14ac:dyDescent="0.25">
      <c r="B827" s="1">
        <v>43776</v>
      </c>
      <c r="C827" s="21">
        <v>1.5199991208790973</v>
      </c>
      <c r="D827" s="16">
        <v>99.615778000000006</v>
      </c>
    </row>
    <row r="828" spans="2:4" x14ac:dyDescent="0.25">
      <c r="B828" s="1">
        <v>43783</v>
      </c>
      <c r="C828" s="21">
        <v>1.5649991208791019</v>
      </c>
      <c r="D828" s="16">
        <v>99.604403000000005</v>
      </c>
    </row>
    <row r="829" spans="2:4" x14ac:dyDescent="0.25">
      <c r="B829" s="1">
        <v>43790</v>
      </c>
      <c r="C829" s="21">
        <v>1.5400008791208966</v>
      </c>
      <c r="D829" s="16">
        <v>99.610721999999996</v>
      </c>
    </row>
    <row r="830" spans="2:4" x14ac:dyDescent="0.25">
      <c r="B830" s="1">
        <v>43798</v>
      </c>
      <c r="C830" s="21">
        <v>1.5428571428571451</v>
      </c>
      <c r="D830" s="16">
        <v>99.61</v>
      </c>
    </row>
    <row r="831" spans="2:4" x14ac:dyDescent="0.25">
      <c r="B831" s="1">
        <v>43804</v>
      </c>
      <c r="C831" s="21">
        <v>1.5599986813186937</v>
      </c>
      <c r="D831" s="16">
        <v>99.605666999999997</v>
      </c>
    </row>
    <row r="832" spans="2:4" x14ac:dyDescent="0.25">
      <c r="B832" s="1">
        <v>43811</v>
      </c>
      <c r="C832" s="21">
        <v>1.5199991208790973</v>
      </c>
      <c r="D832" s="16">
        <v>99.615778000000006</v>
      </c>
    </row>
    <row r="833" spans="2:4" x14ac:dyDescent="0.25">
      <c r="B833" s="1">
        <v>43818</v>
      </c>
      <c r="C833" s="21">
        <v>1.5400008791208966</v>
      </c>
      <c r="D833" s="16">
        <v>99.610721999999996</v>
      </c>
    </row>
    <row r="834" spans="2:4" x14ac:dyDescent="0.25">
      <c r="B834" s="1">
        <v>43825</v>
      </c>
      <c r="C834" s="21">
        <v>1.55499824175823</v>
      </c>
      <c r="D834" s="16">
        <v>99.606931000000003</v>
      </c>
    </row>
    <row r="835" spans="2:4" x14ac:dyDescent="0.25">
      <c r="B835" s="1">
        <v>43836</v>
      </c>
      <c r="C835" s="21">
        <v>1.5199991208790973</v>
      </c>
      <c r="D835" s="16">
        <v>99.615778000000006</v>
      </c>
    </row>
    <row r="836" spans="2:4" x14ac:dyDescent="0.25">
      <c r="B836" s="1">
        <v>43843</v>
      </c>
      <c r="C836" s="21">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8">
        <v>44021</v>
      </c>
      <c r="C862" s="37">
        <v>0.15000131868129138</v>
      </c>
      <c r="D862">
        <v>99.962083000000007</v>
      </c>
    </row>
    <row r="863" spans="2:4" ht="15.75" thickBot="1" x14ac:dyDescent="0.3">
      <c r="B863" s="38">
        <v>44028</v>
      </c>
      <c r="C863" s="37">
        <v>0.14500087912088369</v>
      </c>
      <c r="D863">
        <v>99.963346999999999</v>
      </c>
    </row>
    <row r="864" spans="2:4" ht="15.75" thickBot="1" x14ac:dyDescent="0.3">
      <c r="B864" s="38">
        <v>44035</v>
      </c>
      <c r="C864" s="37">
        <v>0.11999868131867669</v>
      </c>
      <c r="D864">
        <v>99.969667000000001</v>
      </c>
    </row>
    <row r="865" spans="2:4" ht="15.75" thickBot="1" x14ac:dyDescent="0.3">
      <c r="B865" s="38">
        <v>44042</v>
      </c>
      <c r="C865" s="37">
        <v>0.10500131868134352</v>
      </c>
      <c r="D865">
        <v>99.973457999999994</v>
      </c>
    </row>
    <row r="866" spans="2:4" ht="15.75" thickBot="1" x14ac:dyDescent="0.3">
      <c r="B866" s="38">
        <v>44049</v>
      </c>
      <c r="C866" s="37">
        <v>0.10000087912087965</v>
      </c>
      <c r="D866" s="41">
        <v>99.974722</v>
      </c>
    </row>
    <row r="867" spans="2:4" ht="15.75" thickBot="1" x14ac:dyDescent="0.3">
      <c r="B867" s="38">
        <v>44056</v>
      </c>
      <c r="C867" s="37">
        <v>0.10500131868134352</v>
      </c>
      <c r="D867" s="41">
        <v>99.973457999999994</v>
      </c>
    </row>
    <row r="868" spans="2:4" ht="15.75" thickBot="1" x14ac:dyDescent="0.3">
      <c r="B868" s="38">
        <v>44063</v>
      </c>
      <c r="C868" s="37">
        <v>0.10500131868134352</v>
      </c>
      <c r="D868" s="41">
        <v>99.973457999999994</v>
      </c>
    </row>
    <row r="869" spans="2:4" ht="15.75" thickBot="1" x14ac:dyDescent="0.3">
      <c r="B869" s="38">
        <v>44070</v>
      </c>
      <c r="C869" s="37">
        <v>0.10110065934063792</v>
      </c>
      <c r="D869" s="41">
        <v>99.974444000000005</v>
      </c>
    </row>
    <row r="870" spans="2:4" ht="15.75" thickBot="1" x14ac:dyDescent="0.3">
      <c r="B870" s="38">
        <v>44077</v>
      </c>
      <c r="C870" s="37">
        <v>0.10500131868134352</v>
      </c>
      <c r="D870" s="41">
        <v>99.973457999999994</v>
      </c>
    </row>
    <row r="871" spans="2:4" ht="15.75" thickBot="1" x14ac:dyDescent="0.3">
      <c r="B871" s="38">
        <v>44084</v>
      </c>
      <c r="C871" s="37">
        <v>0.11499824175826903</v>
      </c>
      <c r="D871" s="41">
        <v>99.970930999999993</v>
      </c>
    </row>
    <row r="872" spans="2:4" ht="15.75" thickBot="1" x14ac:dyDescent="0.3">
      <c r="B872" s="38">
        <v>44091</v>
      </c>
      <c r="C872" s="37">
        <v>0.11000175824175121</v>
      </c>
      <c r="D872" s="41">
        <v>99.972194000000002</v>
      </c>
    </row>
    <row r="873" spans="2:4" ht="15.75" thickBot="1" x14ac:dyDescent="0.3">
      <c r="B873" s="38">
        <v>44098</v>
      </c>
      <c r="C873" s="37">
        <v>0.10000087912087965</v>
      </c>
      <c r="D873" s="41">
        <v>99.974722</v>
      </c>
    </row>
    <row r="874" spans="2:4" ht="15.75" thickBot="1" x14ac:dyDescent="0.3">
      <c r="B874" s="38">
        <v>44105</v>
      </c>
      <c r="C874" s="37">
        <v>0.10000087912087965</v>
      </c>
      <c r="D874" s="41">
        <v>99.974722</v>
      </c>
    </row>
    <row r="875" spans="2:4" ht="15.75" thickBot="1" x14ac:dyDescent="0.3">
      <c r="B875" s="38">
        <v>44112</v>
      </c>
      <c r="C875" s="37">
        <f t="shared" ref="C875:C888" si="0">(100-D875)/100*360/91*100</f>
        <v>9.5000439560415761E-2</v>
      </c>
      <c r="D875" s="41">
        <v>99.975986000000006</v>
      </c>
    </row>
    <row r="876" spans="2:4" ht="15.75" thickBot="1" x14ac:dyDescent="0.3">
      <c r="B876" s="38">
        <v>44119</v>
      </c>
      <c r="C876" s="37">
        <f t="shared" si="0"/>
        <v>0.10500131868134352</v>
      </c>
      <c r="D876" s="39">
        <v>99.973457999999994</v>
      </c>
    </row>
    <row r="877" spans="2:4" ht="15.75" thickBot="1" x14ac:dyDescent="0.3">
      <c r="B877" s="38">
        <v>44126</v>
      </c>
      <c r="C877" s="37">
        <f t="shared" si="0"/>
        <v>0.10000087912087965</v>
      </c>
      <c r="D877" s="39">
        <v>99.974722</v>
      </c>
    </row>
    <row r="878" spans="2:4" ht="15.75" thickBot="1" x14ac:dyDescent="0.3">
      <c r="B878" s="38">
        <v>44133</v>
      </c>
      <c r="C878" s="37">
        <f t="shared" si="0"/>
        <v>0.10000087912087965</v>
      </c>
      <c r="D878" s="39">
        <v>99.974722</v>
      </c>
    </row>
    <row r="879" spans="2:4" ht="15.75" thickBot="1" x14ac:dyDescent="0.3">
      <c r="B879" s="38">
        <v>44140</v>
      </c>
      <c r="C879" s="37">
        <f t="shared" si="0"/>
        <v>9.5000439560415761E-2</v>
      </c>
      <c r="D879" s="39">
        <v>99.975986000000006</v>
      </c>
    </row>
    <row r="880" spans="2:4" ht="15.75" thickBot="1" x14ac:dyDescent="0.3">
      <c r="B880" s="38">
        <v>44147</v>
      </c>
      <c r="C880" s="37">
        <f t="shared" si="0"/>
        <v>0.10000087912087965</v>
      </c>
      <c r="D880" s="39">
        <v>99.974722</v>
      </c>
    </row>
    <row r="881" spans="2:4" ht="15.75" thickBot="1" x14ac:dyDescent="0.3">
      <c r="B881" s="38">
        <v>44154</v>
      </c>
      <c r="C881" s="37">
        <f t="shared" si="0"/>
        <v>9.0000000000008101E-2</v>
      </c>
      <c r="D881" s="39">
        <v>99.977249999999998</v>
      </c>
    </row>
    <row r="882" spans="2:4" ht="15.75" thickBot="1" x14ac:dyDescent="0.3">
      <c r="B882" s="38">
        <v>44162</v>
      </c>
      <c r="C882" s="37">
        <f t="shared" si="0"/>
        <v>8.4065934065913825E-2</v>
      </c>
      <c r="D882" s="39">
        <v>99.978750000000005</v>
      </c>
    </row>
    <row r="883" spans="2:4" ht="15.75" thickBot="1" x14ac:dyDescent="0.3">
      <c r="B883" s="38">
        <v>44168</v>
      </c>
      <c r="C883" s="37">
        <f t="shared" si="0"/>
        <v>8.4999560439544194E-2</v>
      </c>
      <c r="D883" s="39">
        <v>99.978514000000004</v>
      </c>
    </row>
    <row r="884" spans="2:4" ht="15.75" thickBot="1" x14ac:dyDescent="0.3">
      <c r="B884" s="38">
        <v>44175</v>
      </c>
      <c r="C884" s="37">
        <f t="shared" si="0"/>
        <v>7.9999120879136548E-2</v>
      </c>
      <c r="D884" s="39">
        <v>99.979777999999996</v>
      </c>
    </row>
    <row r="885" spans="2:4" ht="15.75" thickBot="1" x14ac:dyDescent="0.3">
      <c r="B885" s="38">
        <v>44182</v>
      </c>
      <c r="C885" s="37">
        <f t="shared" si="0"/>
        <v>7.4998681318672655E-2</v>
      </c>
      <c r="D885" s="39">
        <v>99.981042000000002</v>
      </c>
    </row>
    <row r="886" spans="2:4" ht="15.75" thickBot="1" x14ac:dyDescent="0.3">
      <c r="B886" s="38">
        <v>44189</v>
      </c>
      <c r="C886" s="37">
        <f t="shared" si="0"/>
        <v>9.0000000000008101E-2</v>
      </c>
      <c r="D886" s="39">
        <v>99.977249999999998</v>
      </c>
    </row>
    <row r="887" spans="2:4" ht="15.75" thickBot="1" x14ac:dyDescent="0.3">
      <c r="B887" s="38">
        <v>44196</v>
      </c>
      <c r="C887" s="37">
        <f t="shared" si="0"/>
        <v>9.5000439560415761E-2</v>
      </c>
      <c r="D887" s="39">
        <v>99.975986000000006</v>
      </c>
    </row>
    <row r="888" spans="2:4" x14ac:dyDescent="0.25">
      <c r="B888" s="38">
        <v>44203</v>
      </c>
      <c r="C888" s="37">
        <f t="shared" si="0"/>
        <v>9.0000000000008101E-2</v>
      </c>
      <c r="D888" s="39">
        <v>99.977249999999998</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4" t="s">
        <v>7</v>
      </c>
      <c r="B3" t="s">
        <v>60</v>
      </c>
    </row>
    <row r="4" spans="1:2" x14ac:dyDescent="0.25">
      <c r="A4" s="23">
        <v>38072</v>
      </c>
      <c r="B4" s="25"/>
    </row>
    <row r="5" spans="1:2" x14ac:dyDescent="0.25">
      <c r="A5" s="23">
        <v>38075</v>
      </c>
      <c r="B5" s="25"/>
    </row>
    <row r="6" spans="1:2" x14ac:dyDescent="0.25">
      <c r="A6" s="23">
        <v>38076</v>
      </c>
      <c r="B6" s="25"/>
    </row>
    <row r="7" spans="1:2" x14ac:dyDescent="0.25">
      <c r="A7" s="23">
        <v>38077</v>
      </c>
      <c r="B7" s="25"/>
    </row>
    <row r="8" spans="1:2" x14ac:dyDescent="0.25">
      <c r="A8" s="23">
        <v>38078</v>
      </c>
      <c r="B8" s="25"/>
    </row>
    <row r="9" spans="1:2" x14ac:dyDescent="0.25">
      <c r="A9" s="23">
        <v>38079</v>
      </c>
      <c r="B9" s="25"/>
    </row>
    <row r="10" spans="1:2" x14ac:dyDescent="0.25">
      <c r="A10" s="23">
        <v>38082</v>
      </c>
      <c r="B10" s="25"/>
    </row>
    <row r="11" spans="1:2" x14ac:dyDescent="0.25">
      <c r="A11" s="23">
        <v>38083</v>
      </c>
      <c r="B11" s="25"/>
    </row>
    <row r="12" spans="1:2" x14ac:dyDescent="0.25">
      <c r="A12" s="23">
        <v>38084</v>
      </c>
      <c r="B12" s="25"/>
    </row>
    <row r="13" spans="1:2" x14ac:dyDescent="0.25">
      <c r="A13" s="23">
        <v>38085</v>
      </c>
      <c r="B13" s="25"/>
    </row>
    <row r="14" spans="1:2" x14ac:dyDescent="0.25">
      <c r="A14" s="23">
        <v>38089</v>
      </c>
      <c r="B14" s="25"/>
    </row>
    <row r="15" spans="1:2" x14ac:dyDescent="0.25">
      <c r="A15" s="23">
        <v>38090</v>
      </c>
      <c r="B15" s="25"/>
    </row>
    <row r="16" spans="1:2" x14ac:dyDescent="0.25">
      <c r="A16" s="23">
        <v>38091</v>
      </c>
      <c r="B16" s="25"/>
    </row>
    <row r="17" spans="1:2" x14ac:dyDescent="0.25">
      <c r="A17" s="23">
        <v>38092</v>
      </c>
      <c r="B17" s="25"/>
    </row>
    <row r="18" spans="1:2" x14ac:dyDescent="0.25">
      <c r="A18" s="23">
        <v>38093</v>
      </c>
      <c r="B18" s="25"/>
    </row>
    <row r="19" spans="1:2" x14ac:dyDescent="0.25">
      <c r="A19" s="23">
        <v>38096</v>
      </c>
      <c r="B19" s="25"/>
    </row>
    <row r="20" spans="1:2" x14ac:dyDescent="0.25">
      <c r="A20" s="23">
        <v>38097</v>
      </c>
      <c r="B20" s="25"/>
    </row>
    <row r="21" spans="1:2" x14ac:dyDescent="0.25">
      <c r="A21" s="23">
        <v>38098</v>
      </c>
      <c r="B21" s="25"/>
    </row>
    <row r="22" spans="1:2" x14ac:dyDescent="0.25">
      <c r="A22" s="23">
        <v>38099</v>
      </c>
      <c r="B22" s="25"/>
    </row>
    <row r="23" spans="1:2" x14ac:dyDescent="0.25">
      <c r="A23" s="23">
        <v>38100</v>
      </c>
      <c r="B23" s="25"/>
    </row>
    <row r="24" spans="1:2" x14ac:dyDescent="0.25">
      <c r="A24" s="23">
        <v>38103</v>
      </c>
      <c r="B24" s="25"/>
    </row>
    <row r="25" spans="1:2" x14ac:dyDescent="0.25">
      <c r="A25" s="23">
        <v>38104</v>
      </c>
      <c r="B25" s="25"/>
    </row>
    <row r="26" spans="1:2" x14ac:dyDescent="0.25">
      <c r="A26" s="23">
        <v>38105</v>
      </c>
      <c r="B26" s="25"/>
    </row>
    <row r="27" spans="1:2" x14ac:dyDescent="0.25">
      <c r="A27" s="23">
        <v>38106</v>
      </c>
      <c r="B27" s="25"/>
    </row>
    <row r="28" spans="1:2" x14ac:dyDescent="0.25">
      <c r="A28" s="23">
        <v>38107</v>
      </c>
      <c r="B28" s="25"/>
    </row>
    <row r="29" spans="1:2" x14ac:dyDescent="0.25">
      <c r="A29" s="23">
        <v>38110</v>
      </c>
      <c r="B29" s="25"/>
    </row>
    <row r="30" spans="1:2" x14ac:dyDescent="0.25">
      <c r="A30" s="23">
        <v>38111</v>
      </c>
      <c r="B30" s="25"/>
    </row>
    <row r="31" spans="1:2" x14ac:dyDescent="0.25">
      <c r="A31" s="23">
        <v>38112</v>
      </c>
      <c r="B31" s="25"/>
    </row>
    <row r="32" spans="1:2" x14ac:dyDescent="0.25">
      <c r="A32" s="23">
        <v>38113</v>
      </c>
      <c r="B32" s="25"/>
    </row>
    <row r="33" spans="1:2" x14ac:dyDescent="0.25">
      <c r="A33" s="23">
        <v>38114</v>
      </c>
      <c r="B33" s="25"/>
    </row>
    <row r="34" spans="1:2" x14ac:dyDescent="0.25">
      <c r="A34" s="23">
        <v>38117</v>
      </c>
      <c r="B34" s="25"/>
    </row>
    <row r="35" spans="1:2" x14ac:dyDescent="0.25">
      <c r="A35" s="23">
        <v>38118</v>
      </c>
      <c r="B35" s="25"/>
    </row>
    <row r="36" spans="1:2" x14ac:dyDescent="0.25">
      <c r="A36" s="23">
        <v>38119</v>
      </c>
      <c r="B36" s="25"/>
    </row>
    <row r="37" spans="1:2" x14ac:dyDescent="0.25">
      <c r="A37" s="23">
        <v>38120</v>
      </c>
      <c r="B37" s="25"/>
    </row>
    <row r="38" spans="1:2" x14ac:dyDescent="0.25">
      <c r="A38" s="23">
        <v>38121</v>
      </c>
      <c r="B38" s="25"/>
    </row>
    <row r="39" spans="1:2" x14ac:dyDescent="0.25">
      <c r="A39" s="23">
        <v>38124</v>
      </c>
      <c r="B39" s="25"/>
    </row>
    <row r="40" spans="1:2" x14ac:dyDescent="0.25">
      <c r="A40" s="23">
        <v>38125</v>
      </c>
      <c r="B40" s="25"/>
    </row>
    <row r="41" spans="1:2" x14ac:dyDescent="0.25">
      <c r="A41" s="23">
        <v>38126</v>
      </c>
      <c r="B41" s="25"/>
    </row>
    <row r="42" spans="1:2" x14ac:dyDescent="0.25">
      <c r="A42" s="23">
        <v>38127</v>
      </c>
      <c r="B42" s="25"/>
    </row>
    <row r="43" spans="1:2" x14ac:dyDescent="0.25">
      <c r="A43" s="23">
        <v>38128</v>
      </c>
      <c r="B43" s="25"/>
    </row>
    <row r="44" spans="1:2" x14ac:dyDescent="0.25">
      <c r="A44" s="23">
        <v>38131</v>
      </c>
      <c r="B44" s="25"/>
    </row>
    <row r="45" spans="1:2" x14ac:dyDescent="0.25">
      <c r="A45" s="23">
        <v>38132</v>
      </c>
      <c r="B45" s="25"/>
    </row>
    <row r="46" spans="1:2" x14ac:dyDescent="0.25">
      <c r="A46" s="23">
        <v>38133</v>
      </c>
      <c r="B46" s="25"/>
    </row>
    <row r="47" spans="1:2" x14ac:dyDescent="0.25">
      <c r="A47" s="23">
        <v>38134</v>
      </c>
      <c r="B47" s="25"/>
    </row>
    <row r="48" spans="1:2" x14ac:dyDescent="0.25">
      <c r="A48" s="23">
        <v>38135</v>
      </c>
      <c r="B48" s="25"/>
    </row>
    <row r="49" spans="1:2" x14ac:dyDescent="0.25">
      <c r="A49" s="23">
        <v>38139</v>
      </c>
      <c r="B49" s="25"/>
    </row>
    <row r="50" spans="1:2" x14ac:dyDescent="0.25">
      <c r="A50" s="23">
        <v>38140</v>
      </c>
      <c r="B50" s="25"/>
    </row>
    <row r="51" spans="1:2" x14ac:dyDescent="0.25">
      <c r="A51" s="23">
        <v>38141</v>
      </c>
      <c r="B51" s="25"/>
    </row>
    <row r="52" spans="1:2" x14ac:dyDescent="0.25">
      <c r="A52" s="23">
        <v>38142</v>
      </c>
      <c r="B52" s="25"/>
    </row>
    <row r="53" spans="1:2" x14ac:dyDescent="0.25">
      <c r="A53" s="23">
        <v>38145</v>
      </c>
      <c r="B53" s="25"/>
    </row>
    <row r="54" spans="1:2" x14ac:dyDescent="0.25">
      <c r="A54" s="23">
        <v>38146</v>
      </c>
      <c r="B54" s="25"/>
    </row>
    <row r="55" spans="1:2" x14ac:dyDescent="0.25">
      <c r="A55" s="23">
        <v>38147</v>
      </c>
      <c r="B55" s="25"/>
    </row>
    <row r="56" spans="1:2" x14ac:dyDescent="0.25">
      <c r="A56" s="23">
        <v>38148</v>
      </c>
      <c r="B56" s="25"/>
    </row>
    <row r="57" spans="1:2" x14ac:dyDescent="0.25">
      <c r="A57" s="23">
        <v>38152</v>
      </c>
      <c r="B57" s="25"/>
    </row>
    <row r="58" spans="1:2" x14ac:dyDescent="0.25">
      <c r="A58" s="23">
        <v>38153</v>
      </c>
      <c r="B58" s="25"/>
    </row>
    <row r="59" spans="1:2" x14ac:dyDescent="0.25">
      <c r="A59" s="23">
        <v>38154</v>
      </c>
      <c r="B59" s="25"/>
    </row>
    <row r="60" spans="1:2" x14ac:dyDescent="0.25">
      <c r="A60" s="23">
        <v>38155</v>
      </c>
      <c r="B60" s="25"/>
    </row>
    <row r="61" spans="1:2" x14ac:dyDescent="0.25">
      <c r="A61" s="23">
        <v>38156</v>
      </c>
      <c r="B61" s="25"/>
    </row>
    <row r="62" spans="1:2" x14ac:dyDescent="0.25">
      <c r="A62" s="23">
        <v>38159</v>
      </c>
      <c r="B62" s="25"/>
    </row>
    <row r="63" spans="1:2" x14ac:dyDescent="0.25">
      <c r="A63" s="23">
        <v>38160</v>
      </c>
      <c r="B63" s="25"/>
    </row>
    <row r="64" spans="1:2" x14ac:dyDescent="0.25">
      <c r="A64" s="23">
        <v>38161</v>
      </c>
      <c r="B64" s="25"/>
    </row>
    <row r="65" spans="1:2" x14ac:dyDescent="0.25">
      <c r="A65" s="23">
        <v>38162</v>
      </c>
      <c r="B65" s="25"/>
    </row>
    <row r="66" spans="1:2" x14ac:dyDescent="0.25">
      <c r="A66" s="23">
        <v>38163</v>
      </c>
      <c r="B66" s="25"/>
    </row>
    <row r="67" spans="1:2" x14ac:dyDescent="0.25">
      <c r="A67" s="23">
        <v>38166</v>
      </c>
      <c r="B67" s="25"/>
    </row>
    <row r="68" spans="1:2" x14ac:dyDescent="0.25">
      <c r="A68" s="23">
        <v>38167</v>
      </c>
      <c r="B68" s="25"/>
    </row>
    <row r="69" spans="1:2" x14ac:dyDescent="0.25">
      <c r="A69" s="23">
        <v>38168</v>
      </c>
      <c r="B69" s="25"/>
    </row>
    <row r="70" spans="1:2" x14ac:dyDescent="0.25">
      <c r="A70" s="23">
        <v>38169</v>
      </c>
      <c r="B70" s="25"/>
    </row>
    <row r="71" spans="1:2" x14ac:dyDescent="0.25">
      <c r="A71" s="23">
        <v>38170</v>
      </c>
      <c r="B71" s="25"/>
    </row>
    <row r="72" spans="1:2" x14ac:dyDescent="0.25">
      <c r="A72" s="23">
        <v>38174</v>
      </c>
      <c r="B72" s="25"/>
    </row>
    <row r="73" spans="1:2" x14ac:dyDescent="0.25">
      <c r="A73" s="23">
        <v>38175</v>
      </c>
      <c r="B73" s="25"/>
    </row>
    <row r="74" spans="1:2" x14ac:dyDescent="0.25">
      <c r="A74" s="23">
        <v>38176</v>
      </c>
      <c r="B74" s="25"/>
    </row>
    <row r="75" spans="1:2" x14ac:dyDescent="0.25">
      <c r="A75" s="23">
        <v>38177</v>
      </c>
      <c r="B75" s="25"/>
    </row>
    <row r="76" spans="1:2" x14ac:dyDescent="0.25">
      <c r="A76" s="23">
        <v>38180</v>
      </c>
      <c r="B76" s="25"/>
    </row>
    <row r="77" spans="1:2" x14ac:dyDescent="0.25">
      <c r="A77" s="23">
        <v>38181</v>
      </c>
      <c r="B77" s="25"/>
    </row>
    <row r="78" spans="1:2" x14ac:dyDescent="0.25">
      <c r="A78" s="23">
        <v>38182</v>
      </c>
      <c r="B78" s="25"/>
    </row>
    <row r="79" spans="1:2" x14ac:dyDescent="0.25">
      <c r="A79" s="23">
        <v>38183</v>
      </c>
      <c r="B79" s="25"/>
    </row>
    <row r="80" spans="1:2" x14ac:dyDescent="0.25">
      <c r="A80" s="23">
        <v>38184</v>
      </c>
      <c r="B80" s="25"/>
    </row>
    <row r="81" spans="1:2" x14ac:dyDescent="0.25">
      <c r="A81" s="23">
        <v>38187</v>
      </c>
      <c r="B81" s="25"/>
    </row>
    <row r="82" spans="1:2" x14ac:dyDescent="0.25">
      <c r="A82" s="23">
        <v>38188</v>
      </c>
      <c r="B82" s="25"/>
    </row>
    <row r="83" spans="1:2" x14ac:dyDescent="0.25">
      <c r="A83" s="23">
        <v>38189</v>
      </c>
      <c r="B83" s="25"/>
    </row>
    <row r="84" spans="1:2" x14ac:dyDescent="0.25">
      <c r="A84" s="23">
        <v>38190</v>
      </c>
      <c r="B84" s="25"/>
    </row>
    <row r="85" spans="1:2" x14ac:dyDescent="0.25">
      <c r="A85" s="23">
        <v>38191</v>
      </c>
      <c r="B85" s="25"/>
    </row>
    <row r="86" spans="1:2" x14ac:dyDescent="0.25">
      <c r="A86" s="23">
        <v>38194</v>
      </c>
      <c r="B86" s="25"/>
    </row>
    <row r="87" spans="1:2" x14ac:dyDescent="0.25">
      <c r="A87" s="23">
        <v>38195</v>
      </c>
      <c r="B87" s="25"/>
    </row>
    <row r="88" spans="1:2" x14ac:dyDescent="0.25">
      <c r="A88" s="23">
        <v>38196</v>
      </c>
      <c r="B88" s="25"/>
    </row>
    <row r="89" spans="1:2" x14ac:dyDescent="0.25">
      <c r="A89" s="23">
        <v>38197</v>
      </c>
      <c r="B89" s="25"/>
    </row>
    <row r="90" spans="1:2" x14ac:dyDescent="0.25">
      <c r="A90" s="23">
        <v>38198</v>
      </c>
      <c r="B90" s="25"/>
    </row>
    <row r="91" spans="1:2" x14ac:dyDescent="0.25">
      <c r="A91" s="23">
        <v>38201</v>
      </c>
      <c r="B91" s="25"/>
    </row>
    <row r="92" spans="1:2" x14ac:dyDescent="0.25">
      <c r="A92" s="23">
        <v>38202</v>
      </c>
      <c r="B92" s="25"/>
    </row>
    <row r="93" spans="1:2" x14ac:dyDescent="0.25">
      <c r="A93" s="23">
        <v>38203</v>
      </c>
      <c r="B93" s="25"/>
    </row>
    <row r="94" spans="1:2" x14ac:dyDescent="0.25">
      <c r="A94" s="23">
        <v>38204</v>
      </c>
      <c r="B94" s="25"/>
    </row>
    <row r="95" spans="1:2" x14ac:dyDescent="0.25">
      <c r="A95" s="23">
        <v>38205</v>
      </c>
      <c r="B95" s="25"/>
    </row>
    <row r="96" spans="1:2" x14ac:dyDescent="0.25">
      <c r="A96" s="23">
        <v>38208</v>
      </c>
      <c r="B96" s="25"/>
    </row>
    <row r="97" spans="1:2" x14ac:dyDescent="0.25">
      <c r="A97" s="23">
        <v>38209</v>
      </c>
      <c r="B97" s="25"/>
    </row>
    <row r="98" spans="1:2" x14ac:dyDescent="0.25">
      <c r="A98" s="23">
        <v>38210</v>
      </c>
      <c r="B98" s="25"/>
    </row>
    <row r="99" spans="1:2" x14ac:dyDescent="0.25">
      <c r="A99" s="23">
        <v>38211</v>
      </c>
      <c r="B99" s="25"/>
    </row>
    <row r="100" spans="1:2" x14ac:dyDescent="0.25">
      <c r="A100" s="23">
        <v>38212</v>
      </c>
      <c r="B100" s="25"/>
    </row>
    <row r="101" spans="1:2" x14ac:dyDescent="0.25">
      <c r="A101" s="23">
        <v>38215</v>
      </c>
      <c r="B101" s="25"/>
    </row>
    <row r="102" spans="1:2" x14ac:dyDescent="0.25">
      <c r="A102" s="23">
        <v>38216</v>
      </c>
      <c r="B102" s="25"/>
    </row>
    <row r="103" spans="1:2" x14ac:dyDescent="0.25">
      <c r="A103" s="23">
        <v>38217</v>
      </c>
      <c r="B103" s="25"/>
    </row>
    <row r="104" spans="1:2" x14ac:dyDescent="0.25">
      <c r="A104" s="23">
        <v>38218</v>
      </c>
      <c r="B104" s="25"/>
    </row>
    <row r="105" spans="1:2" x14ac:dyDescent="0.25">
      <c r="A105" s="23">
        <v>38219</v>
      </c>
      <c r="B105" s="25"/>
    </row>
    <row r="106" spans="1:2" x14ac:dyDescent="0.25">
      <c r="A106" s="23">
        <v>38222</v>
      </c>
      <c r="B106" s="25"/>
    </row>
    <row r="107" spans="1:2" x14ac:dyDescent="0.25">
      <c r="A107" s="23">
        <v>38223</v>
      </c>
      <c r="B107" s="25"/>
    </row>
    <row r="108" spans="1:2" x14ac:dyDescent="0.25">
      <c r="A108" s="23">
        <v>38224</v>
      </c>
      <c r="B108" s="25"/>
    </row>
    <row r="109" spans="1:2" x14ac:dyDescent="0.25">
      <c r="A109" s="23">
        <v>38225</v>
      </c>
      <c r="B109" s="25"/>
    </row>
    <row r="110" spans="1:2" x14ac:dyDescent="0.25">
      <c r="A110" s="23">
        <v>38226</v>
      </c>
      <c r="B110" s="25"/>
    </row>
    <row r="111" spans="1:2" x14ac:dyDescent="0.25">
      <c r="A111" s="23">
        <v>38229</v>
      </c>
      <c r="B111" s="25"/>
    </row>
    <row r="112" spans="1:2" x14ac:dyDescent="0.25">
      <c r="A112" s="23">
        <v>38230</v>
      </c>
      <c r="B112" s="25"/>
    </row>
    <row r="113" spans="1:2" x14ac:dyDescent="0.25">
      <c r="A113" s="23">
        <v>38231</v>
      </c>
      <c r="B113" s="25"/>
    </row>
    <row r="114" spans="1:2" x14ac:dyDescent="0.25">
      <c r="A114" s="23">
        <v>38232</v>
      </c>
      <c r="B114" s="25"/>
    </row>
    <row r="115" spans="1:2" x14ac:dyDescent="0.25">
      <c r="A115" s="23">
        <v>38233</v>
      </c>
      <c r="B115" s="25"/>
    </row>
    <row r="116" spans="1:2" x14ac:dyDescent="0.25">
      <c r="A116" s="23">
        <v>38237</v>
      </c>
      <c r="B116" s="25"/>
    </row>
    <row r="117" spans="1:2" x14ac:dyDescent="0.25">
      <c r="A117" s="23">
        <v>38238</v>
      </c>
      <c r="B117" s="25"/>
    </row>
    <row r="118" spans="1:2" x14ac:dyDescent="0.25">
      <c r="A118" s="23">
        <v>38239</v>
      </c>
      <c r="B118" s="25"/>
    </row>
    <row r="119" spans="1:2" x14ac:dyDescent="0.25">
      <c r="A119" s="23">
        <v>38240</v>
      </c>
      <c r="B119" s="25"/>
    </row>
    <row r="120" spans="1:2" x14ac:dyDescent="0.25">
      <c r="A120" s="23">
        <v>38243</v>
      </c>
      <c r="B120" s="25"/>
    </row>
    <row r="121" spans="1:2" x14ac:dyDescent="0.25">
      <c r="A121" s="23">
        <v>38244</v>
      </c>
      <c r="B121" s="25"/>
    </row>
    <row r="122" spans="1:2" x14ac:dyDescent="0.25">
      <c r="A122" s="23">
        <v>38245</v>
      </c>
      <c r="B122" s="25"/>
    </row>
    <row r="123" spans="1:2" x14ac:dyDescent="0.25">
      <c r="A123" s="23">
        <v>38246</v>
      </c>
      <c r="B123" s="25"/>
    </row>
    <row r="124" spans="1:2" x14ac:dyDescent="0.25">
      <c r="A124" s="23">
        <v>38247</v>
      </c>
      <c r="B124" s="25"/>
    </row>
    <row r="125" spans="1:2" x14ac:dyDescent="0.25">
      <c r="A125" s="23">
        <v>38250</v>
      </c>
      <c r="B125" s="25"/>
    </row>
    <row r="126" spans="1:2" x14ac:dyDescent="0.25">
      <c r="A126" s="23">
        <v>38251</v>
      </c>
      <c r="B126" s="25"/>
    </row>
    <row r="127" spans="1:2" x14ac:dyDescent="0.25">
      <c r="A127" s="23">
        <v>38252</v>
      </c>
      <c r="B127" s="25"/>
    </row>
    <row r="128" spans="1:2" x14ac:dyDescent="0.25">
      <c r="A128" s="23">
        <v>38253</v>
      </c>
      <c r="B128" s="25"/>
    </row>
    <row r="129" spans="1:2" x14ac:dyDescent="0.25">
      <c r="A129" s="23">
        <v>38254</v>
      </c>
      <c r="B129" s="25"/>
    </row>
    <row r="130" spans="1:2" x14ac:dyDescent="0.25">
      <c r="A130" s="23">
        <v>38257</v>
      </c>
      <c r="B130" s="25"/>
    </row>
    <row r="131" spans="1:2" x14ac:dyDescent="0.25">
      <c r="A131" s="23">
        <v>38258</v>
      </c>
      <c r="B131" s="25"/>
    </row>
    <row r="132" spans="1:2" x14ac:dyDescent="0.25">
      <c r="A132" s="23">
        <v>38259</v>
      </c>
      <c r="B132" s="25"/>
    </row>
    <row r="133" spans="1:2" x14ac:dyDescent="0.25">
      <c r="A133" s="23">
        <v>38260</v>
      </c>
      <c r="B133" s="25"/>
    </row>
    <row r="134" spans="1:2" x14ac:dyDescent="0.25">
      <c r="A134" s="23">
        <v>38261</v>
      </c>
      <c r="B134" s="25"/>
    </row>
    <row r="135" spans="1:2" x14ac:dyDescent="0.25">
      <c r="A135" s="23">
        <v>38264</v>
      </c>
      <c r="B135" s="25"/>
    </row>
    <row r="136" spans="1:2" x14ac:dyDescent="0.25">
      <c r="A136" s="23">
        <v>38265</v>
      </c>
      <c r="B136" s="25"/>
    </row>
    <row r="137" spans="1:2" x14ac:dyDescent="0.25">
      <c r="A137" s="23">
        <v>38266</v>
      </c>
      <c r="B137" s="25"/>
    </row>
    <row r="138" spans="1:2" x14ac:dyDescent="0.25">
      <c r="A138" s="23">
        <v>38267</v>
      </c>
      <c r="B138" s="25"/>
    </row>
    <row r="139" spans="1:2" x14ac:dyDescent="0.25">
      <c r="A139" s="23">
        <v>38268</v>
      </c>
      <c r="B139" s="25"/>
    </row>
    <row r="140" spans="1:2" x14ac:dyDescent="0.25">
      <c r="A140" s="23">
        <v>38271</v>
      </c>
      <c r="B140" s="25"/>
    </row>
    <row r="141" spans="1:2" x14ac:dyDescent="0.25">
      <c r="A141" s="23">
        <v>38272</v>
      </c>
      <c r="B141" s="25"/>
    </row>
    <row r="142" spans="1:2" x14ac:dyDescent="0.25">
      <c r="A142" s="23">
        <v>38273</v>
      </c>
      <c r="B142" s="25"/>
    </row>
    <row r="143" spans="1:2" x14ac:dyDescent="0.25">
      <c r="A143" s="23">
        <v>38274</v>
      </c>
      <c r="B143" s="25"/>
    </row>
    <row r="144" spans="1:2" x14ac:dyDescent="0.25">
      <c r="A144" s="23">
        <v>38275</v>
      </c>
      <c r="B144" s="25"/>
    </row>
    <row r="145" spans="1:2" x14ac:dyDescent="0.25">
      <c r="A145" s="23">
        <v>38278</v>
      </c>
      <c r="B145" s="25"/>
    </row>
    <row r="146" spans="1:2" x14ac:dyDescent="0.25">
      <c r="A146" s="23">
        <v>38279</v>
      </c>
      <c r="B146" s="25"/>
    </row>
    <row r="147" spans="1:2" x14ac:dyDescent="0.25">
      <c r="A147" s="23">
        <v>38280</v>
      </c>
      <c r="B147" s="25"/>
    </row>
    <row r="148" spans="1:2" x14ac:dyDescent="0.25">
      <c r="A148" s="23">
        <v>38281</v>
      </c>
      <c r="B148" s="25"/>
    </row>
    <row r="149" spans="1:2" x14ac:dyDescent="0.25">
      <c r="A149" s="23">
        <v>38282</v>
      </c>
      <c r="B149" s="25"/>
    </row>
    <row r="150" spans="1:2" x14ac:dyDescent="0.25">
      <c r="A150" s="23">
        <v>38285</v>
      </c>
      <c r="B150" s="25"/>
    </row>
    <row r="151" spans="1:2" x14ac:dyDescent="0.25">
      <c r="A151" s="23">
        <v>38286</v>
      </c>
      <c r="B151" s="25"/>
    </row>
    <row r="152" spans="1:2" x14ac:dyDescent="0.25">
      <c r="A152" s="23">
        <v>38287</v>
      </c>
      <c r="B152" s="25"/>
    </row>
    <row r="153" spans="1:2" x14ac:dyDescent="0.25">
      <c r="A153" s="23">
        <v>38288</v>
      </c>
      <c r="B153" s="25"/>
    </row>
    <row r="154" spans="1:2" x14ac:dyDescent="0.25">
      <c r="A154" s="23">
        <v>38289</v>
      </c>
      <c r="B154" s="25"/>
    </row>
    <row r="155" spans="1:2" x14ac:dyDescent="0.25">
      <c r="A155" s="23">
        <v>38292</v>
      </c>
      <c r="B155" s="25"/>
    </row>
    <row r="156" spans="1:2" x14ac:dyDescent="0.25">
      <c r="A156" s="23">
        <v>38293</v>
      </c>
      <c r="B156" s="25"/>
    </row>
    <row r="157" spans="1:2" x14ac:dyDescent="0.25">
      <c r="A157" s="23">
        <v>38294</v>
      </c>
      <c r="B157" s="25"/>
    </row>
    <row r="158" spans="1:2" x14ac:dyDescent="0.25">
      <c r="A158" s="23">
        <v>38295</v>
      </c>
      <c r="B158" s="25"/>
    </row>
    <row r="159" spans="1:2" x14ac:dyDescent="0.25">
      <c r="A159" s="23">
        <v>38296</v>
      </c>
      <c r="B159" s="25"/>
    </row>
    <row r="160" spans="1:2" x14ac:dyDescent="0.25">
      <c r="A160" s="23">
        <v>38299</v>
      </c>
      <c r="B160" s="25"/>
    </row>
    <row r="161" spans="1:2" x14ac:dyDescent="0.25">
      <c r="A161" s="23">
        <v>38300</v>
      </c>
      <c r="B161" s="25"/>
    </row>
    <row r="162" spans="1:2" x14ac:dyDescent="0.25">
      <c r="A162" s="23">
        <v>38301</v>
      </c>
      <c r="B162" s="25"/>
    </row>
    <row r="163" spans="1:2" x14ac:dyDescent="0.25">
      <c r="A163" s="23">
        <v>38302</v>
      </c>
      <c r="B163" s="25"/>
    </row>
    <row r="164" spans="1:2" x14ac:dyDescent="0.25">
      <c r="A164" s="23">
        <v>38303</v>
      </c>
      <c r="B164" s="25"/>
    </row>
    <row r="165" spans="1:2" x14ac:dyDescent="0.25">
      <c r="A165" s="23">
        <v>38306</v>
      </c>
      <c r="B165" s="25"/>
    </row>
    <row r="166" spans="1:2" x14ac:dyDescent="0.25">
      <c r="A166" s="23">
        <v>38307</v>
      </c>
      <c r="B166" s="25"/>
    </row>
    <row r="167" spans="1:2" x14ac:dyDescent="0.25">
      <c r="A167" s="23">
        <v>38308</v>
      </c>
      <c r="B167" s="25"/>
    </row>
    <row r="168" spans="1:2" x14ac:dyDescent="0.25">
      <c r="A168" s="23">
        <v>38309</v>
      </c>
      <c r="B168" s="25"/>
    </row>
    <row r="169" spans="1:2" x14ac:dyDescent="0.25">
      <c r="A169" s="23">
        <v>38310</v>
      </c>
      <c r="B169" s="25"/>
    </row>
    <row r="170" spans="1:2" x14ac:dyDescent="0.25">
      <c r="A170" s="23">
        <v>38313</v>
      </c>
      <c r="B170" s="25"/>
    </row>
    <row r="171" spans="1:2" x14ac:dyDescent="0.25">
      <c r="A171" s="23">
        <v>38314</v>
      </c>
      <c r="B171" s="25"/>
    </row>
    <row r="172" spans="1:2" x14ac:dyDescent="0.25">
      <c r="A172" s="23">
        <v>38315</v>
      </c>
      <c r="B172" s="25"/>
    </row>
    <row r="173" spans="1:2" x14ac:dyDescent="0.25">
      <c r="A173" s="23">
        <v>38317</v>
      </c>
      <c r="B173" s="25"/>
    </row>
    <row r="174" spans="1:2" x14ac:dyDescent="0.25">
      <c r="A174" s="23">
        <v>38320</v>
      </c>
      <c r="B174" s="25"/>
    </row>
    <row r="175" spans="1:2" x14ac:dyDescent="0.25">
      <c r="A175" s="23">
        <v>38321</v>
      </c>
      <c r="B175" s="25"/>
    </row>
    <row r="176" spans="1:2" x14ac:dyDescent="0.25">
      <c r="A176" s="23">
        <v>38322</v>
      </c>
      <c r="B176" s="25"/>
    </row>
    <row r="177" spans="1:2" x14ac:dyDescent="0.25">
      <c r="A177" s="23">
        <v>38323</v>
      </c>
      <c r="B177" s="25"/>
    </row>
    <row r="178" spans="1:2" x14ac:dyDescent="0.25">
      <c r="A178" s="23">
        <v>38324</v>
      </c>
      <c r="B178" s="25"/>
    </row>
    <row r="179" spans="1:2" x14ac:dyDescent="0.25">
      <c r="A179" s="23">
        <v>38327</v>
      </c>
      <c r="B179" s="25"/>
    </row>
    <row r="180" spans="1:2" x14ac:dyDescent="0.25">
      <c r="A180" s="23">
        <v>38328</v>
      </c>
      <c r="B180" s="25"/>
    </row>
    <row r="181" spans="1:2" x14ac:dyDescent="0.25">
      <c r="A181" s="23">
        <v>38329</v>
      </c>
      <c r="B181" s="25"/>
    </row>
    <row r="182" spans="1:2" x14ac:dyDescent="0.25">
      <c r="A182" s="23">
        <v>38330</v>
      </c>
      <c r="B182" s="25"/>
    </row>
    <row r="183" spans="1:2" x14ac:dyDescent="0.25">
      <c r="A183" s="23">
        <v>38331</v>
      </c>
      <c r="B183" s="25"/>
    </row>
    <row r="184" spans="1:2" x14ac:dyDescent="0.25">
      <c r="A184" s="23">
        <v>38334</v>
      </c>
      <c r="B184" s="25"/>
    </row>
    <row r="185" spans="1:2" x14ac:dyDescent="0.25">
      <c r="A185" s="23">
        <v>38335</v>
      </c>
      <c r="B185" s="25"/>
    </row>
    <row r="186" spans="1:2" x14ac:dyDescent="0.25">
      <c r="A186" s="23">
        <v>38336</v>
      </c>
      <c r="B186" s="25"/>
    </row>
    <row r="187" spans="1:2" x14ac:dyDescent="0.25">
      <c r="A187" s="23">
        <v>38337</v>
      </c>
      <c r="B187" s="25"/>
    </row>
    <row r="188" spans="1:2" x14ac:dyDescent="0.25">
      <c r="A188" s="23">
        <v>38338</v>
      </c>
      <c r="B188" s="25"/>
    </row>
    <row r="189" spans="1:2" x14ac:dyDescent="0.25">
      <c r="A189" s="23">
        <v>38341</v>
      </c>
      <c r="B189" s="25"/>
    </row>
    <row r="190" spans="1:2" x14ac:dyDescent="0.25">
      <c r="A190" s="23">
        <v>38342</v>
      </c>
      <c r="B190" s="25"/>
    </row>
    <row r="191" spans="1:2" x14ac:dyDescent="0.25">
      <c r="A191" s="23">
        <v>38343</v>
      </c>
      <c r="B191" s="25"/>
    </row>
    <row r="192" spans="1:2" x14ac:dyDescent="0.25">
      <c r="A192" s="23">
        <v>38344</v>
      </c>
      <c r="B192" s="25"/>
    </row>
    <row r="193" spans="1:2" x14ac:dyDescent="0.25">
      <c r="A193" s="23">
        <v>38348</v>
      </c>
      <c r="B193" s="25"/>
    </row>
    <row r="194" spans="1:2" x14ac:dyDescent="0.25">
      <c r="A194" s="23">
        <v>38349</v>
      </c>
      <c r="B194" s="25"/>
    </row>
    <row r="195" spans="1:2" x14ac:dyDescent="0.25">
      <c r="A195" s="23">
        <v>38350</v>
      </c>
      <c r="B195" s="25"/>
    </row>
    <row r="196" spans="1:2" x14ac:dyDescent="0.25">
      <c r="A196" s="23">
        <v>38351</v>
      </c>
      <c r="B196" s="25"/>
    </row>
    <row r="197" spans="1:2" x14ac:dyDescent="0.25">
      <c r="A197" s="23">
        <v>38352</v>
      </c>
      <c r="B197" s="25"/>
    </row>
    <row r="198" spans="1:2" x14ac:dyDescent="0.25">
      <c r="A198" s="23">
        <v>38355</v>
      </c>
      <c r="B198" s="25"/>
    </row>
    <row r="199" spans="1:2" x14ac:dyDescent="0.25">
      <c r="A199" s="23">
        <v>38356</v>
      </c>
      <c r="B199" s="25"/>
    </row>
    <row r="200" spans="1:2" x14ac:dyDescent="0.25">
      <c r="A200" s="23">
        <v>38357</v>
      </c>
      <c r="B200" s="25"/>
    </row>
    <row r="201" spans="1:2" x14ac:dyDescent="0.25">
      <c r="A201" s="23">
        <v>38358</v>
      </c>
      <c r="B201" s="25"/>
    </row>
    <row r="202" spans="1:2" x14ac:dyDescent="0.25">
      <c r="A202" s="23">
        <v>38359</v>
      </c>
      <c r="B202" s="25"/>
    </row>
    <row r="203" spans="1:2" x14ac:dyDescent="0.25">
      <c r="A203" s="23">
        <v>38362</v>
      </c>
      <c r="B203" s="25"/>
    </row>
    <row r="204" spans="1:2" x14ac:dyDescent="0.25">
      <c r="A204" s="23">
        <v>38363</v>
      </c>
      <c r="B204" s="25"/>
    </row>
    <row r="205" spans="1:2" x14ac:dyDescent="0.25">
      <c r="A205" s="23">
        <v>38364</v>
      </c>
      <c r="B205" s="25"/>
    </row>
    <row r="206" spans="1:2" x14ac:dyDescent="0.25">
      <c r="A206" s="23">
        <v>38365</v>
      </c>
      <c r="B206" s="25"/>
    </row>
    <row r="207" spans="1:2" x14ac:dyDescent="0.25">
      <c r="A207" s="23">
        <v>38366</v>
      </c>
      <c r="B207" s="25"/>
    </row>
    <row r="208" spans="1:2" x14ac:dyDescent="0.25">
      <c r="A208" s="23">
        <v>38370</v>
      </c>
      <c r="B208" s="25"/>
    </row>
    <row r="209" spans="1:2" x14ac:dyDescent="0.25">
      <c r="A209" s="23">
        <v>38371</v>
      </c>
      <c r="B209" s="25"/>
    </row>
    <row r="210" spans="1:2" x14ac:dyDescent="0.25">
      <c r="A210" s="23">
        <v>38372</v>
      </c>
      <c r="B210" s="25"/>
    </row>
    <row r="211" spans="1:2" x14ac:dyDescent="0.25">
      <c r="A211" s="23">
        <v>38373</v>
      </c>
      <c r="B211" s="25"/>
    </row>
    <row r="212" spans="1:2" x14ac:dyDescent="0.25">
      <c r="A212" s="23">
        <v>38376</v>
      </c>
      <c r="B212" s="25"/>
    </row>
    <row r="213" spans="1:2" x14ac:dyDescent="0.25">
      <c r="A213" s="23">
        <v>38377</v>
      </c>
      <c r="B213" s="25"/>
    </row>
    <row r="214" spans="1:2" x14ac:dyDescent="0.25">
      <c r="A214" s="23">
        <v>38378</v>
      </c>
      <c r="B214" s="25"/>
    </row>
    <row r="215" spans="1:2" x14ac:dyDescent="0.25">
      <c r="A215" s="23">
        <v>38379</v>
      </c>
      <c r="B215" s="25"/>
    </row>
    <row r="216" spans="1:2" x14ac:dyDescent="0.25">
      <c r="A216" s="23">
        <v>38380</v>
      </c>
      <c r="B216" s="25"/>
    </row>
    <row r="217" spans="1:2" x14ac:dyDescent="0.25">
      <c r="A217" s="23">
        <v>38383</v>
      </c>
      <c r="B217" s="25"/>
    </row>
    <row r="218" spans="1:2" x14ac:dyDescent="0.25">
      <c r="A218" s="23">
        <v>38384</v>
      </c>
      <c r="B218" s="25"/>
    </row>
    <row r="219" spans="1:2" x14ac:dyDescent="0.25">
      <c r="A219" s="23">
        <v>38385</v>
      </c>
      <c r="B219" s="25"/>
    </row>
    <row r="220" spans="1:2" x14ac:dyDescent="0.25">
      <c r="A220" s="23">
        <v>38386</v>
      </c>
      <c r="B220" s="25"/>
    </row>
    <row r="221" spans="1:2" x14ac:dyDescent="0.25">
      <c r="A221" s="23">
        <v>38387</v>
      </c>
      <c r="B221" s="25"/>
    </row>
    <row r="222" spans="1:2" x14ac:dyDescent="0.25">
      <c r="A222" s="23">
        <v>38390</v>
      </c>
      <c r="B222" s="25"/>
    </row>
    <row r="223" spans="1:2" x14ac:dyDescent="0.25">
      <c r="A223" s="23">
        <v>38391</v>
      </c>
      <c r="B223" s="25"/>
    </row>
    <row r="224" spans="1:2" x14ac:dyDescent="0.25">
      <c r="A224" s="23">
        <v>38392</v>
      </c>
      <c r="B224" s="25"/>
    </row>
    <row r="225" spans="1:2" x14ac:dyDescent="0.25">
      <c r="A225" s="23">
        <v>38393</v>
      </c>
      <c r="B225" s="25"/>
    </row>
    <row r="226" spans="1:2" x14ac:dyDescent="0.25">
      <c r="A226" s="23">
        <v>38394</v>
      </c>
      <c r="B226" s="25"/>
    </row>
    <row r="227" spans="1:2" x14ac:dyDescent="0.25">
      <c r="A227" s="23">
        <v>38397</v>
      </c>
      <c r="B227" s="25"/>
    </row>
    <row r="228" spans="1:2" x14ac:dyDescent="0.25">
      <c r="A228" s="23">
        <v>38398</v>
      </c>
      <c r="B228" s="25"/>
    </row>
    <row r="229" spans="1:2" x14ac:dyDescent="0.25">
      <c r="A229" s="23">
        <v>38399</v>
      </c>
      <c r="B229" s="25"/>
    </row>
    <row r="230" spans="1:2" x14ac:dyDescent="0.25">
      <c r="A230" s="23">
        <v>38400</v>
      </c>
      <c r="B230" s="25"/>
    </row>
    <row r="231" spans="1:2" x14ac:dyDescent="0.25">
      <c r="A231" s="23">
        <v>38401</v>
      </c>
      <c r="B231" s="25"/>
    </row>
    <row r="232" spans="1:2" x14ac:dyDescent="0.25">
      <c r="A232" s="23">
        <v>38405</v>
      </c>
      <c r="B232" s="25"/>
    </row>
    <row r="233" spans="1:2" x14ac:dyDescent="0.25">
      <c r="A233" s="23">
        <v>38406</v>
      </c>
      <c r="B233" s="25"/>
    </row>
    <row r="234" spans="1:2" x14ac:dyDescent="0.25">
      <c r="A234" s="23">
        <v>38407</v>
      </c>
      <c r="B234" s="25"/>
    </row>
    <row r="235" spans="1:2" x14ac:dyDescent="0.25">
      <c r="A235" s="23">
        <v>38408</v>
      </c>
      <c r="B235" s="25"/>
    </row>
    <row r="236" spans="1:2" x14ac:dyDescent="0.25">
      <c r="A236" s="23">
        <v>38411</v>
      </c>
      <c r="B236" s="25"/>
    </row>
    <row r="237" spans="1:2" x14ac:dyDescent="0.25">
      <c r="A237" s="23">
        <v>38412</v>
      </c>
      <c r="B237" s="25"/>
    </row>
    <row r="238" spans="1:2" x14ac:dyDescent="0.25">
      <c r="A238" s="23">
        <v>38413</v>
      </c>
      <c r="B238" s="25"/>
    </row>
    <row r="239" spans="1:2" x14ac:dyDescent="0.25">
      <c r="A239" s="23">
        <v>38414</v>
      </c>
      <c r="B239" s="25"/>
    </row>
    <row r="240" spans="1:2" x14ac:dyDescent="0.25">
      <c r="A240" s="23">
        <v>38415</v>
      </c>
      <c r="B240" s="25"/>
    </row>
    <row r="241" spans="1:2" x14ac:dyDescent="0.25">
      <c r="A241" s="23">
        <v>38418</v>
      </c>
      <c r="B241" s="25"/>
    </row>
    <row r="242" spans="1:2" x14ac:dyDescent="0.25">
      <c r="A242" s="23">
        <v>38419</v>
      </c>
      <c r="B242" s="25"/>
    </row>
    <row r="243" spans="1:2" x14ac:dyDescent="0.25">
      <c r="A243" s="23">
        <v>38420</v>
      </c>
      <c r="B243" s="25"/>
    </row>
    <row r="244" spans="1:2" x14ac:dyDescent="0.25">
      <c r="A244" s="23">
        <v>38421</v>
      </c>
      <c r="B244" s="25"/>
    </row>
    <row r="245" spans="1:2" x14ac:dyDescent="0.25">
      <c r="A245" s="23">
        <v>38422</v>
      </c>
      <c r="B245" s="25"/>
    </row>
    <row r="246" spans="1:2" x14ac:dyDescent="0.25">
      <c r="A246" s="23">
        <v>38425</v>
      </c>
      <c r="B246" s="25"/>
    </row>
    <row r="247" spans="1:2" x14ac:dyDescent="0.25">
      <c r="A247" s="23">
        <v>38426</v>
      </c>
      <c r="B247" s="25"/>
    </row>
    <row r="248" spans="1:2" x14ac:dyDescent="0.25">
      <c r="A248" s="23">
        <v>38427</v>
      </c>
      <c r="B248" s="25"/>
    </row>
    <row r="249" spans="1:2" x14ac:dyDescent="0.25">
      <c r="A249" s="23">
        <v>38428</v>
      </c>
      <c r="B249" s="25"/>
    </row>
    <row r="250" spans="1:2" x14ac:dyDescent="0.25">
      <c r="A250" s="23">
        <v>38429</v>
      </c>
      <c r="B250" s="25"/>
    </row>
    <row r="251" spans="1:2" x14ac:dyDescent="0.25">
      <c r="A251" s="23">
        <v>38432</v>
      </c>
      <c r="B251" s="25"/>
    </row>
    <row r="252" spans="1:2" x14ac:dyDescent="0.25">
      <c r="A252" s="23">
        <v>38433</v>
      </c>
      <c r="B252" s="25"/>
    </row>
    <row r="253" spans="1:2" x14ac:dyDescent="0.25">
      <c r="A253" s="23">
        <v>38434</v>
      </c>
      <c r="B253" s="25"/>
    </row>
    <row r="254" spans="1:2" x14ac:dyDescent="0.25">
      <c r="A254" s="23">
        <v>38435</v>
      </c>
      <c r="B254" s="25"/>
    </row>
    <row r="255" spans="1:2" x14ac:dyDescent="0.25">
      <c r="A255" s="23">
        <v>38439</v>
      </c>
      <c r="B255" s="25"/>
    </row>
    <row r="256" spans="1:2" x14ac:dyDescent="0.25">
      <c r="A256" s="23">
        <v>38440</v>
      </c>
      <c r="B256" s="25"/>
    </row>
    <row r="257" spans="1:2" x14ac:dyDescent="0.25">
      <c r="A257" s="23">
        <v>38441</v>
      </c>
      <c r="B257" s="25"/>
    </row>
    <row r="258" spans="1:2" x14ac:dyDescent="0.25">
      <c r="A258" s="23">
        <v>38442</v>
      </c>
      <c r="B258" s="25"/>
    </row>
    <row r="259" spans="1:2" x14ac:dyDescent="0.25">
      <c r="A259" s="23">
        <v>38443</v>
      </c>
      <c r="B259" s="25"/>
    </row>
    <row r="260" spans="1:2" x14ac:dyDescent="0.25">
      <c r="A260" s="23">
        <v>38446</v>
      </c>
      <c r="B260" s="25"/>
    </row>
    <row r="261" spans="1:2" x14ac:dyDescent="0.25">
      <c r="A261" s="23">
        <v>38447</v>
      </c>
      <c r="B261" s="25"/>
    </row>
    <row r="262" spans="1:2" x14ac:dyDescent="0.25">
      <c r="A262" s="23">
        <v>38448</v>
      </c>
      <c r="B262" s="25"/>
    </row>
    <row r="263" spans="1:2" x14ac:dyDescent="0.25">
      <c r="A263" s="23">
        <v>38449</v>
      </c>
      <c r="B263" s="25"/>
    </row>
    <row r="264" spans="1:2" x14ac:dyDescent="0.25">
      <c r="A264" s="23">
        <v>38450</v>
      </c>
      <c r="B264" s="25"/>
    </row>
    <row r="265" spans="1:2" x14ac:dyDescent="0.25">
      <c r="A265" s="23">
        <v>38453</v>
      </c>
      <c r="B265" s="25"/>
    </row>
    <row r="266" spans="1:2" x14ac:dyDescent="0.25">
      <c r="A266" s="23">
        <v>38454</v>
      </c>
      <c r="B266" s="25"/>
    </row>
    <row r="267" spans="1:2" x14ac:dyDescent="0.25">
      <c r="A267" s="23">
        <v>38455</v>
      </c>
      <c r="B267" s="25"/>
    </row>
    <row r="268" spans="1:2" x14ac:dyDescent="0.25">
      <c r="A268" s="23">
        <v>38456</v>
      </c>
      <c r="B268" s="25"/>
    </row>
    <row r="269" spans="1:2" x14ac:dyDescent="0.25">
      <c r="A269" s="23">
        <v>38457</v>
      </c>
      <c r="B269" s="25"/>
    </row>
    <row r="270" spans="1:2" x14ac:dyDescent="0.25">
      <c r="A270" s="23">
        <v>38460</v>
      </c>
      <c r="B270" s="25"/>
    </row>
    <row r="271" spans="1:2" x14ac:dyDescent="0.25">
      <c r="A271" s="23">
        <v>38461</v>
      </c>
      <c r="B271" s="25"/>
    </row>
    <row r="272" spans="1:2" x14ac:dyDescent="0.25">
      <c r="A272" s="23">
        <v>38462</v>
      </c>
      <c r="B272" s="25"/>
    </row>
    <row r="273" spans="1:2" x14ac:dyDescent="0.25">
      <c r="A273" s="23">
        <v>38463</v>
      </c>
      <c r="B273" s="25"/>
    </row>
    <row r="274" spans="1:2" x14ac:dyDescent="0.25">
      <c r="A274" s="23">
        <v>38464</v>
      </c>
      <c r="B274" s="25"/>
    </row>
    <row r="275" spans="1:2" x14ac:dyDescent="0.25">
      <c r="A275" s="23">
        <v>38467</v>
      </c>
      <c r="B275" s="25"/>
    </row>
    <row r="276" spans="1:2" x14ac:dyDescent="0.25">
      <c r="A276" s="23">
        <v>38468</v>
      </c>
      <c r="B276" s="25"/>
    </row>
    <row r="277" spans="1:2" x14ac:dyDescent="0.25">
      <c r="A277" s="23">
        <v>38469</v>
      </c>
      <c r="B277" s="25"/>
    </row>
    <row r="278" spans="1:2" x14ac:dyDescent="0.25">
      <c r="A278" s="23">
        <v>38470</v>
      </c>
      <c r="B278" s="25"/>
    </row>
    <row r="279" spans="1:2" x14ac:dyDescent="0.25">
      <c r="A279" s="23">
        <v>38471</v>
      </c>
      <c r="B279" s="25"/>
    </row>
    <row r="280" spans="1:2" x14ac:dyDescent="0.25">
      <c r="A280" s="23">
        <v>38474</v>
      </c>
      <c r="B280" s="25"/>
    </row>
    <row r="281" spans="1:2" x14ac:dyDescent="0.25">
      <c r="A281" s="23">
        <v>38475</v>
      </c>
      <c r="B281" s="25"/>
    </row>
    <row r="282" spans="1:2" x14ac:dyDescent="0.25">
      <c r="A282" s="23">
        <v>38476</v>
      </c>
      <c r="B282" s="25"/>
    </row>
    <row r="283" spans="1:2" x14ac:dyDescent="0.25">
      <c r="A283" s="23">
        <v>38477</v>
      </c>
      <c r="B283" s="25"/>
    </row>
    <row r="284" spans="1:2" x14ac:dyDescent="0.25">
      <c r="A284" s="23">
        <v>38478</v>
      </c>
      <c r="B284" s="25"/>
    </row>
    <row r="285" spans="1:2" x14ac:dyDescent="0.25">
      <c r="A285" s="23">
        <v>38481</v>
      </c>
      <c r="B285" s="25"/>
    </row>
    <row r="286" spans="1:2" x14ac:dyDescent="0.25">
      <c r="A286" s="23">
        <v>38482</v>
      </c>
      <c r="B286" s="25"/>
    </row>
    <row r="287" spans="1:2" x14ac:dyDescent="0.25">
      <c r="A287" s="23">
        <v>38483</v>
      </c>
      <c r="B287" s="25"/>
    </row>
    <row r="288" spans="1:2" x14ac:dyDescent="0.25">
      <c r="A288" s="23">
        <v>38484</v>
      </c>
      <c r="B288" s="25"/>
    </row>
    <row r="289" spans="1:2" x14ac:dyDescent="0.25">
      <c r="A289" s="23">
        <v>38485</v>
      </c>
      <c r="B289" s="25"/>
    </row>
    <row r="290" spans="1:2" x14ac:dyDescent="0.25">
      <c r="A290" s="23">
        <v>38488</v>
      </c>
      <c r="B290" s="25"/>
    </row>
    <row r="291" spans="1:2" x14ac:dyDescent="0.25">
      <c r="A291" s="23">
        <v>38489</v>
      </c>
      <c r="B291" s="25"/>
    </row>
    <row r="292" spans="1:2" x14ac:dyDescent="0.25">
      <c r="A292" s="23">
        <v>38490</v>
      </c>
      <c r="B292" s="25"/>
    </row>
    <row r="293" spans="1:2" x14ac:dyDescent="0.25">
      <c r="A293" s="23">
        <v>38491</v>
      </c>
      <c r="B293" s="25"/>
    </row>
    <row r="294" spans="1:2" x14ac:dyDescent="0.25">
      <c r="A294" s="23">
        <v>38492</v>
      </c>
      <c r="B294" s="25"/>
    </row>
    <row r="295" spans="1:2" x14ac:dyDescent="0.25">
      <c r="A295" s="23">
        <v>38495</v>
      </c>
      <c r="B295" s="25"/>
    </row>
    <row r="296" spans="1:2" x14ac:dyDescent="0.25">
      <c r="A296" s="23">
        <v>38496</v>
      </c>
      <c r="B296" s="25"/>
    </row>
    <row r="297" spans="1:2" x14ac:dyDescent="0.25">
      <c r="A297" s="23">
        <v>38497</v>
      </c>
      <c r="B297" s="25"/>
    </row>
    <row r="298" spans="1:2" x14ac:dyDescent="0.25">
      <c r="A298" s="23">
        <v>38498</v>
      </c>
      <c r="B298" s="25"/>
    </row>
    <row r="299" spans="1:2" x14ac:dyDescent="0.25">
      <c r="A299" s="23">
        <v>38499</v>
      </c>
      <c r="B299" s="25"/>
    </row>
    <row r="300" spans="1:2" x14ac:dyDescent="0.25">
      <c r="A300" s="23">
        <v>38503</v>
      </c>
      <c r="B300" s="25"/>
    </row>
    <row r="301" spans="1:2" x14ac:dyDescent="0.25">
      <c r="A301" s="23">
        <v>38504</v>
      </c>
      <c r="B301" s="25"/>
    </row>
    <row r="302" spans="1:2" x14ac:dyDescent="0.25">
      <c r="A302" s="23">
        <v>38505</v>
      </c>
      <c r="B302" s="25"/>
    </row>
    <row r="303" spans="1:2" x14ac:dyDescent="0.25">
      <c r="A303" s="23">
        <v>38506</v>
      </c>
      <c r="B303" s="25"/>
    </row>
    <row r="304" spans="1:2" x14ac:dyDescent="0.25">
      <c r="A304" s="23">
        <v>38509</v>
      </c>
      <c r="B304" s="25"/>
    </row>
    <row r="305" spans="1:2" x14ac:dyDescent="0.25">
      <c r="A305" s="23">
        <v>38510</v>
      </c>
      <c r="B305" s="25"/>
    </row>
    <row r="306" spans="1:2" x14ac:dyDescent="0.25">
      <c r="A306" s="23">
        <v>38511</v>
      </c>
      <c r="B306" s="25"/>
    </row>
    <row r="307" spans="1:2" x14ac:dyDescent="0.25">
      <c r="A307" s="23">
        <v>38512</v>
      </c>
      <c r="B307" s="25"/>
    </row>
    <row r="308" spans="1:2" x14ac:dyDescent="0.25">
      <c r="A308" s="23">
        <v>38513</v>
      </c>
      <c r="B308" s="25"/>
    </row>
    <row r="309" spans="1:2" x14ac:dyDescent="0.25">
      <c r="A309" s="23">
        <v>38516</v>
      </c>
      <c r="B309" s="25"/>
    </row>
    <row r="310" spans="1:2" x14ac:dyDescent="0.25">
      <c r="A310" s="23">
        <v>38517</v>
      </c>
      <c r="B310" s="25"/>
    </row>
    <row r="311" spans="1:2" x14ac:dyDescent="0.25">
      <c r="A311" s="23">
        <v>38518</v>
      </c>
      <c r="B311" s="25"/>
    </row>
    <row r="312" spans="1:2" x14ac:dyDescent="0.25">
      <c r="A312" s="23">
        <v>38519</v>
      </c>
      <c r="B312" s="25"/>
    </row>
    <row r="313" spans="1:2" x14ac:dyDescent="0.25">
      <c r="A313" s="23">
        <v>38520</v>
      </c>
      <c r="B313" s="25"/>
    </row>
    <row r="314" spans="1:2" x14ac:dyDescent="0.25">
      <c r="A314" s="23">
        <v>38523</v>
      </c>
      <c r="B314" s="25"/>
    </row>
    <row r="315" spans="1:2" x14ac:dyDescent="0.25">
      <c r="A315" s="23">
        <v>38524</v>
      </c>
      <c r="B315" s="25"/>
    </row>
    <row r="316" spans="1:2" x14ac:dyDescent="0.25">
      <c r="A316" s="23">
        <v>38525</v>
      </c>
      <c r="B316" s="25"/>
    </row>
    <row r="317" spans="1:2" x14ac:dyDescent="0.25">
      <c r="A317" s="23">
        <v>38526</v>
      </c>
      <c r="B317" s="25"/>
    </row>
    <row r="318" spans="1:2" x14ac:dyDescent="0.25">
      <c r="A318" s="23">
        <v>38527</v>
      </c>
      <c r="B318" s="25"/>
    </row>
    <row r="319" spans="1:2" x14ac:dyDescent="0.25">
      <c r="A319" s="23">
        <v>38530</v>
      </c>
      <c r="B319" s="25"/>
    </row>
    <row r="320" spans="1:2" x14ac:dyDescent="0.25">
      <c r="A320" s="23">
        <v>38531</v>
      </c>
      <c r="B320" s="25"/>
    </row>
    <row r="321" spans="1:2" x14ac:dyDescent="0.25">
      <c r="A321" s="23">
        <v>38532</v>
      </c>
      <c r="B321" s="25"/>
    </row>
    <row r="322" spans="1:2" x14ac:dyDescent="0.25">
      <c r="A322" s="23">
        <v>38533</v>
      </c>
      <c r="B322" s="25"/>
    </row>
    <row r="323" spans="1:2" x14ac:dyDescent="0.25">
      <c r="A323" s="23">
        <v>38534</v>
      </c>
      <c r="B323" s="25"/>
    </row>
    <row r="324" spans="1:2" x14ac:dyDescent="0.25">
      <c r="A324" s="23">
        <v>38538</v>
      </c>
      <c r="B324" s="25"/>
    </row>
    <row r="325" spans="1:2" x14ac:dyDescent="0.25">
      <c r="A325" s="23">
        <v>38539</v>
      </c>
      <c r="B325" s="25"/>
    </row>
    <row r="326" spans="1:2" x14ac:dyDescent="0.25">
      <c r="A326" s="23">
        <v>38540</v>
      </c>
      <c r="B326" s="25"/>
    </row>
    <row r="327" spans="1:2" x14ac:dyDescent="0.25">
      <c r="A327" s="23">
        <v>38541</v>
      </c>
      <c r="B327" s="25"/>
    </row>
    <row r="328" spans="1:2" x14ac:dyDescent="0.25">
      <c r="A328" s="23">
        <v>38544</v>
      </c>
      <c r="B328" s="25"/>
    </row>
    <row r="329" spans="1:2" x14ac:dyDescent="0.25">
      <c r="A329" s="23">
        <v>38545</v>
      </c>
      <c r="B329" s="25"/>
    </row>
    <row r="330" spans="1:2" x14ac:dyDescent="0.25">
      <c r="A330" s="23">
        <v>38546</v>
      </c>
      <c r="B330" s="25"/>
    </row>
    <row r="331" spans="1:2" x14ac:dyDescent="0.25">
      <c r="A331" s="23">
        <v>38547</v>
      </c>
      <c r="B331" s="25"/>
    </row>
    <row r="332" spans="1:2" x14ac:dyDescent="0.25">
      <c r="A332" s="23">
        <v>38548</v>
      </c>
      <c r="B332" s="25"/>
    </row>
    <row r="333" spans="1:2" x14ac:dyDescent="0.25">
      <c r="A333" s="23">
        <v>38551</v>
      </c>
      <c r="B333" s="25"/>
    </row>
    <row r="334" spans="1:2" x14ac:dyDescent="0.25">
      <c r="A334" s="23">
        <v>38552</v>
      </c>
      <c r="B334" s="25"/>
    </row>
    <row r="335" spans="1:2" x14ac:dyDescent="0.25">
      <c r="A335" s="23">
        <v>38553</v>
      </c>
      <c r="B335" s="25"/>
    </row>
    <row r="336" spans="1:2" x14ac:dyDescent="0.25">
      <c r="A336" s="23">
        <v>38554</v>
      </c>
      <c r="B336" s="25"/>
    </row>
    <row r="337" spans="1:2" x14ac:dyDescent="0.25">
      <c r="A337" s="23">
        <v>38555</v>
      </c>
      <c r="B337" s="25"/>
    </row>
    <row r="338" spans="1:2" x14ac:dyDescent="0.25">
      <c r="A338" s="23">
        <v>38558</v>
      </c>
      <c r="B338" s="25"/>
    </row>
    <row r="339" spans="1:2" x14ac:dyDescent="0.25">
      <c r="A339" s="23">
        <v>38559</v>
      </c>
      <c r="B339" s="25"/>
    </row>
    <row r="340" spans="1:2" x14ac:dyDescent="0.25">
      <c r="A340" s="23">
        <v>38560</v>
      </c>
      <c r="B340" s="25"/>
    </row>
    <row r="341" spans="1:2" x14ac:dyDescent="0.25">
      <c r="A341" s="23">
        <v>38561</v>
      </c>
      <c r="B341" s="25"/>
    </row>
    <row r="342" spans="1:2" x14ac:dyDescent="0.25">
      <c r="A342" s="23">
        <v>38562</v>
      </c>
      <c r="B342" s="25"/>
    </row>
    <row r="343" spans="1:2" x14ac:dyDescent="0.25">
      <c r="A343" s="23">
        <v>38565</v>
      </c>
      <c r="B343" s="25"/>
    </row>
    <row r="344" spans="1:2" x14ac:dyDescent="0.25">
      <c r="A344" s="23">
        <v>38566</v>
      </c>
      <c r="B344" s="25"/>
    </row>
    <row r="345" spans="1:2" x14ac:dyDescent="0.25">
      <c r="A345" s="23">
        <v>38567</v>
      </c>
      <c r="B345" s="25"/>
    </row>
    <row r="346" spans="1:2" x14ac:dyDescent="0.25">
      <c r="A346" s="23">
        <v>38568</v>
      </c>
      <c r="B346" s="25"/>
    </row>
    <row r="347" spans="1:2" x14ac:dyDescent="0.25">
      <c r="A347" s="23">
        <v>38569</v>
      </c>
      <c r="B347" s="25"/>
    </row>
    <row r="348" spans="1:2" x14ac:dyDescent="0.25">
      <c r="A348" s="23">
        <v>38572</v>
      </c>
      <c r="B348" s="25"/>
    </row>
    <row r="349" spans="1:2" x14ac:dyDescent="0.25">
      <c r="A349" s="23">
        <v>38573</v>
      </c>
      <c r="B349" s="25"/>
    </row>
    <row r="350" spans="1:2" x14ac:dyDescent="0.25">
      <c r="A350" s="23">
        <v>38574</v>
      </c>
      <c r="B350" s="25"/>
    </row>
    <row r="351" spans="1:2" x14ac:dyDescent="0.25">
      <c r="A351" s="23">
        <v>38575</v>
      </c>
      <c r="B351" s="25"/>
    </row>
    <row r="352" spans="1:2" x14ac:dyDescent="0.25">
      <c r="A352" s="23">
        <v>38576</v>
      </c>
      <c r="B352" s="25"/>
    </row>
    <row r="353" spans="1:2" x14ac:dyDescent="0.25">
      <c r="A353" s="23">
        <v>38579</v>
      </c>
      <c r="B353" s="25"/>
    </row>
    <row r="354" spans="1:2" x14ac:dyDescent="0.25">
      <c r="A354" s="23">
        <v>38580</v>
      </c>
      <c r="B354" s="25"/>
    </row>
    <row r="355" spans="1:2" x14ac:dyDescent="0.25">
      <c r="A355" s="23">
        <v>38581</v>
      </c>
      <c r="B355" s="25"/>
    </row>
    <row r="356" spans="1:2" x14ac:dyDescent="0.25">
      <c r="A356" s="23">
        <v>38582</v>
      </c>
      <c r="B356" s="25"/>
    </row>
    <row r="357" spans="1:2" x14ac:dyDescent="0.25">
      <c r="A357" s="23">
        <v>38583</v>
      </c>
      <c r="B357" s="25"/>
    </row>
    <row r="358" spans="1:2" x14ac:dyDescent="0.25">
      <c r="A358" s="23">
        <v>38586</v>
      </c>
      <c r="B358" s="25"/>
    </row>
    <row r="359" spans="1:2" x14ac:dyDescent="0.25">
      <c r="A359" s="23">
        <v>38587</v>
      </c>
      <c r="B359" s="25"/>
    </row>
    <row r="360" spans="1:2" x14ac:dyDescent="0.25">
      <c r="A360" s="23">
        <v>38588</v>
      </c>
      <c r="B360" s="25"/>
    </row>
    <row r="361" spans="1:2" x14ac:dyDescent="0.25">
      <c r="A361" s="23">
        <v>38589</v>
      </c>
      <c r="B361" s="25"/>
    </row>
    <row r="362" spans="1:2" x14ac:dyDescent="0.25">
      <c r="A362" s="23">
        <v>38590</v>
      </c>
      <c r="B362" s="25"/>
    </row>
    <row r="363" spans="1:2" x14ac:dyDescent="0.25">
      <c r="A363" s="23">
        <v>38593</v>
      </c>
      <c r="B363" s="25"/>
    </row>
    <row r="364" spans="1:2" x14ac:dyDescent="0.25">
      <c r="A364" s="23">
        <v>38594</v>
      </c>
      <c r="B364" s="25"/>
    </row>
    <row r="365" spans="1:2" x14ac:dyDescent="0.25">
      <c r="A365" s="23">
        <v>38595</v>
      </c>
      <c r="B365" s="25"/>
    </row>
    <row r="366" spans="1:2" x14ac:dyDescent="0.25">
      <c r="A366" s="23">
        <v>38596</v>
      </c>
      <c r="B366" s="25"/>
    </row>
    <row r="367" spans="1:2" x14ac:dyDescent="0.25">
      <c r="A367" s="23">
        <v>38597</v>
      </c>
      <c r="B367" s="25"/>
    </row>
    <row r="368" spans="1:2" x14ac:dyDescent="0.25">
      <c r="A368" s="23">
        <v>38601</v>
      </c>
      <c r="B368" s="25"/>
    </row>
    <row r="369" spans="1:2" x14ac:dyDescent="0.25">
      <c r="A369" s="23">
        <v>38602</v>
      </c>
      <c r="B369" s="25"/>
    </row>
    <row r="370" spans="1:2" x14ac:dyDescent="0.25">
      <c r="A370" s="23">
        <v>38603</v>
      </c>
      <c r="B370" s="25"/>
    </row>
    <row r="371" spans="1:2" x14ac:dyDescent="0.25">
      <c r="A371" s="23">
        <v>38604</v>
      </c>
      <c r="B371" s="25"/>
    </row>
    <row r="372" spans="1:2" x14ac:dyDescent="0.25">
      <c r="A372" s="23">
        <v>38607</v>
      </c>
      <c r="B372" s="25"/>
    </row>
    <row r="373" spans="1:2" x14ac:dyDescent="0.25">
      <c r="A373" s="23">
        <v>38608</v>
      </c>
      <c r="B373" s="25"/>
    </row>
    <row r="374" spans="1:2" x14ac:dyDescent="0.25">
      <c r="A374" s="23">
        <v>38609</v>
      </c>
      <c r="B374" s="25"/>
    </row>
    <row r="375" spans="1:2" x14ac:dyDescent="0.25">
      <c r="A375" s="23">
        <v>38610</v>
      </c>
      <c r="B375" s="25"/>
    </row>
    <row r="376" spans="1:2" x14ac:dyDescent="0.25">
      <c r="A376" s="23">
        <v>38611</v>
      </c>
      <c r="B376" s="25"/>
    </row>
    <row r="377" spans="1:2" x14ac:dyDescent="0.25">
      <c r="A377" s="23">
        <v>38614</v>
      </c>
      <c r="B377" s="25"/>
    </row>
    <row r="378" spans="1:2" x14ac:dyDescent="0.25">
      <c r="A378" s="23">
        <v>38615</v>
      </c>
      <c r="B378" s="25"/>
    </row>
    <row r="379" spans="1:2" x14ac:dyDescent="0.25">
      <c r="A379" s="23">
        <v>38616</v>
      </c>
      <c r="B379" s="25"/>
    </row>
    <row r="380" spans="1:2" x14ac:dyDescent="0.25">
      <c r="A380" s="23">
        <v>38617</v>
      </c>
      <c r="B380" s="25"/>
    </row>
    <row r="381" spans="1:2" x14ac:dyDescent="0.25">
      <c r="A381" s="23">
        <v>38618</v>
      </c>
      <c r="B381" s="25"/>
    </row>
    <row r="382" spans="1:2" x14ac:dyDescent="0.25">
      <c r="A382" s="23">
        <v>38621</v>
      </c>
      <c r="B382" s="25"/>
    </row>
    <row r="383" spans="1:2" x14ac:dyDescent="0.25">
      <c r="A383" s="23">
        <v>38622</v>
      </c>
      <c r="B383" s="25"/>
    </row>
    <row r="384" spans="1:2" x14ac:dyDescent="0.25">
      <c r="A384" s="23">
        <v>38623</v>
      </c>
      <c r="B384" s="25"/>
    </row>
    <row r="385" spans="1:2" x14ac:dyDescent="0.25">
      <c r="A385" s="23">
        <v>38624</v>
      </c>
      <c r="B385" s="25"/>
    </row>
    <row r="386" spans="1:2" x14ac:dyDescent="0.25">
      <c r="A386" s="23">
        <v>38625</v>
      </c>
      <c r="B386" s="25"/>
    </row>
    <row r="387" spans="1:2" x14ac:dyDescent="0.25">
      <c r="A387" s="23">
        <v>38628</v>
      </c>
      <c r="B387" s="25"/>
    </row>
    <row r="388" spans="1:2" x14ac:dyDescent="0.25">
      <c r="A388" s="23">
        <v>38629</v>
      </c>
      <c r="B388" s="25"/>
    </row>
    <row r="389" spans="1:2" x14ac:dyDescent="0.25">
      <c r="A389" s="23">
        <v>38630</v>
      </c>
      <c r="B389" s="25"/>
    </row>
    <row r="390" spans="1:2" x14ac:dyDescent="0.25">
      <c r="A390" s="23">
        <v>38631</v>
      </c>
      <c r="B390" s="25"/>
    </row>
    <row r="391" spans="1:2" x14ac:dyDescent="0.25">
      <c r="A391" s="23">
        <v>38632</v>
      </c>
      <c r="B391" s="25"/>
    </row>
    <row r="392" spans="1:2" x14ac:dyDescent="0.25">
      <c r="A392" s="23">
        <v>38635</v>
      </c>
      <c r="B392" s="25"/>
    </row>
    <row r="393" spans="1:2" x14ac:dyDescent="0.25">
      <c r="A393" s="23">
        <v>38636</v>
      </c>
      <c r="B393" s="25"/>
    </row>
    <row r="394" spans="1:2" x14ac:dyDescent="0.25">
      <c r="A394" s="23">
        <v>38637</v>
      </c>
      <c r="B394" s="25"/>
    </row>
    <row r="395" spans="1:2" x14ac:dyDescent="0.25">
      <c r="A395" s="23">
        <v>38638</v>
      </c>
      <c r="B395" s="25"/>
    </row>
    <row r="396" spans="1:2" x14ac:dyDescent="0.25">
      <c r="A396" s="23">
        <v>38639</v>
      </c>
      <c r="B396" s="25"/>
    </row>
    <row r="397" spans="1:2" x14ac:dyDescent="0.25">
      <c r="A397" s="23">
        <v>38642</v>
      </c>
      <c r="B397" s="25"/>
    </row>
    <row r="398" spans="1:2" x14ac:dyDescent="0.25">
      <c r="A398" s="23">
        <v>38643</v>
      </c>
      <c r="B398" s="25"/>
    </row>
    <row r="399" spans="1:2" x14ac:dyDescent="0.25">
      <c r="A399" s="23">
        <v>38644</v>
      </c>
      <c r="B399" s="25"/>
    </row>
    <row r="400" spans="1:2" x14ac:dyDescent="0.25">
      <c r="A400" s="23">
        <v>38645</v>
      </c>
      <c r="B400" s="25"/>
    </row>
    <row r="401" spans="1:2" x14ac:dyDescent="0.25">
      <c r="A401" s="23">
        <v>38646</v>
      </c>
      <c r="B401" s="25"/>
    </row>
    <row r="402" spans="1:2" x14ac:dyDescent="0.25">
      <c r="A402" s="23">
        <v>38649</v>
      </c>
      <c r="B402" s="25"/>
    </row>
    <row r="403" spans="1:2" x14ac:dyDescent="0.25">
      <c r="A403" s="23">
        <v>38650</v>
      </c>
      <c r="B403" s="25"/>
    </row>
    <row r="404" spans="1:2" x14ac:dyDescent="0.25">
      <c r="A404" s="23">
        <v>38651</v>
      </c>
      <c r="B404" s="25"/>
    </row>
    <row r="405" spans="1:2" x14ac:dyDescent="0.25">
      <c r="A405" s="23">
        <v>38652</v>
      </c>
      <c r="B405" s="25"/>
    </row>
    <row r="406" spans="1:2" x14ac:dyDescent="0.25">
      <c r="A406" s="23">
        <v>38653</v>
      </c>
      <c r="B406" s="25"/>
    </row>
    <row r="407" spans="1:2" x14ac:dyDescent="0.25">
      <c r="A407" s="23">
        <v>38656</v>
      </c>
      <c r="B407" s="25"/>
    </row>
    <row r="408" spans="1:2" x14ac:dyDescent="0.25">
      <c r="A408" s="23">
        <v>38657</v>
      </c>
      <c r="B408" s="25"/>
    </row>
    <row r="409" spans="1:2" x14ac:dyDescent="0.25">
      <c r="A409" s="23">
        <v>38658</v>
      </c>
      <c r="B409" s="25"/>
    </row>
    <row r="410" spans="1:2" x14ac:dyDescent="0.25">
      <c r="A410" s="23">
        <v>38659</v>
      </c>
      <c r="B410" s="25"/>
    </row>
    <row r="411" spans="1:2" x14ac:dyDescent="0.25">
      <c r="A411" s="23">
        <v>38660</v>
      </c>
      <c r="B411" s="25"/>
    </row>
    <row r="412" spans="1:2" x14ac:dyDescent="0.25">
      <c r="A412" s="23">
        <v>38663</v>
      </c>
      <c r="B412" s="25"/>
    </row>
    <row r="413" spans="1:2" x14ac:dyDescent="0.25">
      <c r="A413" s="23">
        <v>38664</v>
      </c>
      <c r="B413" s="25"/>
    </row>
    <row r="414" spans="1:2" x14ac:dyDescent="0.25">
      <c r="A414" s="23">
        <v>38665</v>
      </c>
      <c r="B414" s="25"/>
    </row>
    <row r="415" spans="1:2" x14ac:dyDescent="0.25">
      <c r="A415" s="23">
        <v>38666</v>
      </c>
      <c r="B415" s="25"/>
    </row>
    <row r="416" spans="1:2" x14ac:dyDescent="0.25">
      <c r="A416" s="23">
        <v>38667</v>
      </c>
      <c r="B416" s="25"/>
    </row>
    <row r="417" spans="1:2" x14ac:dyDescent="0.25">
      <c r="A417" s="23">
        <v>38670</v>
      </c>
      <c r="B417" s="25"/>
    </row>
    <row r="418" spans="1:2" x14ac:dyDescent="0.25">
      <c r="A418" s="23">
        <v>38671</v>
      </c>
      <c r="B418" s="25"/>
    </row>
    <row r="419" spans="1:2" x14ac:dyDescent="0.25">
      <c r="A419" s="23">
        <v>38672</v>
      </c>
      <c r="B419" s="25"/>
    </row>
    <row r="420" spans="1:2" x14ac:dyDescent="0.25">
      <c r="A420" s="23">
        <v>38673</v>
      </c>
      <c r="B420" s="25"/>
    </row>
    <row r="421" spans="1:2" x14ac:dyDescent="0.25">
      <c r="A421" s="23">
        <v>38674</v>
      </c>
      <c r="B421" s="25"/>
    </row>
    <row r="422" spans="1:2" x14ac:dyDescent="0.25">
      <c r="A422" s="23">
        <v>38677</v>
      </c>
      <c r="B422" s="25"/>
    </row>
    <row r="423" spans="1:2" x14ac:dyDescent="0.25">
      <c r="A423" s="23">
        <v>38678</v>
      </c>
      <c r="B423" s="25"/>
    </row>
    <row r="424" spans="1:2" x14ac:dyDescent="0.25">
      <c r="A424" s="23">
        <v>38679</v>
      </c>
      <c r="B424" s="25"/>
    </row>
    <row r="425" spans="1:2" x14ac:dyDescent="0.25">
      <c r="A425" s="23">
        <v>38681</v>
      </c>
      <c r="B425" s="25"/>
    </row>
    <row r="426" spans="1:2" x14ac:dyDescent="0.25">
      <c r="A426" s="23">
        <v>38684</v>
      </c>
      <c r="B426" s="25"/>
    </row>
    <row r="427" spans="1:2" x14ac:dyDescent="0.25">
      <c r="A427" s="23">
        <v>38685</v>
      </c>
      <c r="B427" s="25"/>
    </row>
    <row r="428" spans="1:2" x14ac:dyDescent="0.25">
      <c r="A428" s="23">
        <v>38686</v>
      </c>
      <c r="B428" s="25"/>
    </row>
    <row r="429" spans="1:2" x14ac:dyDescent="0.25">
      <c r="A429" s="23">
        <v>38687</v>
      </c>
      <c r="B429" s="25"/>
    </row>
    <row r="430" spans="1:2" x14ac:dyDescent="0.25">
      <c r="A430" s="23">
        <v>38688</v>
      </c>
      <c r="B430" s="25"/>
    </row>
    <row r="431" spans="1:2" x14ac:dyDescent="0.25">
      <c r="A431" s="23">
        <v>38691</v>
      </c>
      <c r="B431" s="25"/>
    </row>
    <row r="432" spans="1:2" x14ac:dyDescent="0.25">
      <c r="A432" s="23">
        <v>38692</v>
      </c>
      <c r="B432" s="25"/>
    </row>
    <row r="433" spans="1:2" x14ac:dyDescent="0.25">
      <c r="A433" s="23">
        <v>38693</v>
      </c>
      <c r="B433" s="25"/>
    </row>
    <row r="434" spans="1:2" x14ac:dyDescent="0.25">
      <c r="A434" s="23">
        <v>38694</v>
      </c>
      <c r="B434" s="25"/>
    </row>
    <row r="435" spans="1:2" x14ac:dyDescent="0.25">
      <c r="A435" s="23">
        <v>38695</v>
      </c>
      <c r="B435" s="25"/>
    </row>
    <row r="436" spans="1:2" x14ac:dyDescent="0.25">
      <c r="A436" s="23">
        <v>38698</v>
      </c>
      <c r="B436" s="25"/>
    </row>
    <row r="437" spans="1:2" x14ac:dyDescent="0.25">
      <c r="A437" s="23">
        <v>38699</v>
      </c>
      <c r="B437" s="25"/>
    </row>
    <row r="438" spans="1:2" x14ac:dyDescent="0.25">
      <c r="A438" s="23">
        <v>38700</v>
      </c>
      <c r="B438" s="25"/>
    </row>
    <row r="439" spans="1:2" x14ac:dyDescent="0.25">
      <c r="A439" s="23">
        <v>38701</v>
      </c>
      <c r="B439" s="25"/>
    </row>
    <row r="440" spans="1:2" x14ac:dyDescent="0.25">
      <c r="A440" s="23">
        <v>38702</v>
      </c>
      <c r="B440" s="25"/>
    </row>
    <row r="441" spans="1:2" x14ac:dyDescent="0.25">
      <c r="A441" s="23">
        <v>38705</v>
      </c>
      <c r="B441" s="25"/>
    </row>
    <row r="442" spans="1:2" x14ac:dyDescent="0.25">
      <c r="A442" s="23">
        <v>38706</v>
      </c>
      <c r="B442" s="25"/>
    </row>
    <row r="443" spans="1:2" x14ac:dyDescent="0.25">
      <c r="A443" s="23">
        <v>38707</v>
      </c>
      <c r="B443" s="25"/>
    </row>
    <row r="444" spans="1:2" x14ac:dyDescent="0.25">
      <c r="A444" s="23">
        <v>38708</v>
      </c>
      <c r="B444" s="25"/>
    </row>
    <row r="445" spans="1:2" x14ac:dyDescent="0.25">
      <c r="A445" s="23">
        <v>38709</v>
      </c>
      <c r="B445" s="25"/>
    </row>
    <row r="446" spans="1:2" x14ac:dyDescent="0.25">
      <c r="A446" s="23">
        <v>38713</v>
      </c>
      <c r="B446" s="25"/>
    </row>
    <row r="447" spans="1:2" x14ac:dyDescent="0.25">
      <c r="A447" s="23">
        <v>38714</v>
      </c>
      <c r="B447" s="25"/>
    </row>
    <row r="448" spans="1:2" x14ac:dyDescent="0.25">
      <c r="A448" s="23">
        <v>38715</v>
      </c>
      <c r="B448" s="25"/>
    </row>
    <row r="449" spans="1:2" x14ac:dyDescent="0.25">
      <c r="A449" s="23">
        <v>38716</v>
      </c>
      <c r="B449" s="25"/>
    </row>
    <row r="450" spans="1:2" x14ac:dyDescent="0.25">
      <c r="A450" s="23">
        <v>38720</v>
      </c>
      <c r="B450" s="25"/>
    </row>
    <row r="451" spans="1:2" x14ac:dyDescent="0.25">
      <c r="A451" s="23">
        <v>38721</v>
      </c>
      <c r="B451" s="25"/>
    </row>
    <row r="452" spans="1:2" x14ac:dyDescent="0.25">
      <c r="A452" s="23">
        <v>38722</v>
      </c>
      <c r="B452" s="25"/>
    </row>
    <row r="453" spans="1:2" x14ac:dyDescent="0.25">
      <c r="A453" s="23">
        <v>38723</v>
      </c>
      <c r="B453" s="25"/>
    </row>
    <row r="454" spans="1:2" x14ac:dyDescent="0.25">
      <c r="A454" s="23">
        <v>38726</v>
      </c>
      <c r="B454" s="25"/>
    </row>
    <row r="455" spans="1:2" x14ac:dyDescent="0.25">
      <c r="A455" s="23">
        <v>38727</v>
      </c>
      <c r="B455" s="25"/>
    </row>
    <row r="456" spans="1:2" x14ac:dyDescent="0.25">
      <c r="A456" s="23">
        <v>38728</v>
      </c>
      <c r="B456" s="25"/>
    </row>
    <row r="457" spans="1:2" x14ac:dyDescent="0.25">
      <c r="A457" s="23">
        <v>38729</v>
      </c>
      <c r="B457" s="25"/>
    </row>
    <row r="458" spans="1:2" x14ac:dyDescent="0.25">
      <c r="A458" s="23">
        <v>38730</v>
      </c>
      <c r="B458" s="25"/>
    </row>
    <row r="459" spans="1:2" x14ac:dyDescent="0.25">
      <c r="A459" s="23">
        <v>38734</v>
      </c>
      <c r="B459" s="25"/>
    </row>
    <row r="460" spans="1:2" x14ac:dyDescent="0.25">
      <c r="A460" s="23">
        <v>38735</v>
      </c>
      <c r="B460" s="25"/>
    </row>
    <row r="461" spans="1:2" x14ac:dyDescent="0.25">
      <c r="A461" s="23">
        <v>38736</v>
      </c>
      <c r="B461" s="25"/>
    </row>
    <row r="462" spans="1:2" x14ac:dyDescent="0.25">
      <c r="A462" s="23">
        <v>38737</v>
      </c>
      <c r="B462" s="25"/>
    </row>
    <row r="463" spans="1:2" x14ac:dyDescent="0.25">
      <c r="A463" s="23">
        <v>38740</v>
      </c>
      <c r="B463" s="25"/>
    </row>
    <row r="464" spans="1:2" x14ac:dyDescent="0.25">
      <c r="A464" s="23">
        <v>38741</v>
      </c>
      <c r="B464" s="25"/>
    </row>
    <row r="465" spans="1:2" x14ac:dyDescent="0.25">
      <c r="A465" s="23">
        <v>38742</v>
      </c>
      <c r="B465" s="25"/>
    </row>
    <row r="466" spans="1:2" x14ac:dyDescent="0.25">
      <c r="A466" s="23">
        <v>38743</v>
      </c>
      <c r="B466" s="25"/>
    </row>
    <row r="467" spans="1:2" x14ac:dyDescent="0.25">
      <c r="A467" s="23">
        <v>38744</v>
      </c>
      <c r="B467" s="25"/>
    </row>
    <row r="468" spans="1:2" x14ac:dyDescent="0.25">
      <c r="A468" s="23">
        <v>38747</v>
      </c>
      <c r="B468" s="25"/>
    </row>
    <row r="469" spans="1:2" x14ac:dyDescent="0.25">
      <c r="A469" s="23">
        <v>38748</v>
      </c>
      <c r="B469" s="25"/>
    </row>
    <row r="470" spans="1:2" x14ac:dyDescent="0.25">
      <c r="A470" s="23">
        <v>38749</v>
      </c>
      <c r="B470" s="25"/>
    </row>
    <row r="471" spans="1:2" x14ac:dyDescent="0.25">
      <c r="A471" s="23">
        <v>38750</v>
      </c>
      <c r="B471" s="25"/>
    </row>
    <row r="472" spans="1:2" x14ac:dyDescent="0.25">
      <c r="A472" s="23">
        <v>38751</v>
      </c>
      <c r="B472" s="25"/>
    </row>
    <row r="473" spans="1:2" x14ac:dyDescent="0.25">
      <c r="A473" s="23">
        <v>38754</v>
      </c>
      <c r="B473" s="25"/>
    </row>
    <row r="474" spans="1:2" x14ac:dyDescent="0.25">
      <c r="A474" s="23">
        <v>38755</v>
      </c>
      <c r="B474" s="25"/>
    </row>
    <row r="475" spans="1:2" x14ac:dyDescent="0.25">
      <c r="A475" s="23">
        <v>38756</v>
      </c>
      <c r="B475" s="25"/>
    </row>
    <row r="476" spans="1:2" x14ac:dyDescent="0.25">
      <c r="A476" s="23">
        <v>38757</v>
      </c>
      <c r="B476" s="25"/>
    </row>
    <row r="477" spans="1:2" x14ac:dyDescent="0.25">
      <c r="A477" s="23">
        <v>38758</v>
      </c>
      <c r="B477" s="25"/>
    </row>
    <row r="478" spans="1:2" x14ac:dyDescent="0.25">
      <c r="A478" s="23">
        <v>38761</v>
      </c>
      <c r="B478" s="25"/>
    </row>
    <row r="479" spans="1:2" x14ac:dyDescent="0.25">
      <c r="A479" s="23">
        <v>38762</v>
      </c>
      <c r="B479" s="25"/>
    </row>
    <row r="480" spans="1:2" x14ac:dyDescent="0.25">
      <c r="A480" s="23">
        <v>38763</v>
      </c>
      <c r="B480" s="25"/>
    </row>
    <row r="481" spans="1:2" x14ac:dyDescent="0.25">
      <c r="A481" s="23">
        <v>38764</v>
      </c>
      <c r="B481" s="25"/>
    </row>
    <row r="482" spans="1:2" x14ac:dyDescent="0.25">
      <c r="A482" s="23">
        <v>38765</v>
      </c>
      <c r="B482" s="25"/>
    </row>
    <row r="483" spans="1:2" x14ac:dyDescent="0.25">
      <c r="A483" s="23">
        <v>38769</v>
      </c>
      <c r="B483" s="25"/>
    </row>
    <row r="484" spans="1:2" x14ac:dyDescent="0.25">
      <c r="A484" s="23">
        <v>38770</v>
      </c>
      <c r="B484" s="25"/>
    </row>
    <row r="485" spans="1:2" x14ac:dyDescent="0.25">
      <c r="A485" s="23">
        <v>38771</v>
      </c>
      <c r="B485" s="25"/>
    </row>
    <row r="486" spans="1:2" x14ac:dyDescent="0.25">
      <c r="A486" s="23">
        <v>38772</v>
      </c>
      <c r="B486" s="25"/>
    </row>
    <row r="487" spans="1:2" x14ac:dyDescent="0.25">
      <c r="A487" s="23">
        <v>38775</v>
      </c>
      <c r="B487" s="25"/>
    </row>
    <row r="488" spans="1:2" x14ac:dyDescent="0.25">
      <c r="A488" s="23">
        <v>38776</v>
      </c>
      <c r="B488" s="25"/>
    </row>
    <row r="489" spans="1:2" x14ac:dyDescent="0.25">
      <c r="A489" s="23">
        <v>38777</v>
      </c>
      <c r="B489" s="25"/>
    </row>
    <row r="490" spans="1:2" x14ac:dyDescent="0.25">
      <c r="A490" s="23">
        <v>38778</v>
      </c>
      <c r="B490" s="25"/>
    </row>
    <row r="491" spans="1:2" x14ac:dyDescent="0.25">
      <c r="A491" s="23">
        <v>38779</v>
      </c>
      <c r="B491" s="25"/>
    </row>
    <row r="492" spans="1:2" x14ac:dyDescent="0.25">
      <c r="A492" s="23">
        <v>38782</v>
      </c>
      <c r="B492" s="25"/>
    </row>
    <row r="493" spans="1:2" x14ac:dyDescent="0.25">
      <c r="A493" s="23">
        <v>38783</v>
      </c>
      <c r="B493" s="25"/>
    </row>
    <row r="494" spans="1:2" x14ac:dyDescent="0.25">
      <c r="A494" s="23">
        <v>38784</v>
      </c>
      <c r="B494" s="25"/>
    </row>
    <row r="495" spans="1:2" x14ac:dyDescent="0.25">
      <c r="A495" s="23">
        <v>38785</v>
      </c>
      <c r="B495" s="25"/>
    </row>
    <row r="496" spans="1:2" x14ac:dyDescent="0.25">
      <c r="A496" s="23">
        <v>38786</v>
      </c>
      <c r="B496" s="25"/>
    </row>
    <row r="497" spans="1:2" x14ac:dyDescent="0.25">
      <c r="A497" s="23">
        <v>38789</v>
      </c>
      <c r="B497" s="25"/>
    </row>
    <row r="498" spans="1:2" x14ac:dyDescent="0.25">
      <c r="A498" s="23">
        <v>38790</v>
      </c>
      <c r="B498" s="25"/>
    </row>
    <row r="499" spans="1:2" x14ac:dyDescent="0.25">
      <c r="A499" s="23">
        <v>38791</v>
      </c>
      <c r="B499" s="25"/>
    </row>
    <row r="500" spans="1:2" x14ac:dyDescent="0.25">
      <c r="A500" s="23">
        <v>38792</v>
      </c>
      <c r="B500" s="25"/>
    </row>
    <row r="501" spans="1:2" x14ac:dyDescent="0.25">
      <c r="A501" s="23">
        <v>38793</v>
      </c>
      <c r="B501" s="25"/>
    </row>
    <row r="502" spans="1:2" x14ac:dyDescent="0.25">
      <c r="A502" s="23">
        <v>38796</v>
      </c>
      <c r="B502" s="25"/>
    </row>
    <row r="503" spans="1:2" x14ac:dyDescent="0.25">
      <c r="A503" s="23">
        <v>38797</v>
      </c>
      <c r="B503" s="25"/>
    </row>
    <row r="504" spans="1:2" x14ac:dyDescent="0.25">
      <c r="A504" s="23">
        <v>38798</v>
      </c>
      <c r="B504" s="25"/>
    </row>
    <row r="505" spans="1:2" x14ac:dyDescent="0.25">
      <c r="A505" s="23">
        <v>38799</v>
      </c>
      <c r="B505" s="25"/>
    </row>
    <row r="506" spans="1:2" x14ac:dyDescent="0.25">
      <c r="A506" s="23">
        <v>38800</v>
      </c>
      <c r="B506" s="25"/>
    </row>
    <row r="507" spans="1:2" x14ac:dyDescent="0.25">
      <c r="A507" s="23">
        <v>38803</v>
      </c>
      <c r="B507" s="25"/>
    </row>
    <row r="508" spans="1:2" x14ac:dyDescent="0.25">
      <c r="A508" s="23">
        <v>38804</v>
      </c>
      <c r="B508" s="25"/>
    </row>
    <row r="509" spans="1:2" x14ac:dyDescent="0.25">
      <c r="A509" s="23">
        <v>38805</v>
      </c>
      <c r="B509" s="25"/>
    </row>
    <row r="510" spans="1:2" x14ac:dyDescent="0.25">
      <c r="A510" s="23">
        <v>38806</v>
      </c>
      <c r="B510" s="25"/>
    </row>
    <row r="511" spans="1:2" x14ac:dyDescent="0.25">
      <c r="A511" s="23">
        <v>38807</v>
      </c>
      <c r="B511" s="25"/>
    </row>
    <row r="512" spans="1:2" x14ac:dyDescent="0.25">
      <c r="A512" s="23">
        <v>38810</v>
      </c>
      <c r="B512" s="25"/>
    </row>
    <row r="513" spans="1:2" x14ac:dyDescent="0.25">
      <c r="A513" s="23">
        <v>38811</v>
      </c>
      <c r="B513" s="25"/>
    </row>
    <row r="514" spans="1:2" x14ac:dyDescent="0.25">
      <c r="A514" s="23">
        <v>38812</v>
      </c>
      <c r="B514" s="25"/>
    </row>
    <row r="515" spans="1:2" x14ac:dyDescent="0.25">
      <c r="A515" s="23">
        <v>38813</v>
      </c>
      <c r="B515" s="25"/>
    </row>
    <row r="516" spans="1:2" x14ac:dyDescent="0.25">
      <c r="A516" s="23">
        <v>38814</v>
      </c>
      <c r="B516" s="25"/>
    </row>
    <row r="517" spans="1:2" x14ac:dyDescent="0.25">
      <c r="A517" s="23">
        <v>38817</v>
      </c>
      <c r="B517" s="25"/>
    </row>
    <row r="518" spans="1:2" x14ac:dyDescent="0.25">
      <c r="A518" s="23">
        <v>38818</v>
      </c>
      <c r="B518" s="25"/>
    </row>
    <row r="519" spans="1:2" x14ac:dyDescent="0.25">
      <c r="A519" s="23">
        <v>38819</v>
      </c>
      <c r="B519" s="25"/>
    </row>
    <row r="520" spans="1:2" x14ac:dyDescent="0.25">
      <c r="A520" s="23">
        <v>38820</v>
      </c>
      <c r="B520" s="25"/>
    </row>
    <row r="521" spans="1:2" x14ac:dyDescent="0.25">
      <c r="A521" s="23">
        <v>38824</v>
      </c>
      <c r="B521" s="25"/>
    </row>
    <row r="522" spans="1:2" x14ac:dyDescent="0.25">
      <c r="A522" s="23">
        <v>38825</v>
      </c>
      <c r="B522" s="25"/>
    </row>
    <row r="523" spans="1:2" x14ac:dyDescent="0.25">
      <c r="A523" s="23">
        <v>38826</v>
      </c>
      <c r="B523" s="25"/>
    </row>
    <row r="524" spans="1:2" x14ac:dyDescent="0.25">
      <c r="A524" s="23">
        <v>38827</v>
      </c>
      <c r="B524" s="25"/>
    </row>
    <row r="525" spans="1:2" x14ac:dyDescent="0.25">
      <c r="A525" s="23">
        <v>38828</v>
      </c>
      <c r="B525" s="25"/>
    </row>
    <row r="526" spans="1:2" x14ac:dyDescent="0.25">
      <c r="A526" s="23">
        <v>38831</v>
      </c>
      <c r="B526" s="25"/>
    </row>
    <row r="527" spans="1:2" x14ac:dyDescent="0.25">
      <c r="A527" s="23">
        <v>38832</v>
      </c>
      <c r="B527" s="25"/>
    </row>
    <row r="528" spans="1:2" x14ac:dyDescent="0.25">
      <c r="A528" s="23">
        <v>38833</v>
      </c>
      <c r="B528" s="25"/>
    </row>
    <row r="529" spans="1:2" x14ac:dyDescent="0.25">
      <c r="A529" s="23">
        <v>38834</v>
      </c>
      <c r="B529" s="25"/>
    </row>
    <row r="530" spans="1:2" x14ac:dyDescent="0.25">
      <c r="A530" s="23">
        <v>38835</v>
      </c>
      <c r="B530" s="25"/>
    </row>
    <row r="531" spans="1:2" x14ac:dyDescent="0.25">
      <c r="A531" s="23">
        <v>38838</v>
      </c>
      <c r="B531" s="25"/>
    </row>
    <row r="532" spans="1:2" x14ac:dyDescent="0.25">
      <c r="A532" s="23">
        <v>38839</v>
      </c>
      <c r="B532" s="25"/>
    </row>
    <row r="533" spans="1:2" x14ac:dyDescent="0.25">
      <c r="A533" s="23">
        <v>38840</v>
      </c>
      <c r="B533" s="25"/>
    </row>
    <row r="534" spans="1:2" x14ac:dyDescent="0.25">
      <c r="A534" s="23">
        <v>38841</v>
      </c>
      <c r="B534" s="25"/>
    </row>
    <row r="535" spans="1:2" x14ac:dyDescent="0.25">
      <c r="A535" s="23">
        <v>38842</v>
      </c>
      <c r="B535" s="25"/>
    </row>
    <row r="536" spans="1:2" x14ac:dyDescent="0.25">
      <c r="A536" s="23">
        <v>38845</v>
      </c>
      <c r="B536" s="25"/>
    </row>
    <row r="537" spans="1:2" x14ac:dyDescent="0.25">
      <c r="A537" s="23">
        <v>38846</v>
      </c>
      <c r="B537" s="25"/>
    </row>
    <row r="538" spans="1:2" x14ac:dyDescent="0.25">
      <c r="A538" s="23">
        <v>38847</v>
      </c>
      <c r="B538" s="25"/>
    </row>
    <row r="539" spans="1:2" x14ac:dyDescent="0.25">
      <c r="A539" s="23">
        <v>38848</v>
      </c>
      <c r="B539" s="25"/>
    </row>
    <row r="540" spans="1:2" x14ac:dyDescent="0.25">
      <c r="A540" s="23">
        <v>38849</v>
      </c>
      <c r="B540" s="25"/>
    </row>
    <row r="541" spans="1:2" x14ac:dyDescent="0.25">
      <c r="A541" s="23">
        <v>38852</v>
      </c>
      <c r="B541" s="25"/>
    </row>
    <row r="542" spans="1:2" x14ac:dyDescent="0.25">
      <c r="A542" s="23">
        <v>38853</v>
      </c>
      <c r="B542" s="25"/>
    </row>
    <row r="543" spans="1:2" x14ac:dyDescent="0.25">
      <c r="A543" s="23">
        <v>38854</v>
      </c>
      <c r="B543" s="25"/>
    </row>
    <row r="544" spans="1:2" x14ac:dyDescent="0.25">
      <c r="A544" s="23">
        <v>38855</v>
      </c>
      <c r="B544" s="25"/>
    </row>
    <row r="545" spans="1:2" x14ac:dyDescent="0.25">
      <c r="A545" s="23">
        <v>38856</v>
      </c>
      <c r="B545" s="25"/>
    </row>
    <row r="546" spans="1:2" x14ac:dyDescent="0.25">
      <c r="A546" s="23">
        <v>38859</v>
      </c>
      <c r="B546" s="25"/>
    </row>
    <row r="547" spans="1:2" x14ac:dyDescent="0.25">
      <c r="A547" s="23">
        <v>38860</v>
      </c>
      <c r="B547" s="25"/>
    </row>
    <row r="548" spans="1:2" x14ac:dyDescent="0.25">
      <c r="A548" s="23">
        <v>38861</v>
      </c>
      <c r="B548" s="25"/>
    </row>
    <row r="549" spans="1:2" x14ac:dyDescent="0.25">
      <c r="A549" s="23">
        <v>38862</v>
      </c>
      <c r="B549" s="25"/>
    </row>
    <row r="550" spans="1:2" x14ac:dyDescent="0.25">
      <c r="A550" s="23">
        <v>38863</v>
      </c>
      <c r="B550" s="25"/>
    </row>
    <row r="551" spans="1:2" x14ac:dyDescent="0.25">
      <c r="A551" s="23">
        <v>38867</v>
      </c>
      <c r="B551" s="25"/>
    </row>
    <row r="552" spans="1:2" x14ac:dyDescent="0.25">
      <c r="A552" s="23">
        <v>38868</v>
      </c>
      <c r="B552" s="25"/>
    </row>
    <row r="553" spans="1:2" x14ac:dyDescent="0.25">
      <c r="A553" s="23">
        <v>38869</v>
      </c>
      <c r="B553" s="25"/>
    </row>
    <row r="554" spans="1:2" x14ac:dyDescent="0.25">
      <c r="A554" s="23">
        <v>38870</v>
      </c>
      <c r="B554" s="25"/>
    </row>
    <row r="555" spans="1:2" x14ac:dyDescent="0.25">
      <c r="A555" s="23">
        <v>38873</v>
      </c>
      <c r="B555" s="25"/>
    </row>
    <row r="556" spans="1:2" x14ac:dyDescent="0.25">
      <c r="A556" s="23">
        <v>38874</v>
      </c>
      <c r="B556" s="25"/>
    </row>
    <row r="557" spans="1:2" x14ac:dyDescent="0.25">
      <c r="A557" s="23">
        <v>38875</v>
      </c>
      <c r="B557" s="25"/>
    </row>
    <row r="558" spans="1:2" x14ac:dyDescent="0.25">
      <c r="A558" s="23">
        <v>38876</v>
      </c>
      <c r="B558" s="25"/>
    </row>
    <row r="559" spans="1:2" x14ac:dyDescent="0.25">
      <c r="A559" s="23">
        <v>38877</v>
      </c>
      <c r="B559" s="25"/>
    </row>
    <row r="560" spans="1:2" x14ac:dyDescent="0.25">
      <c r="A560" s="23">
        <v>38880</v>
      </c>
      <c r="B560" s="25"/>
    </row>
    <row r="561" spans="1:2" x14ac:dyDescent="0.25">
      <c r="A561" s="23">
        <v>38881</v>
      </c>
      <c r="B561" s="25"/>
    </row>
    <row r="562" spans="1:2" x14ac:dyDescent="0.25">
      <c r="A562" s="23">
        <v>38882</v>
      </c>
      <c r="B562" s="25"/>
    </row>
    <row r="563" spans="1:2" x14ac:dyDescent="0.25">
      <c r="A563" s="23">
        <v>38883</v>
      </c>
      <c r="B563" s="25"/>
    </row>
    <row r="564" spans="1:2" x14ac:dyDescent="0.25">
      <c r="A564" s="23">
        <v>38884</v>
      </c>
      <c r="B564" s="25"/>
    </row>
    <row r="565" spans="1:2" x14ac:dyDescent="0.25">
      <c r="A565" s="23">
        <v>38887</v>
      </c>
      <c r="B565" s="25"/>
    </row>
    <row r="566" spans="1:2" x14ac:dyDescent="0.25">
      <c r="A566" s="23">
        <v>38888</v>
      </c>
      <c r="B566" s="25"/>
    </row>
    <row r="567" spans="1:2" x14ac:dyDescent="0.25">
      <c r="A567" s="23">
        <v>38889</v>
      </c>
      <c r="B567" s="25"/>
    </row>
    <row r="568" spans="1:2" x14ac:dyDescent="0.25">
      <c r="A568" s="23">
        <v>38890</v>
      </c>
      <c r="B568" s="25"/>
    </row>
    <row r="569" spans="1:2" x14ac:dyDescent="0.25">
      <c r="A569" s="23">
        <v>38891</v>
      </c>
      <c r="B569" s="25"/>
    </row>
    <row r="570" spans="1:2" x14ac:dyDescent="0.25">
      <c r="A570" s="23">
        <v>38894</v>
      </c>
      <c r="B570" s="25"/>
    </row>
    <row r="571" spans="1:2" x14ac:dyDescent="0.25">
      <c r="A571" s="23">
        <v>38895</v>
      </c>
      <c r="B571" s="25"/>
    </row>
    <row r="572" spans="1:2" x14ac:dyDescent="0.25">
      <c r="A572" s="23">
        <v>38896</v>
      </c>
      <c r="B572" s="25"/>
    </row>
    <row r="573" spans="1:2" x14ac:dyDescent="0.25">
      <c r="A573" s="23">
        <v>38897</v>
      </c>
      <c r="B573" s="25"/>
    </row>
    <row r="574" spans="1:2" x14ac:dyDescent="0.25">
      <c r="A574" s="23">
        <v>38898</v>
      </c>
      <c r="B574" s="25"/>
    </row>
    <row r="575" spans="1:2" x14ac:dyDescent="0.25">
      <c r="A575" s="23">
        <v>38901</v>
      </c>
      <c r="B575" s="25"/>
    </row>
    <row r="576" spans="1:2" x14ac:dyDescent="0.25">
      <c r="A576" s="23">
        <v>38903</v>
      </c>
      <c r="B576" s="25"/>
    </row>
    <row r="577" spans="1:2" x14ac:dyDescent="0.25">
      <c r="A577" s="23">
        <v>38904</v>
      </c>
      <c r="B577" s="25"/>
    </row>
    <row r="578" spans="1:2" x14ac:dyDescent="0.25">
      <c r="A578" s="23">
        <v>38905</v>
      </c>
      <c r="B578" s="25"/>
    </row>
    <row r="579" spans="1:2" x14ac:dyDescent="0.25">
      <c r="A579" s="23">
        <v>38908</v>
      </c>
      <c r="B579" s="25"/>
    </row>
    <row r="580" spans="1:2" x14ac:dyDescent="0.25">
      <c r="A580" s="23">
        <v>38909</v>
      </c>
      <c r="B580" s="25"/>
    </row>
    <row r="581" spans="1:2" x14ac:dyDescent="0.25">
      <c r="A581" s="23">
        <v>38910</v>
      </c>
      <c r="B581" s="25"/>
    </row>
    <row r="582" spans="1:2" x14ac:dyDescent="0.25">
      <c r="A582" s="23">
        <v>38911</v>
      </c>
      <c r="B582" s="25"/>
    </row>
    <row r="583" spans="1:2" x14ac:dyDescent="0.25">
      <c r="A583" s="23">
        <v>38912</v>
      </c>
      <c r="B583" s="25"/>
    </row>
    <row r="584" spans="1:2" x14ac:dyDescent="0.25">
      <c r="A584" s="23">
        <v>38915</v>
      </c>
      <c r="B584" s="25"/>
    </row>
    <row r="585" spans="1:2" x14ac:dyDescent="0.25">
      <c r="A585" s="23">
        <v>38916</v>
      </c>
      <c r="B585" s="25"/>
    </row>
    <row r="586" spans="1:2" x14ac:dyDescent="0.25">
      <c r="A586" s="23">
        <v>38917</v>
      </c>
      <c r="B586" s="25"/>
    </row>
    <row r="587" spans="1:2" x14ac:dyDescent="0.25">
      <c r="A587" s="23">
        <v>38918</v>
      </c>
      <c r="B587" s="25"/>
    </row>
    <row r="588" spans="1:2" x14ac:dyDescent="0.25">
      <c r="A588" s="23">
        <v>38919</v>
      </c>
      <c r="B588" s="25"/>
    </row>
    <row r="589" spans="1:2" x14ac:dyDescent="0.25">
      <c r="A589" s="23">
        <v>38922</v>
      </c>
      <c r="B589" s="25"/>
    </row>
    <row r="590" spans="1:2" x14ac:dyDescent="0.25">
      <c r="A590" s="23">
        <v>38923</v>
      </c>
      <c r="B590" s="25"/>
    </row>
    <row r="591" spans="1:2" x14ac:dyDescent="0.25">
      <c r="A591" s="23">
        <v>38924</v>
      </c>
      <c r="B591" s="25"/>
    </row>
    <row r="592" spans="1:2" x14ac:dyDescent="0.25">
      <c r="A592" s="23">
        <v>38925</v>
      </c>
      <c r="B592" s="25"/>
    </row>
    <row r="593" spans="1:2" x14ac:dyDescent="0.25">
      <c r="A593" s="23">
        <v>38926</v>
      </c>
      <c r="B593" s="25"/>
    </row>
    <row r="594" spans="1:2" x14ac:dyDescent="0.25">
      <c r="A594" s="23">
        <v>38929</v>
      </c>
      <c r="B594" s="25"/>
    </row>
    <row r="595" spans="1:2" x14ac:dyDescent="0.25">
      <c r="A595" s="23">
        <v>38930</v>
      </c>
      <c r="B595" s="25"/>
    </row>
    <row r="596" spans="1:2" x14ac:dyDescent="0.25">
      <c r="A596" s="23">
        <v>38931</v>
      </c>
      <c r="B596" s="25"/>
    </row>
    <row r="597" spans="1:2" x14ac:dyDescent="0.25">
      <c r="A597" s="23">
        <v>38932</v>
      </c>
      <c r="B597" s="25"/>
    </row>
    <row r="598" spans="1:2" x14ac:dyDescent="0.25">
      <c r="A598" s="23">
        <v>38933</v>
      </c>
      <c r="B598" s="25"/>
    </row>
    <row r="599" spans="1:2" x14ac:dyDescent="0.25">
      <c r="A599" s="23">
        <v>38936</v>
      </c>
      <c r="B599" s="25"/>
    </row>
    <row r="600" spans="1:2" x14ac:dyDescent="0.25">
      <c r="A600" s="23">
        <v>38937</v>
      </c>
      <c r="B600" s="25"/>
    </row>
    <row r="601" spans="1:2" x14ac:dyDescent="0.25">
      <c r="A601" s="23">
        <v>38938</v>
      </c>
      <c r="B601" s="25"/>
    </row>
    <row r="602" spans="1:2" x14ac:dyDescent="0.25">
      <c r="A602" s="23">
        <v>38939</v>
      </c>
      <c r="B602" s="25"/>
    </row>
    <row r="603" spans="1:2" x14ac:dyDescent="0.25">
      <c r="A603" s="23">
        <v>38940</v>
      </c>
      <c r="B603" s="25"/>
    </row>
    <row r="604" spans="1:2" x14ac:dyDescent="0.25">
      <c r="A604" s="23">
        <v>38943</v>
      </c>
      <c r="B604" s="25"/>
    </row>
    <row r="605" spans="1:2" x14ac:dyDescent="0.25">
      <c r="A605" s="23">
        <v>38944</v>
      </c>
      <c r="B605" s="25"/>
    </row>
    <row r="606" spans="1:2" x14ac:dyDescent="0.25">
      <c r="A606" s="23">
        <v>38945</v>
      </c>
      <c r="B606" s="25"/>
    </row>
    <row r="607" spans="1:2" x14ac:dyDescent="0.25">
      <c r="A607" s="23">
        <v>38946</v>
      </c>
      <c r="B607" s="25"/>
    </row>
    <row r="608" spans="1:2" x14ac:dyDescent="0.25">
      <c r="A608" s="23">
        <v>38947</v>
      </c>
      <c r="B608" s="25"/>
    </row>
    <row r="609" spans="1:2" x14ac:dyDescent="0.25">
      <c r="A609" s="23">
        <v>38950</v>
      </c>
      <c r="B609" s="25"/>
    </row>
    <row r="610" spans="1:2" x14ac:dyDescent="0.25">
      <c r="A610" s="23">
        <v>38951</v>
      </c>
      <c r="B610" s="25"/>
    </row>
    <row r="611" spans="1:2" x14ac:dyDescent="0.25">
      <c r="A611" s="23">
        <v>38952</v>
      </c>
      <c r="B611" s="25"/>
    </row>
    <row r="612" spans="1:2" x14ac:dyDescent="0.25">
      <c r="A612" s="23">
        <v>38953</v>
      </c>
      <c r="B612" s="25"/>
    </row>
    <row r="613" spans="1:2" x14ac:dyDescent="0.25">
      <c r="A613" s="23">
        <v>38954</v>
      </c>
      <c r="B613" s="25"/>
    </row>
    <row r="614" spans="1:2" x14ac:dyDescent="0.25">
      <c r="A614" s="23">
        <v>38957</v>
      </c>
      <c r="B614" s="25"/>
    </row>
    <row r="615" spans="1:2" x14ac:dyDescent="0.25">
      <c r="A615" s="23">
        <v>38958</v>
      </c>
      <c r="B615" s="25"/>
    </row>
    <row r="616" spans="1:2" x14ac:dyDescent="0.25">
      <c r="A616" s="23">
        <v>38959</v>
      </c>
      <c r="B616" s="25"/>
    </row>
    <row r="617" spans="1:2" x14ac:dyDescent="0.25">
      <c r="A617" s="23">
        <v>38960</v>
      </c>
      <c r="B617" s="25"/>
    </row>
    <row r="618" spans="1:2" x14ac:dyDescent="0.25">
      <c r="A618" s="23">
        <v>38961</v>
      </c>
      <c r="B618" s="25"/>
    </row>
    <row r="619" spans="1:2" x14ac:dyDescent="0.25">
      <c r="A619" s="23">
        <v>38965</v>
      </c>
      <c r="B619" s="25"/>
    </row>
    <row r="620" spans="1:2" x14ac:dyDescent="0.25">
      <c r="A620" s="23">
        <v>38966</v>
      </c>
      <c r="B620" s="25"/>
    </row>
    <row r="621" spans="1:2" x14ac:dyDescent="0.25">
      <c r="A621" s="23">
        <v>38967</v>
      </c>
      <c r="B621" s="25"/>
    </row>
    <row r="622" spans="1:2" x14ac:dyDescent="0.25">
      <c r="A622" s="23">
        <v>38968</v>
      </c>
      <c r="B622" s="25"/>
    </row>
    <row r="623" spans="1:2" x14ac:dyDescent="0.25">
      <c r="A623" s="23">
        <v>38971</v>
      </c>
      <c r="B623" s="25"/>
    </row>
    <row r="624" spans="1:2" x14ac:dyDescent="0.25">
      <c r="A624" s="23">
        <v>38972</v>
      </c>
      <c r="B624" s="25"/>
    </row>
    <row r="625" spans="1:2" x14ac:dyDescent="0.25">
      <c r="A625" s="23">
        <v>38973</v>
      </c>
      <c r="B625" s="25"/>
    </row>
    <row r="626" spans="1:2" x14ac:dyDescent="0.25">
      <c r="A626" s="23">
        <v>38974</v>
      </c>
      <c r="B626" s="25"/>
    </row>
    <row r="627" spans="1:2" x14ac:dyDescent="0.25">
      <c r="A627" s="23">
        <v>38975</v>
      </c>
      <c r="B627" s="25"/>
    </row>
    <row r="628" spans="1:2" x14ac:dyDescent="0.25">
      <c r="A628" s="23">
        <v>38978</v>
      </c>
      <c r="B628" s="25"/>
    </row>
    <row r="629" spans="1:2" x14ac:dyDescent="0.25">
      <c r="A629" s="23">
        <v>38979</v>
      </c>
      <c r="B629" s="25"/>
    </row>
    <row r="630" spans="1:2" x14ac:dyDescent="0.25">
      <c r="A630" s="23">
        <v>38980</v>
      </c>
      <c r="B630" s="25"/>
    </row>
    <row r="631" spans="1:2" x14ac:dyDescent="0.25">
      <c r="A631" s="23">
        <v>38981</v>
      </c>
      <c r="B631" s="25"/>
    </row>
    <row r="632" spans="1:2" x14ac:dyDescent="0.25">
      <c r="A632" s="23">
        <v>38982</v>
      </c>
      <c r="B632" s="25"/>
    </row>
    <row r="633" spans="1:2" x14ac:dyDescent="0.25">
      <c r="A633" s="23">
        <v>38985</v>
      </c>
      <c r="B633" s="25"/>
    </row>
    <row r="634" spans="1:2" x14ac:dyDescent="0.25">
      <c r="A634" s="23">
        <v>38986</v>
      </c>
      <c r="B634" s="25"/>
    </row>
    <row r="635" spans="1:2" x14ac:dyDescent="0.25">
      <c r="A635" s="23">
        <v>38987</v>
      </c>
      <c r="B635" s="25"/>
    </row>
    <row r="636" spans="1:2" x14ac:dyDescent="0.25">
      <c r="A636" s="23">
        <v>38988</v>
      </c>
      <c r="B636" s="25"/>
    </row>
    <row r="637" spans="1:2" x14ac:dyDescent="0.25">
      <c r="A637" s="23">
        <v>38989</v>
      </c>
      <c r="B637" s="25"/>
    </row>
    <row r="638" spans="1:2" x14ac:dyDescent="0.25">
      <c r="A638" s="23">
        <v>38992</v>
      </c>
      <c r="B638" s="25"/>
    </row>
    <row r="639" spans="1:2" x14ac:dyDescent="0.25">
      <c r="A639" s="23">
        <v>38993</v>
      </c>
      <c r="B639" s="25"/>
    </row>
    <row r="640" spans="1:2" x14ac:dyDescent="0.25">
      <c r="A640" s="23">
        <v>38994</v>
      </c>
      <c r="B640" s="25"/>
    </row>
    <row r="641" spans="1:2" x14ac:dyDescent="0.25">
      <c r="A641" s="23">
        <v>38995</v>
      </c>
      <c r="B641" s="25"/>
    </row>
    <row r="642" spans="1:2" x14ac:dyDescent="0.25">
      <c r="A642" s="23">
        <v>38996</v>
      </c>
      <c r="B642" s="25"/>
    </row>
    <row r="643" spans="1:2" x14ac:dyDescent="0.25">
      <c r="A643" s="23">
        <v>38999</v>
      </c>
      <c r="B643" s="25"/>
    </row>
    <row r="644" spans="1:2" x14ac:dyDescent="0.25">
      <c r="A644" s="23">
        <v>39000</v>
      </c>
      <c r="B644" s="25"/>
    </row>
    <row r="645" spans="1:2" x14ac:dyDescent="0.25">
      <c r="A645" s="23">
        <v>39001</v>
      </c>
      <c r="B645" s="25"/>
    </row>
    <row r="646" spans="1:2" x14ac:dyDescent="0.25">
      <c r="A646" s="23">
        <v>39002</v>
      </c>
      <c r="B646" s="25"/>
    </row>
    <row r="647" spans="1:2" x14ac:dyDescent="0.25">
      <c r="A647" s="23">
        <v>39003</v>
      </c>
      <c r="B647" s="25"/>
    </row>
    <row r="648" spans="1:2" x14ac:dyDescent="0.25">
      <c r="A648" s="23">
        <v>39006</v>
      </c>
      <c r="B648" s="25"/>
    </row>
    <row r="649" spans="1:2" x14ac:dyDescent="0.25">
      <c r="A649" s="23">
        <v>39007</v>
      </c>
      <c r="B649" s="25"/>
    </row>
    <row r="650" spans="1:2" x14ac:dyDescent="0.25">
      <c r="A650" s="23">
        <v>39008</v>
      </c>
      <c r="B650" s="25"/>
    </row>
    <row r="651" spans="1:2" x14ac:dyDescent="0.25">
      <c r="A651" s="23">
        <v>39009</v>
      </c>
      <c r="B651" s="25"/>
    </row>
    <row r="652" spans="1:2" x14ac:dyDescent="0.25">
      <c r="A652" s="23">
        <v>39010</v>
      </c>
      <c r="B652" s="25"/>
    </row>
    <row r="653" spans="1:2" x14ac:dyDescent="0.25">
      <c r="A653" s="23">
        <v>39013</v>
      </c>
      <c r="B653" s="25"/>
    </row>
    <row r="654" spans="1:2" x14ac:dyDescent="0.25">
      <c r="A654" s="23">
        <v>39014</v>
      </c>
      <c r="B654" s="25"/>
    </row>
    <row r="655" spans="1:2" x14ac:dyDescent="0.25">
      <c r="A655" s="23">
        <v>39015</v>
      </c>
      <c r="B655" s="25"/>
    </row>
    <row r="656" spans="1:2" x14ac:dyDescent="0.25">
      <c r="A656" s="23">
        <v>39016</v>
      </c>
      <c r="B656" s="25"/>
    </row>
    <row r="657" spans="1:2" x14ac:dyDescent="0.25">
      <c r="A657" s="23">
        <v>39017</v>
      </c>
      <c r="B657" s="25"/>
    </row>
    <row r="658" spans="1:2" x14ac:dyDescent="0.25">
      <c r="A658" s="23">
        <v>39020</v>
      </c>
      <c r="B658" s="25"/>
    </row>
    <row r="659" spans="1:2" x14ac:dyDescent="0.25">
      <c r="A659" s="23">
        <v>39021</v>
      </c>
      <c r="B659" s="25"/>
    </row>
    <row r="660" spans="1:2" x14ac:dyDescent="0.25">
      <c r="A660" s="23">
        <v>39022</v>
      </c>
      <c r="B660" s="25"/>
    </row>
    <row r="661" spans="1:2" x14ac:dyDescent="0.25">
      <c r="A661" s="23">
        <v>39023</v>
      </c>
      <c r="B661" s="25"/>
    </row>
    <row r="662" spans="1:2" x14ac:dyDescent="0.25">
      <c r="A662" s="23">
        <v>39024</v>
      </c>
      <c r="B662" s="25"/>
    </row>
    <row r="663" spans="1:2" x14ac:dyDescent="0.25">
      <c r="A663" s="23">
        <v>39027</v>
      </c>
      <c r="B663" s="25"/>
    </row>
    <row r="664" spans="1:2" x14ac:dyDescent="0.25">
      <c r="A664" s="23">
        <v>39028</v>
      </c>
      <c r="B664" s="25"/>
    </row>
    <row r="665" spans="1:2" x14ac:dyDescent="0.25">
      <c r="A665" s="23">
        <v>39029</v>
      </c>
      <c r="B665" s="25"/>
    </row>
    <row r="666" spans="1:2" x14ac:dyDescent="0.25">
      <c r="A666" s="23">
        <v>39030</v>
      </c>
      <c r="B666" s="25"/>
    </row>
    <row r="667" spans="1:2" x14ac:dyDescent="0.25">
      <c r="A667" s="23">
        <v>39031</v>
      </c>
      <c r="B667" s="25"/>
    </row>
    <row r="668" spans="1:2" x14ac:dyDescent="0.25">
      <c r="A668" s="23">
        <v>39034</v>
      </c>
      <c r="B668" s="25"/>
    </row>
    <row r="669" spans="1:2" x14ac:dyDescent="0.25">
      <c r="A669" s="23">
        <v>39035</v>
      </c>
      <c r="B669" s="25"/>
    </row>
    <row r="670" spans="1:2" x14ac:dyDescent="0.25">
      <c r="A670" s="23">
        <v>39036</v>
      </c>
      <c r="B670" s="25"/>
    </row>
    <row r="671" spans="1:2" x14ac:dyDescent="0.25">
      <c r="A671" s="23">
        <v>39037</v>
      </c>
      <c r="B671" s="25"/>
    </row>
    <row r="672" spans="1:2" x14ac:dyDescent="0.25">
      <c r="A672" s="23">
        <v>39038</v>
      </c>
      <c r="B672" s="25"/>
    </row>
    <row r="673" spans="1:2" x14ac:dyDescent="0.25">
      <c r="A673" s="23">
        <v>39041</v>
      </c>
      <c r="B673" s="25"/>
    </row>
    <row r="674" spans="1:2" x14ac:dyDescent="0.25">
      <c r="A674" s="23">
        <v>39042</v>
      </c>
      <c r="B674" s="25"/>
    </row>
    <row r="675" spans="1:2" x14ac:dyDescent="0.25">
      <c r="A675" s="23">
        <v>39043</v>
      </c>
      <c r="B675" s="25"/>
    </row>
    <row r="676" spans="1:2" x14ac:dyDescent="0.25">
      <c r="A676" s="23">
        <v>39045</v>
      </c>
      <c r="B676" s="25"/>
    </row>
    <row r="677" spans="1:2" x14ac:dyDescent="0.25">
      <c r="A677" s="23">
        <v>39048</v>
      </c>
      <c r="B677" s="25"/>
    </row>
    <row r="678" spans="1:2" x14ac:dyDescent="0.25">
      <c r="A678" s="23">
        <v>39049</v>
      </c>
      <c r="B678" s="25"/>
    </row>
    <row r="679" spans="1:2" x14ac:dyDescent="0.25">
      <c r="A679" s="23">
        <v>39050</v>
      </c>
      <c r="B679" s="25"/>
    </row>
    <row r="680" spans="1:2" x14ac:dyDescent="0.25">
      <c r="A680" s="23">
        <v>39051</v>
      </c>
      <c r="B680" s="25"/>
    </row>
    <row r="681" spans="1:2" x14ac:dyDescent="0.25">
      <c r="A681" s="23">
        <v>39052</v>
      </c>
      <c r="B681" s="25"/>
    </row>
    <row r="682" spans="1:2" x14ac:dyDescent="0.25">
      <c r="A682" s="23">
        <v>39055</v>
      </c>
      <c r="B682" s="25"/>
    </row>
    <row r="683" spans="1:2" x14ac:dyDescent="0.25">
      <c r="A683" s="23">
        <v>39056</v>
      </c>
      <c r="B683" s="25"/>
    </row>
    <row r="684" spans="1:2" x14ac:dyDescent="0.25">
      <c r="A684" s="23">
        <v>39057</v>
      </c>
      <c r="B684" s="25"/>
    </row>
    <row r="685" spans="1:2" x14ac:dyDescent="0.25">
      <c r="A685" s="23">
        <v>39058</v>
      </c>
      <c r="B685" s="25"/>
    </row>
    <row r="686" spans="1:2" x14ac:dyDescent="0.25">
      <c r="A686" s="23">
        <v>39059</v>
      </c>
      <c r="B686" s="25"/>
    </row>
    <row r="687" spans="1:2" x14ac:dyDescent="0.25">
      <c r="A687" s="23">
        <v>39062</v>
      </c>
      <c r="B687" s="25"/>
    </row>
    <row r="688" spans="1:2" x14ac:dyDescent="0.25">
      <c r="A688" s="23">
        <v>39063</v>
      </c>
      <c r="B688" s="25"/>
    </row>
    <row r="689" spans="1:2" x14ac:dyDescent="0.25">
      <c r="A689" s="23">
        <v>39064</v>
      </c>
      <c r="B689" s="25"/>
    </row>
    <row r="690" spans="1:2" x14ac:dyDescent="0.25">
      <c r="A690" s="23">
        <v>39065</v>
      </c>
      <c r="B690" s="25"/>
    </row>
    <row r="691" spans="1:2" x14ac:dyDescent="0.25">
      <c r="A691" s="23">
        <v>39066</v>
      </c>
      <c r="B691" s="25"/>
    </row>
    <row r="692" spans="1:2" x14ac:dyDescent="0.25">
      <c r="A692" s="23">
        <v>39069</v>
      </c>
      <c r="B692" s="25"/>
    </row>
    <row r="693" spans="1:2" x14ac:dyDescent="0.25">
      <c r="A693" s="23">
        <v>39070</v>
      </c>
      <c r="B693" s="25"/>
    </row>
    <row r="694" spans="1:2" x14ac:dyDescent="0.25">
      <c r="A694" s="23">
        <v>39071</v>
      </c>
      <c r="B694" s="25"/>
    </row>
    <row r="695" spans="1:2" x14ac:dyDescent="0.25">
      <c r="A695" s="23">
        <v>39072</v>
      </c>
      <c r="B695" s="25"/>
    </row>
    <row r="696" spans="1:2" x14ac:dyDescent="0.25">
      <c r="A696" s="23">
        <v>39073</v>
      </c>
      <c r="B696" s="25"/>
    </row>
    <row r="697" spans="1:2" x14ac:dyDescent="0.25">
      <c r="A697" s="23">
        <v>39077</v>
      </c>
      <c r="B697" s="25"/>
    </row>
    <row r="698" spans="1:2" x14ac:dyDescent="0.25">
      <c r="A698" s="23">
        <v>39078</v>
      </c>
      <c r="B698" s="25"/>
    </row>
    <row r="699" spans="1:2" x14ac:dyDescent="0.25">
      <c r="A699" s="23">
        <v>39079</v>
      </c>
      <c r="B699" s="25"/>
    </row>
    <row r="700" spans="1:2" x14ac:dyDescent="0.25">
      <c r="A700" s="23">
        <v>39080</v>
      </c>
      <c r="B700" s="25"/>
    </row>
    <row r="701" spans="1:2" x14ac:dyDescent="0.25">
      <c r="A701" s="23">
        <v>39085</v>
      </c>
      <c r="B701" s="25"/>
    </row>
    <row r="702" spans="1:2" x14ac:dyDescent="0.25">
      <c r="A702" s="23">
        <v>39086</v>
      </c>
      <c r="B702" s="25"/>
    </row>
    <row r="703" spans="1:2" x14ac:dyDescent="0.25">
      <c r="A703" s="23">
        <v>39087</v>
      </c>
      <c r="B703" s="25"/>
    </row>
    <row r="704" spans="1:2" x14ac:dyDescent="0.25">
      <c r="A704" s="23">
        <v>39090</v>
      </c>
      <c r="B704" s="25"/>
    </row>
    <row r="705" spans="1:2" x14ac:dyDescent="0.25">
      <c r="A705" s="23">
        <v>39091</v>
      </c>
      <c r="B705" s="25"/>
    </row>
    <row r="706" spans="1:2" x14ac:dyDescent="0.25">
      <c r="A706" s="23">
        <v>39092</v>
      </c>
      <c r="B706" s="25"/>
    </row>
    <row r="707" spans="1:2" x14ac:dyDescent="0.25">
      <c r="A707" s="23">
        <v>39093</v>
      </c>
      <c r="B707" s="25"/>
    </row>
    <row r="708" spans="1:2" x14ac:dyDescent="0.25">
      <c r="A708" s="23">
        <v>39094</v>
      </c>
      <c r="B708" s="25"/>
    </row>
    <row r="709" spans="1:2" x14ac:dyDescent="0.25">
      <c r="A709" s="23">
        <v>39098</v>
      </c>
      <c r="B709" s="25"/>
    </row>
    <row r="710" spans="1:2" x14ac:dyDescent="0.25">
      <c r="A710" s="23">
        <v>39099</v>
      </c>
      <c r="B710" s="25"/>
    </row>
    <row r="711" spans="1:2" x14ac:dyDescent="0.25">
      <c r="A711" s="23">
        <v>39100</v>
      </c>
      <c r="B711" s="25"/>
    </row>
    <row r="712" spans="1:2" x14ac:dyDescent="0.25">
      <c r="A712" s="23">
        <v>39101</v>
      </c>
      <c r="B712" s="25"/>
    </row>
    <row r="713" spans="1:2" x14ac:dyDescent="0.25">
      <c r="A713" s="23">
        <v>39104</v>
      </c>
      <c r="B713" s="25"/>
    </row>
    <row r="714" spans="1:2" x14ac:dyDescent="0.25">
      <c r="A714" s="23">
        <v>39105</v>
      </c>
      <c r="B714" s="25"/>
    </row>
    <row r="715" spans="1:2" x14ac:dyDescent="0.25">
      <c r="A715" s="23">
        <v>39106</v>
      </c>
      <c r="B715" s="25"/>
    </row>
    <row r="716" spans="1:2" x14ac:dyDescent="0.25">
      <c r="A716" s="23">
        <v>39107</v>
      </c>
      <c r="B716" s="25"/>
    </row>
    <row r="717" spans="1:2" x14ac:dyDescent="0.25">
      <c r="A717" s="23">
        <v>39108</v>
      </c>
      <c r="B717" s="25"/>
    </row>
    <row r="718" spans="1:2" x14ac:dyDescent="0.25">
      <c r="A718" s="23">
        <v>39111</v>
      </c>
      <c r="B718" s="25"/>
    </row>
    <row r="719" spans="1:2" x14ac:dyDescent="0.25">
      <c r="A719" s="23">
        <v>39112</v>
      </c>
      <c r="B719" s="25"/>
    </row>
    <row r="720" spans="1:2" x14ac:dyDescent="0.25">
      <c r="A720" s="23">
        <v>39113</v>
      </c>
      <c r="B720" s="25"/>
    </row>
    <row r="721" spans="1:2" x14ac:dyDescent="0.25">
      <c r="A721" s="23">
        <v>39114</v>
      </c>
      <c r="B721" s="25"/>
    </row>
    <row r="722" spans="1:2" x14ac:dyDescent="0.25">
      <c r="A722" s="23">
        <v>39115</v>
      </c>
      <c r="B722" s="25"/>
    </row>
    <row r="723" spans="1:2" x14ac:dyDescent="0.25">
      <c r="A723" s="23">
        <v>39118</v>
      </c>
      <c r="B723" s="25"/>
    </row>
    <row r="724" spans="1:2" x14ac:dyDescent="0.25">
      <c r="A724" s="23">
        <v>39119</v>
      </c>
      <c r="B724" s="25"/>
    </row>
    <row r="725" spans="1:2" x14ac:dyDescent="0.25">
      <c r="A725" s="23">
        <v>39120</v>
      </c>
      <c r="B725" s="25"/>
    </row>
    <row r="726" spans="1:2" x14ac:dyDescent="0.25">
      <c r="A726" s="23">
        <v>39121</v>
      </c>
      <c r="B726" s="25"/>
    </row>
    <row r="727" spans="1:2" x14ac:dyDescent="0.25">
      <c r="A727" s="23">
        <v>39122</v>
      </c>
      <c r="B727" s="25"/>
    </row>
    <row r="728" spans="1:2" x14ac:dyDescent="0.25">
      <c r="A728" s="23">
        <v>39125</v>
      </c>
      <c r="B728" s="25"/>
    </row>
    <row r="729" spans="1:2" x14ac:dyDescent="0.25">
      <c r="A729" s="23">
        <v>39126</v>
      </c>
      <c r="B729" s="25"/>
    </row>
    <row r="730" spans="1:2" x14ac:dyDescent="0.25">
      <c r="A730" s="23">
        <v>39127</v>
      </c>
      <c r="B730" s="25"/>
    </row>
    <row r="731" spans="1:2" x14ac:dyDescent="0.25">
      <c r="A731" s="23">
        <v>39128</v>
      </c>
      <c r="B731" s="25"/>
    </row>
    <row r="732" spans="1:2" x14ac:dyDescent="0.25">
      <c r="A732" s="23">
        <v>39129</v>
      </c>
      <c r="B732" s="25"/>
    </row>
    <row r="733" spans="1:2" x14ac:dyDescent="0.25">
      <c r="A733" s="23">
        <v>39133</v>
      </c>
      <c r="B733" s="25"/>
    </row>
    <row r="734" spans="1:2" x14ac:dyDescent="0.25">
      <c r="A734" s="23">
        <v>39134</v>
      </c>
      <c r="B734" s="25"/>
    </row>
    <row r="735" spans="1:2" x14ac:dyDescent="0.25">
      <c r="A735" s="23">
        <v>39135</v>
      </c>
      <c r="B735" s="25"/>
    </row>
    <row r="736" spans="1:2" x14ac:dyDescent="0.25">
      <c r="A736" s="23">
        <v>39136</v>
      </c>
      <c r="B736" s="25"/>
    </row>
    <row r="737" spans="1:2" x14ac:dyDescent="0.25">
      <c r="A737" s="23">
        <v>39139</v>
      </c>
      <c r="B737" s="25"/>
    </row>
    <row r="738" spans="1:2" x14ac:dyDescent="0.25">
      <c r="A738" s="23">
        <v>39140</v>
      </c>
      <c r="B738" s="25"/>
    </row>
    <row r="739" spans="1:2" x14ac:dyDescent="0.25">
      <c r="A739" s="23">
        <v>39141</v>
      </c>
      <c r="B739" s="25"/>
    </row>
    <row r="740" spans="1:2" x14ac:dyDescent="0.25">
      <c r="A740" s="23">
        <v>39142</v>
      </c>
      <c r="B740" s="25"/>
    </row>
    <row r="741" spans="1:2" x14ac:dyDescent="0.25">
      <c r="A741" s="23">
        <v>39143</v>
      </c>
      <c r="B741" s="25"/>
    </row>
    <row r="742" spans="1:2" x14ac:dyDescent="0.25">
      <c r="A742" s="23">
        <v>39146</v>
      </c>
      <c r="B742" s="25"/>
    </row>
    <row r="743" spans="1:2" x14ac:dyDescent="0.25">
      <c r="A743" s="23">
        <v>39147</v>
      </c>
      <c r="B743" s="25"/>
    </row>
    <row r="744" spans="1:2" x14ac:dyDescent="0.25">
      <c r="A744" s="23">
        <v>39148</v>
      </c>
      <c r="B744" s="25"/>
    </row>
    <row r="745" spans="1:2" x14ac:dyDescent="0.25">
      <c r="A745" s="23">
        <v>39149</v>
      </c>
      <c r="B745" s="25"/>
    </row>
    <row r="746" spans="1:2" x14ac:dyDescent="0.25">
      <c r="A746" s="23">
        <v>39150</v>
      </c>
      <c r="B746" s="25"/>
    </row>
    <row r="747" spans="1:2" x14ac:dyDescent="0.25">
      <c r="A747" s="23">
        <v>39153</v>
      </c>
      <c r="B747" s="25"/>
    </row>
    <row r="748" spans="1:2" x14ac:dyDescent="0.25">
      <c r="A748" s="23">
        <v>39154</v>
      </c>
      <c r="B748" s="25"/>
    </row>
    <row r="749" spans="1:2" x14ac:dyDescent="0.25">
      <c r="A749" s="23">
        <v>39155</v>
      </c>
      <c r="B749" s="25"/>
    </row>
    <row r="750" spans="1:2" x14ac:dyDescent="0.25">
      <c r="A750" s="23">
        <v>39156</v>
      </c>
      <c r="B750" s="25"/>
    </row>
    <row r="751" spans="1:2" x14ac:dyDescent="0.25">
      <c r="A751" s="23">
        <v>39157</v>
      </c>
      <c r="B751" s="25"/>
    </row>
    <row r="752" spans="1:2" x14ac:dyDescent="0.25">
      <c r="A752" s="23">
        <v>39160</v>
      </c>
      <c r="B752" s="25"/>
    </row>
    <row r="753" spans="1:2" x14ac:dyDescent="0.25">
      <c r="A753" s="23">
        <v>39161</v>
      </c>
      <c r="B753" s="25"/>
    </row>
    <row r="754" spans="1:2" x14ac:dyDescent="0.25">
      <c r="A754" s="23">
        <v>39162</v>
      </c>
      <c r="B754" s="25"/>
    </row>
    <row r="755" spans="1:2" x14ac:dyDescent="0.25">
      <c r="A755" s="23">
        <v>39163</v>
      </c>
      <c r="B755" s="25"/>
    </row>
    <row r="756" spans="1:2" x14ac:dyDescent="0.25">
      <c r="A756" s="23">
        <v>39164</v>
      </c>
      <c r="B756" s="25"/>
    </row>
    <row r="757" spans="1:2" x14ac:dyDescent="0.25">
      <c r="A757" s="23">
        <v>39167</v>
      </c>
      <c r="B757" s="25"/>
    </row>
    <row r="758" spans="1:2" x14ac:dyDescent="0.25">
      <c r="A758" s="23">
        <v>39168</v>
      </c>
      <c r="B758" s="25"/>
    </row>
    <row r="759" spans="1:2" x14ac:dyDescent="0.25">
      <c r="A759" s="23">
        <v>39169</v>
      </c>
      <c r="B759" s="25"/>
    </row>
    <row r="760" spans="1:2" x14ac:dyDescent="0.25">
      <c r="A760" s="23">
        <v>39170</v>
      </c>
      <c r="B760" s="25"/>
    </row>
    <row r="761" spans="1:2" x14ac:dyDescent="0.25">
      <c r="A761" s="23">
        <v>39171</v>
      </c>
      <c r="B761" s="25"/>
    </row>
    <row r="762" spans="1:2" x14ac:dyDescent="0.25">
      <c r="A762" s="23">
        <v>39174</v>
      </c>
      <c r="B762" s="25"/>
    </row>
    <row r="763" spans="1:2" x14ac:dyDescent="0.25">
      <c r="A763" s="23">
        <v>39175</v>
      </c>
      <c r="B763" s="25"/>
    </row>
    <row r="764" spans="1:2" x14ac:dyDescent="0.25">
      <c r="A764" s="23">
        <v>39176</v>
      </c>
      <c r="B764" s="25"/>
    </row>
    <row r="765" spans="1:2" x14ac:dyDescent="0.25">
      <c r="A765" s="23">
        <v>39177</v>
      </c>
      <c r="B765" s="25"/>
    </row>
    <row r="766" spans="1:2" x14ac:dyDescent="0.25">
      <c r="A766" s="23">
        <v>39181</v>
      </c>
      <c r="B766" s="25"/>
    </row>
    <row r="767" spans="1:2" x14ac:dyDescent="0.25">
      <c r="A767" s="23">
        <v>39182</v>
      </c>
      <c r="B767" s="25"/>
    </row>
    <row r="768" spans="1:2" x14ac:dyDescent="0.25">
      <c r="A768" s="23">
        <v>39183</v>
      </c>
      <c r="B768" s="25"/>
    </row>
    <row r="769" spans="1:2" x14ac:dyDescent="0.25">
      <c r="A769" s="23">
        <v>39184</v>
      </c>
      <c r="B769" s="25"/>
    </row>
    <row r="770" spans="1:2" x14ac:dyDescent="0.25">
      <c r="A770" s="23">
        <v>39185</v>
      </c>
      <c r="B770" s="25"/>
    </row>
    <row r="771" spans="1:2" x14ac:dyDescent="0.25">
      <c r="A771" s="23">
        <v>39188</v>
      </c>
      <c r="B771" s="25"/>
    </row>
    <row r="772" spans="1:2" x14ac:dyDescent="0.25">
      <c r="A772" s="23">
        <v>39189</v>
      </c>
      <c r="B772" s="25"/>
    </row>
    <row r="773" spans="1:2" x14ac:dyDescent="0.25">
      <c r="A773" s="23">
        <v>39190</v>
      </c>
      <c r="B773" s="25"/>
    </row>
    <row r="774" spans="1:2" x14ac:dyDescent="0.25">
      <c r="A774" s="23">
        <v>39191</v>
      </c>
      <c r="B774" s="25"/>
    </row>
    <row r="775" spans="1:2" x14ac:dyDescent="0.25">
      <c r="A775" s="23">
        <v>39192</v>
      </c>
      <c r="B775" s="25"/>
    </row>
    <row r="776" spans="1:2" x14ac:dyDescent="0.25">
      <c r="A776" s="23">
        <v>39195</v>
      </c>
      <c r="B776" s="25"/>
    </row>
    <row r="777" spans="1:2" x14ac:dyDescent="0.25">
      <c r="A777" s="23">
        <v>39196</v>
      </c>
      <c r="B777" s="25"/>
    </row>
    <row r="778" spans="1:2" x14ac:dyDescent="0.25">
      <c r="A778" s="23">
        <v>39197</v>
      </c>
      <c r="B778" s="25"/>
    </row>
    <row r="779" spans="1:2" x14ac:dyDescent="0.25">
      <c r="A779" s="23">
        <v>39198</v>
      </c>
      <c r="B779" s="25"/>
    </row>
    <row r="780" spans="1:2" x14ac:dyDescent="0.25">
      <c r="A780" s="23">
        <v>39199</v>
      </c>
      <c r="B780" s="25"/>
    </row>
    <row r="781" spans="1:2" x14ac:dyDescent="0.25">
      <c r="A781" s="23">
        <v>39202</v>
      </c>
      <c r="B781" s="25"/>
    </row>
    <row r="782" spans="1:2" x14ac:dyDescent="0.25">
      <c r="A782" s="23">
        <v>39203</v>
      </c>
      <c r="B782" s="25"/>
    </row>
    <row r="783" spans="1:2" x14ac:dyDescent="0.25">
      <c r="A783" s="23">
        <v>39204</v>
      </c>
      <c r="B783" s="25"/>
    </row>
    <row r="784" spans="1:2" x14ac:dyDescent="0.25">
      <c r="A784" s="23">
        <v>39205</v>
      </c>
      <c r="B784" s="25"/>
    </row>
    <row r="785" spans="1:2" x14ac:dyDescent="0.25">
      <c r="A785" s="23">
        <v>39206</v>
      </c>
      <c r="B785" s="25"/>
    </row>
    <row r="786" spans="1:2" x14ac:dyDescent="0.25">
      <c r="A786" s="23">
        <v>39209</v>
      </c>
      <c r="B786" s="25"/>
    </row>
    <row r="787" spans="1:2" x14ac:dyDescent="0.25">
      <c r="A787" s="23">
        <v>39210</v>
      </c>
      <c r="B787" s="25"/>
    </row>
    <row r="788" spans="1:2" x14ac:dyDescent="0.25">
      <c r="A788" s="23">
        <v>39211</v>
      </c>
      <c r="B788" s="25"/>
    </row>
    <row r="789" spans="1:2" x14ac:dyDescent="0.25">
      <c r="A789" s="23">
        <v>39212</v>
      </c>
      <c r="B789" s="25"/>
    </row>
    <row r="790" spans="1:2" x14ac:dyDescent="0.25">
      <c r="A790" s="23">
        <v>39213</v>
      </c>
      <c r="B790" s="25"/>
    </row>
    <row r="791" spans="1:2" x14ac:dyDescent="0.25">
      <c r="A791" s="23">
        <v>39216</v>
      </c>
      <c r="B791" s="25"/>
    </row>
    <row r="792" spans="1:2" x14ac:dyDescent="0.25">
      <c r="A792" s="23">
        <v>39217</v>
      </c>
      <c r="B792" s="25"/>
    </row>
    <row r="793" spans="1:2" x14ac:dyDescent="0.25">
      <c r="A793" s="23">
        <v>39218</v>
      </c>
      <c r="B793" s="25"/>
    </row>
    <row r="794" spans="1:2" x14ac:dyDescent="0.25">
      <c r="A794" s="23">
        <v>39219</v>
      </c>
      <c r="B794" s="25"/>
    </row>
    <row r="795" spans="1:2" x14ac:dyDescent="0.25">
      <c r="A795" s="23">
        <v>39220</v>
      </c>
      <c r="B795" s="25"/>
    </row>
    <row r="796" spans="1:2" x14ac:dyDescent="0.25">
      <c r="A796" s="23">
        <v>39223</v>
      </c>
      <c r="B796" s="25"/>
    </row>
    <row r="797" spans="1:2" x14ac:dyDescent="0.25">
      <c r="A797" s="23">
        <v>39224</v>
      </c>
      <c r="B797" s="25"/>
    </row>
    <row r="798" spans="1:2" x14ac:dyDescent="0.25">
      <c r="A798" s="23">
        <v>39225</v>
      </c>
      <c r="B798" s="25"/>
    </row>
    <row r="799" spans="1:2" x14ac:dyDescent="0.25">
      <c r="A799" s="23">
        <v>39226</v>
      </c>
      <c r="B799" s="25"/>
    </row>
    <row r="800" spans="1:2" x14ac:dyDescent="0.25">
      <c r="A800" s="23">
        <v>39227</v>
      </c>
      <c r="B800" s="25"/>
    </row>
    <row r="801" spans="1:2" x14ac:dyDescent="0.25">
      <c r="A801" s="23">
        <v>39231</v>
      </c>
      <c r="B801" s="25"/>
    </row>
    <row r="802" spans="1:2" x14ac:dyDescent="0.25">
      <c r="A802" s="23">
        <v>39232</v>
      </c>
      <c r="B802" s="25"/>
    </row>
    <row r="803" spans="1:2" x14ac:dyDescent="0.25">
      <c r="A803" s="23">
        <v>39233</v>
      </c>
      <c r="B803" s="25"/>
    </row>
    <row r="804" spans="1:2" x14ac:dyDescent="0.25">
      <c r="A804" s="23">
        <v>39234</v>
      </c>
      <c r="B804" s="25"/>
    </row>
    <row r="805" spans="1:2" x14ac:dyDescent="0.25">
      <c r="A805" s="23">
        <v>39237</v>
      </c>
      <c r="B805" s="25"/>
    </row>
    <row r="806" spans="1:2" x14ac:dyDescent="0.25">
      <c r="A806" s="23">
        <v>39238</v>
      </c>
      <c r="B806" s="25"/>
    </row>
    <row r="807" spans="1:2" x14ac:dyDescent="0.25">
      <c r="A807" s="23">
        <v>39239</v>
      </c>
      <c r="B807" s="25"/>
    </row>
    <row r="808" spans="1:2" x14ac:dyDescent="0.25">
      <c r="A808" s="23">
        <v>39240</v>
      </c>
      <c r="B808" s="25"/>
    </row>
    <row r="809" spans="1:2" x14ac:dyDescent="0.25">
      <c r="A809" s="23">
        <v>39241</v>
      </c>
      <c r="B809" s="25"/>
    </row>
    <row r="810" spans="1:2" x14ac:dyDescent="0.25">
      <c r="A810" s="23">
        <v>39244</v>
      </c>
      <c r="B810" s="25"/>
    </row>
    <row r="811" spans="1:2" x14ac:dyDescent="0.25">
      <c r="A811" s="23">
        <v>39245</v>
      </c>
      <c r="B811" s="25"/>
    </row>
    <row r="812" spans="1:2" x14ac:dyDescent="0.25">
      <c r="A812" s="23">
        <v>39246</v>
      </c>
      <c r="B812" s="25"/>
    </row>
    <row r="813" spans="1:2" x14ac:dyDescent="0.25">
      <c r="A813" s="23">
        <v>39247</v>
      </c>
      <c r="B813" s="25"/>
    </row>
    <row r="814" spans="1:2" x14ac:dyDescent="0.25">
      <c r="A814" s="23">
        <v>39248</v>
      </c>
      <c r="B814" s="25"/>
    </row>
    <row r="815" spans="1:2" x14ac:dyDescent="0.25">
      <c r="A815" s="23">
        <v>39251</v>
      </c>
      <c r="B815" s="25"/>
    </row>
    <row r="816" spans="1:2" x14ac:dyDescent="0.25">
      <c r="A816" s="23">
        <v>39252</v>
      </c>
      <c r="B816" s="25"/>
    </row>
    <row r="817" spans="1:2" x14ac:dyDescent="0.25">
      <c r="A817" s="23">
        <v>39253</v>
      </c>
      <c r="B817" s="25"/>
    </row>
    <row r="818" spans="1:2" x14ac:dyDescent="0.25">
      <c r="A818" s="23">
        <v>39254</v>
      </c>
      <c r="B818" s="25"/>
    </row>
    <row r="819" spans="1:2" x14ac:dyDescent="0.25">
      <c r="A819" s="23">
        <v>39255</v>
      </c>
      <c r="B819" s="25"/>
    </row>
    <row r="820" spans="1:2" x14ac:dyDescent="0.25">
      <c r="A820" s="23">
        <v>39258</v>
      </c>
      <c r="B820" s="25"/>
    </row>
    <row r="821" spans="1:2" x14ac:dyDescent="0.25">
      <c r="A821" s="23">
        <v>39259</v>
      </c>
      <c r="B821" s="25"/>
    </row>
    <row r="822" spans="1:2" x14ac:dyDescent="0.25">
      <c r="A822" s="23">
        <v>39260</v>
      </c>
      <c r="B822" s="25"/>
    </row>
    <row r="823" spans="1:2" x14ac:dyDescent="0.25">
      <c r="A823" s="23">
        <v>39261</v>
      </c>
      <c r="B823" s="25"/>
    </row>
    <row r="824" spans="1:2" x14ac:dyDescent="0.25">
      <c r="A824" s="23">
        <v>39262</v>
      </c>
      <c r="B824" s="25"/>
    </row>
    <row r="825" spans="1:2" x14ac:dyDescent="0.25">
      <c r="A825" s="23">
        <v>39265</v>
      </c>
      <c r="B825" s="25"/>
    </row>
    <row r="826" spans="1:2" x14ac:dyDescent="0.25">
      <c r="A826" s="23">
        <v>39266</v>
      </c>
      <c r="B826" s="25"/>
    </row>
    <row r="827" spans="1:2" x14ac:dyDescent="0.25">
      <c r="A827" s="23">
        <v>39268</v>
      </c>
      <c r="B827" s="25"/>
    </row>
    <row r="828" spans="1:2" x14ac:dyDescent="0.25">
      <c r="A828" s="23">
        <v>39269</v>
      </c>
      <c r="B828" s="25"/>
    </row>
    <row r="829" spans="1:2" x14ac:dyDescent="0.25">
      <c r="A829" s="23">
        <v>39272</v>
      </c>
      <c r="B829" s="25"/>
    </row>
    <row r="830" spans="1:2" x14ac:dyDescent="0.25">
      <c r="A830" s="23">
        <v>39273</v>
      </c>
      <c r="B830" s="25"/>
    </row>
    <row r="831" spans="1:2" x14ac:dyDescent="0.25">
      <c r="A831" s="23">
        <v>39274</v>
      </c>
      <c r="B831" s="25"/>
    </row>
    <row r="832" spans="1:2" x14ac:dyDescent="0.25">
      <c r="A832" s="23">
        <v>39275</v>
      </c>
      <c r="B832" s="25"/>
    </row>
    <row r="833" spans="1:2" x14ac:dyDescent="0.25">
      <c r="A833" s="23">
        <v>39276</v>
      </c>
      <c r="B833" s="25"/>
    </row>
    <row r="834" spans="1:2" x14ac:dyDescent="0.25">
      <c r="A834" s="23">
        <v>39279</v>
      </c>
      <c r="B834" s="25"/>
    </row>
    <row r="835" spans="1:2" x14ac:dyDescent="0.25">
      <c r="A835" s="23">
        <v>39280</v>
      </c>
      <c r="B835" s="25"/>
    </row>
    <row r="836" spans="1:2" x14ac:dyDescent="0.25">
      <c r="A836" s="23">
        <v>39281</v>
      </c>
      <c r="B836" s="25"/>
    </row>
    <row r="837" spans="1:2" x14ac:dyDescent="0.25">
      <c r="A837" s="23">
        <v>39282</v>
      </c>
      <c r="B837" s="25"/>
    </row>
    <row r="838" spans="1:2" x14ac:dyDescent="0.25">
      <c r="A838" s="23">
        <v>39283</v>
      </c>
      <c r="B838" s="25"/>
    </row>
    <row r="839" spans="1:2" x14ac:dyDescent="0.25">
      <c r="A839" s="23">
        <v>39286</v>
      </c>
      <c r="B839" s="25"/>
    </row>
    <row r="840" spans="1:2" x14ac:dyDescent="0.25">
      <c r="A840" s="23">
        <v>39287</v>
      </c>
      <c r="B840" s="25"/>
    </row>
    <row r="841" spans="1:2" x14ac:dyDescent="0.25">
      <c r="A841" s="23">
        <v>39288</v>
      </c>
      <c r="B841" s="25"/>
    </row>
    <row r="842" spans="1:2" x14ac:dyDescent="0.25">
      <c r="A842" s="23">
        <v>39289</v>
      </c>
      <c r="B842" s="25"/>
    </row>
    <row r="843" spans="1:2" x14ac:dyDescent="0.25">
      <c r="A843" s="23">
        <v>39290</v>
      </c>
      <c r="B843" s="25"/>
    </row>
    <row r="844" spans="1:2" x14ac:dyDescent="0.25">
      <c r="A844" s="23">
        <v>39293</v>
      </c>
      <c r="B844" s="25"/>
    </row>
    <row r="845" spans="1:2" x14ac:dyDescent="0.25">
      <c r="A845" s="23">
        <v>39294</v>
      </c>
      <c r="B845" s="25"/>
    </row>
    <row r="846" spans="1:2" x14ac:dyDescent="0.25">
      <c r="A846" s="23">
        <v>39295</v>
      </c>
      <c r="B846" s="25"/>
    </row>
    <row r="847" spans="1:2" x14ac:dyDescent="0.25">
      <c r="A847" s="23">
        <v>39296</v>
      </c>
      <c r="B847" s="25"/>
    </row>
    <row r="848" spans="1:2" x14ac:dyDescent="0.25">
      <c r="A848" s="23">
        <v>39297</v>
      </c>
      <c r="B848" s="25"/>
    </row>
    <row r="849" spans="1:2" x14ac:dyDescent="0.25">
      <c r="A849" s="23">
        <v>39300</v>
      </c>
      <c r="B849" s="25"/>
    </row>
    <row r="850" spans="1:2" x14ac:dyDescent="0.25">
      <c r="A850" s="23">
        <v>39301</v>
      </c>
      <c r="B850" s="25"/>
    </row>
    <row r="851" spans="1:2" x14ac:dyDescent="0.25">
      <c r="A851" s="23">
        <v>39302</v>
      </c>
      <c r="B851" s="25"/>
    </row>
    <row r="852" spans="1:2" x14ac:dyDescent="0.25">
      <c r="A852" s="23">
        <v>39303</v>
      </c>
      <c r="B852" s="25"/>
    </row>
    <row r="853" spans="1:2" x14ac:dyDescent="0.25">
      <c r="A853" s="23">
        <v>39304</v>
      </c>
      <c r="B853" s="25"/>
    </row>
    <row r="854" spans="1:2" x14ac:dyDescent="0.25">
      <c r="A854" s="23">
        <v>39307</v>
      </c>
      <c r="B854" s="25"/>
    </row>
    <row r="855" spans="1:2" x14ac:dyDescent="0.25">
      <c r="A855" s="23">
        <v>39308</v>
      </c>
      <c r="B855" s="25"/>
    </row>
    <row r="856" spans="1:2" x14ac:dyDescent="0.25">
      <c r="A856" s="23">
        <v>39309</v>
      </c>
      <c r="B856" s="25"/>
    </row>
    <row r="857" spans="1:2" x14ac:dyDescent="0.25">
      <c r="A857" s="23">
        <v>39310</v>
      </c>
      <c r="B857" s="25"/>
    </row>
    <row r="858" spans="1:2" x14ac:dyDescent="0.25">
      <c r="A858" s="23">
        <v>39311</v>
      </c>
      <c r="B858" s="25"/>
    </row>
    <row r="859" spans="1:2" x14ac:dyDescent="0.25">
      <c r="A859" s="23">
        <v>39314</v>
      </c>
      <c r="B859" s="25"/>
    </row>
    <row r="860" spans="1:2" x14ac:dyDescent="0.25">
      <c r="A860" s="23">
        <v>39315</v>
      </c>
      <c r="B860" s="25"/>
    </row>
    <row r="861" spans="1:2" x14ac:dyDescent="0.25">
      <c r="A861" s="23">
        <v>39316</v>
      </c>
      <c r="B861" s="25"/>
    </row>
    <row r="862" spans="1:2" x14ac:dyDescent="0.25">
      <c r="A862" s="23">
        <v>39317</v>
      </c>
      <c r="B862" s="25"/>
    </row>
    <row r="863" spans="1:2" x14ac:dyDescent="0.25">
      <c r="A863" s="23">
        <v>39318</v>
      </c>
      <c r="B863" s="25"/>
    </row>
    <row r="864" spans="1:2" x14ac:dyDescent="0.25">
      <c r="A864" s="23">
        <v>39321</v>
      </c>
      <c r="B864" s="25"/>
    </row>
    <row r="865" spans="1:2" x14ac:dyDescent="0.25">
      <c r="A865" s="23">
        <v>39322</v>
      </c>
      <c r="B865" s="25"/>
    </row>
    <row r="866" spans="1:2" x14ac:dyDescent="0.25">
      <c r="A866" s="23">
        <v>39323</v>
      </c>
      <c r="B866" s="25"/>
    </row>
    <row r="867" spans="1:2" x14ac:dyDescent="0.25">
      <c r="A867" s="23">
        <v>39324</v>
      </c>
      <c r="B867" s="25"/>
    </row>
    <row r="868" spans="1:2" x14ac:dyDescent="0.25">
      <c r="A868" s="23">
        <v>39325</v>
      </c>
      <c r="B868" s="25"/>
    </row>
    <row r="869" spans="1:2" x14ac:dyDescent="0.25">
      <c r="A869" s="23">
        <v>39329</v>
      </c>
      <c r="B869" s="25"/>
    </row>
    <row r="870" spans="1:2" x14ac:dyDescent="0.25">
      <c r="A870" s="23">
        <v>39330</v>
      </c>
      <c r="B870" s="25"/>
    </row>
    <row r="871" spans="1:2" x14ac:dyDescent="0.25">
      <c r="A871" s="23">
        <v>39331</v>
      </c>
      <c r="B871" s="25"/>
    </row>
    <row r="872" spans="1:2" x14ac:dyDescent="0.25">
      <c r="A872" s="23">
        <v>39332</v>
      </c>
      <c r="B872" s="25"/>
    </row>
    <row r="873" spans="1:2" x14ac:dyDescent="0.25">
      <c r="A873" s="23">
        <v>39335</v>
      </c>
      <c r="B873" s="25"/>
    </row>
    <row r="874" spans="1:2" x14ac:dyDescent="0.25">
      <c r="A874" s="23">
        <v>39336</v>
      </c>
      <c r="B874" s="25"/>
    </row>
    <row r="875" spans="1:2" x14ac:dyDescent="0.25">
      <c r="A875" s="23">
        <v>39337</v>
      </c>
      <c r="B875" s="25"/>
    </row>
    <row r="876" spans="1:2" x14ac:dyDescent="0.25">
      <c r="A876" s="23">
        <v>39338</v>
      </c>
      <c r="B876" s="25"/>
    </row>
    <row r="877" spans="1:2" x14ac:dyDescent="0.25">
      <c r="A877" s="23">
        <v>39339</v>
      </c>
      <c r="B877" s="25"/>
    </row>
    <row r="878" spans="1:2" x14ac:dyDescent="0.25">
      <c r="A878" s="23">
        <v>39342</v>
      </c>
      <c r="B878" s="25"/>
    </row>
    <row r="879" spans="1:2" x14ac:dyDescent="0.25">
      <c r="A879" s="23">
        <v>39343</v>
      </c>
      <c r="B879" s="25"/>
    </row>
    <row r="880" spans="1:2" x14ac:dyDescent="0.25">
      <c r="A880" s="23">
        <v>39344</v>
      </c>
      <c r="B880" s="25"/>
    </row>
    <row r="881" spans="1:2" x14ac:dyDescent="0.25">
      <c r="A881" s="23">
        <v>39345</v>
      </c>
      <c r="B881" s="25"/>
    </row>
    <row r="882" spans="1:2" x14ac:dyDescent="0.25">
      <c r="A882" s="23">
        <v>39346</v>
      </c>
      <c r="B882" s="25"/>
    </row>
    <row r="883" spans="1:2" x14ac:dyDescent="0.25">
      <c r="A883" s="23">
        <v>39349</v>
      </c>
      <c r="B883" s="25"/>
    </row>
    <row r="884" spans="1:2" x14ac:dyDescent="0.25">
      <c r="A884" s="23">
        <v>39350</v>
      </c>
      <c r="B884" s="25"/>
    </row>
    <row r="885" spans="1:2" x14ac:dyDescent="0.25">
      <c r="A885" s="23">
        <v>39351</v>
      </c>
      <c r="B885" s="25"/>
    </row>
    <row r="886" spans="1:2" x14ac:dyDescent="0.25">
      <c r="A886" s="23">
        <v>39352</v>
      </c>
      <c r="B886" s="25"/>
    </row>
    <row r="887" spans="1:2" x14ac:dyDescent="0.25">
      <c r="A887" s="23">
        <v>39353</v>
      </c>
      <c r="B887" s="25"/>
    </row>
    <row r="888" spans="1:2" x14ac:dyDescent="0.25">
      <c r="A888" s="23">
        <v>39356</v>
      </c>
      <c r="B888" s="25"/>
    </row>
    <row r="889" spans="1:2" x14ac:dyDescent="0.25">
      <c r="A889" s="23">
        <v>39357</v>
      </c>
      <c r="B889" s="25"/>
    </row>
    <row r="890" spans="1:2" x14ac:dyDescent="0.25">
      <c r="A890" s="23">
        <v>39358</v>
      </c>
      <c r="B890" s="25"/>
    </row>
    <row r="891" spans="1:2" x14ac:dyDescent="0.25">
      <c r="A891" s="23">
        <v>39359</v>
      </c>
      <c r="B891" s="25"/>
    </row>
    <row r="892" spans="1:2" x14ac:dyDescent="0.25">
      <c r="A892" s="23">
        <v>39360</v>
      </c>
      <c r="B892" s="25"/>
    </row>
    <row r="893" spans="1:2" x14ac:dyDescent="0.25">
      <c r="A893" s="23">
        <v>39363</v>
      </c>
      <c r="B893" s="25"/>
    </row>
    <row r="894" spans="1:2" x14ac:dyDescent="0.25">
      <c r="A894" s="23">
        <v>39364</v>
      </c>
      <c r="B894" s="25"/>
    </row>
    <row r="895" spans="1:2" x14ac:dyDescent="0.25">
      <c r="A895" s="23">
        <v>39365</v>
      </c>
      <c r="B895" s="25"/>
    </row>
    <row r="896" spans="1:2" x14ac:dyDescent="0.25">
      <c r="A896" s="23">
        <v>39366</v>
      </c>
      <c r="B896" s="25"/>
    </row>
    <row r="897" spans="1:2" x14ac:dyDescent="0.25">
      <c r="A897" s="23">
        <v>39367</v>
      </c>
      <c r="B897" s="25"/>
    </row>
    <row r="898" spans="1:2" x14ac:dyDescent="0.25">
      <c r="A898" s="23">
        <v>39370</v>
      </c>
      <c r="B898" s="25"/>
    </row>
    <row r="899" spans="1:2" x14ac:dyDescent="0.25">
      <c r="A899" s="23">
        <v>39371</v>
      </c>
      <c r="B899" s="25"/>
    </row>
    <row r="900" spans="1:2" x14ac:dyDescent="0.25">
      <c r="A900" s="23">
        <v>39372</v>
      </c>
      <c r="B900" s="25"/>
    </row>
    <row r="901" spans="1:2" x14ac:dyDescent="0.25">
      <c r="A901" s="23">
        <v>39373</v>
      </c>
      <c r="B901" s="25"/>
    </row>
    <row r="902" spans="1:2" x14ac:dyDescent="0.25">
      <c r="A902" s="23">
        <v>39374</v>
      </c>
      <c r="B902" s="25"/>
    </row>
    <row r="903" spans="1:2" x14ac:dyDescent="0.25">
      <c r="A903" s="23">
        <v>39377</v>
      </c>
      <c r="B903" s="25"/>
    </row>
    <row r="904" spans="1:2" x14ac:dyDescent="0.25">
      <c r="A904" s="23">
        <v>39378</v>
      </c>
      <c r="B904" s="25"/>
    </row>
    <row r="905" spans="1:2" x14ac:dyDescent="0.25">
      <c r="A905" s="23">
        <v>39379</v>
      </c>
      <c r="B905" s="25"/>
    </row>
    <row r="906" spans="1:2" x14ac:dyDescent="0.25">
      <c r="A906" s="23">
        <v>39380</v>
      </c>
      <c r="B906" s="25"/>
    </row>
    <row r="907" spans="1:2" x14ac:dyDescent="0.25">
      <c r="A907" s="23">
        <v>39381</v>
      </c>
      <c r="B907" s="25"/>
    </row>
    <row r="908" spans="1:2" x14ac:dyDescent="0.25">
      <c r="A908" s="23">
        <v>39384</v>
      </c>
      <c r="B908" s="25"/>
    </row>
    <row r="909" spans="1:2" x14ac:dyDescent="0.25">
      <c r="A909" s="23">
        <v>39385</v>
      </c>
      <c r="B909" s="25"/>
    </row>
    <row r="910" spans="1:2" x14ac:dyDescent="0.25">
      <c r="A910" s="23">
        <v>39386</v>
      </c>
      <c r="B910" s="25"/>
    </row>
    <row r="911" spans="1:2" x14ac:dyDescent="0.25">
      <c r="A911" s="23">
        <v>39387</v>
      </c>
      <c r="B911" s="25"/>
    </row>
    <row r="912" spans="1:2" x14ac:dyDescent="0.25">
      <c r="A912" s="23">
        <v>39388</v>
      </c>
      <c r="B912" s="25"/>
    </row>
    <row r="913" spans="1:2" x14ac:dyDescent="0.25">
      <c r="A913" s="23">
        <v>39391</v>
      </c>
      <c r="B913" s="25"/>
    </row>
    <row r="914" spans="1:2" x14ac:dyDescent="0.25">
      <c r="A914" s="23">
        <v>39392</v>
      </c>
      <c r="B914" s="25"/>
    </row>
    <row r="915" spans="1:2" x14ac:dyDescent="0.25">
      <c r="A915" s="23">
        <v>39393</v>
      </c>
      <c r="B915" s="25"/>
    </row>
    <row r="916" spans="1:2" x14ac:dyDescent="0.25">
      <c r="A916" s="23">
        <v>39394</v>
      </c>
      <c r="B916" s="25"/>
    </row>
    <row r="917" spans="1:2" x14ac:dyDescent="0.25">
      <c r="A917" s="23">
        <v>39395</v>
      </c>
      <c r="B917" s="25"/>
    </row>
    <row r="918" spans="1:2" x14ac:dyDescent="0.25">
      <c r="A918" s="23">
        <v>39398</v>
      </c>
      <c r="B918" s="25"/>
    </row>
    <row r="919" spans="1:2" x14ac:dyDescent="0.25">
      <c r="A919" s="23">
        <v>39399</v>
      </c>
      <c r="B919" s="25"/>
    </row>
    <row r="920" spans="1:2" x14ac:dyDescent="0.25">
      <c r="A920" s="23">
        <v>39400</v>
      </c>
      <c r="B920" s="25"/>
    </row>
    <row r="921" spans="1:2" x14ac:dyDescent="0.25">
      <c r="A921" s="23">
        <v>39401</v>
      </c>
      <c r="B921" s="25"/>
    </row>
    <row r="922" spans="1:2" x14ac:dyDescent="0.25">
      <c r="A922" s="23">
        <v>39402</v>
      </c>
      <c r="B922" s="25"/>
    </row>
    <row r="923" spans="1:2" x14ac:dyDescent="0.25">
      <c r="A923" s="23">
        <v>39405</v>
      </c>
      <c r="B923" s="25"/>
    </row>
    <row r="924" spans="1:2" x14ac:dyDescent="0.25">
      <c r="A924" s="23">
        <v>39406</v>
      </c>
      <c r="B924" s="25"/>
    </row>
    <row r="925" spans="1:2" x14ac:dyDescent="0.25">
      <c r="A925" s="23">
        <v>39407</v>
      </c>
      <c r="B925" s="25"/>
    </row>
    <row r="926" spans="1:2" x14ac:dyDescent="0.25">
      <c r="A926" s="23">
        <v>39409</v>
      </c>
      <c r="B926" s="25"/>
    </row>
    <row r="927" spans="1:2" x14ac:dyDescent="0.25">
      <c r="A927" s="23">
        <v>39412</v>
      </c>
      <c r="B927" s="25"/>
    </row>
    <row r="928" spans="1:2" x14ac:dyDescent="0.25">
      <c r="A928" s="23">
        <v>39413</v>
      </c>
      <c r="B928" s="25"/>
    </row>
    <row r="929" spans="1:2" x14ac:dyDescent="0.25">
      <c r="A929" s="23">
        <v>39414</v>
      </c>
      <c r="B929" s="25"/>
    </row>
    <row r="930" spans="1:2" x14ac:dyDescent="0.25">
      <c r="A930" s="23">
        <v>39415</v>
      </c>
      <c r="B930" s="25"/>
    </row>
    <row r="931" spans="1:2" x14ac:dyDescent="0.25">
      <c r="A931" s="23">
        <v>39416</v>
      </c>
      <c r="B931" s="25"/>
    </row>
    <row r="932" spans="1:2" x14ac:dyDescent="0.25">
      <c r="A932" s="23">
        <v>39419</v>
      </c>
      <c r="B932" s="25"/>
    </row>
    <row r="933" spans="1:2" x14ac:dyDescent="0.25">
      <c r="A933" s="23">
        <v>39420</v>
      </c>
      <c r="B933" s="25"/>
    </row>
    <row r="934" spans="1:2" x14ac:dyDescent="0.25">
      <c r="A934" s="23">
        <v>39421</v>
      </c>
      <c r="B934" s="25"/>
    </row>
    <row r="935" spans="1:2" x14ac:dyDescent="0.25">
      <c r="A935" s="23">
        <v>39422</v>
      </c>
      <c r="B935" s="25"/>
    </row>
    <row r="936" spans="1:2" x14ac:dyDescent="0.25">
      <c r="A936" s="23">
        <v>39423</v>
      </c>
      <c r="B936" s="25"/>
    </row>
    <row r="937" spans="1:2" x14ac:dyDescent="0.25">
      <c r="A937" s="23">
        <v>39426</v>
      </c>
      <c r="B937" s="25"/>
    </row>
    <row r="938" spans="1:2" x14ac:dyDescent="0.25">
      <c r="A938" s="23">
        <v>39427</v>
      </c>
      <c r="B938" s="25"/>
    </row>
    <row r="939" spans="1:2" x14ac:dyDescent="0.25">
      <c r="A939" s="23">
        <v>39428</v>
      </c>
      <c r="B939" s="25"/>
    </row>
    <row r="940" spans="1:2" x14ac:dyDescent="0.25">
      <c r="A940" s="23">
        <v>39429</v>
      </c>
      <c r="B940" s="25"/>
    </row>
    <row r="941" spans="1:2" x14ac:dyDescent="0.25">
      <c r="A941" s="23">
        <v>39430</v>
      </c>
      <c r="B941" s="25"/>
    </row>
    <row r="942" spans="1:2" x14ac:dyDescent="0.25">
      <c r="A942" s="23">
        <v>39433</v>
      </c>
      <c r="B942" s="25"/>
    </row>
    <row r="943" spans="1:2" x14ac:dyDescent="0.25">
      <c r="A943" s="23">
        <v>39434</v>
      </c>
      <c r="B943" s="25"/>
    </row>
    <row r="944" spans="1:2" x14ac:dyDescent="0.25">
      <c r="A944" s="23">
        <v>39435</v>
      </c>
      <c r="B944" s="25"/>
    </row>
    <row r="945" spans="1:2" x14ac:dyDescent="0.25">
      <c r="A945" s="23">
        <v>39436</v>
      </c>
      <c r="B945" s="25"/>
    </row>
    <row r="946" spans="1:2" x14ac:dyDescent="0.25">
      <c r="A946" s="23">
        <v>39437</v>
      </c>
      <c r="B946" s="25"/>
    </row>
    <row r="947" spans="1:2" x14ac:dyDescent="0.25">
      <c r="A947" s="23">
        <v>39440</v>
      </c>
      <c r="B947" s="25"/>
    </row>
    <row r="948" spans="1:2" x14ac:dyDescent="0.25">
      <c r="A948" s="23">
        <v>39442</v>
      </c>
      <c r="B948" s="25"/>
    </row>
    <row r="949" spans="1:2" x14ac:dyDescent="0.25">
      <c r="A949" s="23">
        <v>39443</v>
      </c>
      <c r="B949" s="25"/>
    </row>
    <row r="950" spans="1:2" x14ac:dyDescent="0.25">
      <c r="A950" s="23">
        <v>39444</v>
      </c>
      <c r="B950" s="25"/>
    </row>
    <row r="951" spans="1:2" x14ac:dyDescent="0.25">
      <c r="A951" s="23">
        <v>39447</v>
      </c>
      <c r="B951" s="25"/>
    </row>
    <row r="952" spans="1:2" x14ac:dyDescent="0.25">
      <c r="A952" s="23">
        <v>39449</v>
      </c>
      <c r="B952" s="25"/>
    </row>
    <row r="953" spans="1:2" x14ac:dyDescent="0.25">
      <c r="A953" s="23">
        <v>39450</v>
      </c>
      <c r="B953" s="25"/>
    </row>
    <row r="954" spans="1:2" x14ac:dyDescent="0.25">
      <c r="A954" s="23">
        <v>39451</v>
      </c>
      <c r="B954" s="25"/>
    </row>
    <row r="955" spans="1:2" x14ac:dyDescent="0.25">
      <c r="A955" s="23">
        <v>39454</v>
      </c>
      <c r="B955" s="25"/>
    </row>
    <row r="956" spans="1:2" x14ac:dyDescent="0.25">
      <c r="A956" s="23">
        <v>39455</v>
      </c>
      <c r="B956" s="25"/>
    </row>
    <row r="957" spans="1:2" x14ac:dyDescent="0.25">
      <c r="A957" s="23">
        <v>39456</v>
      </c>
      <c r="B957" s="25"/>
    </row>
    <row r="958" spans="1:2" x14ac:dyDescent="0.25">
      <c r="A958" s="23">
        <v>39457</v>
      </c>
      <c r="B958" s="25"/>
    </row>
    <row r="959" spans="1:2" x14ac:dyDescent="0.25">
      <c r="A959" s="23">
        <v>39458</v>
      </c>
      <c r="B959" s="25"/>
    </row>
    <row r="960" spans="1:2" x14ac:dyDescent="0.25">
      <c r="A960" s="23">
        <v>39461</v>
      </c>
      <c r="B960" s="25"/>
    </row>
    <row r="961" spans="1:2" x14ac:dyDescent="0.25">
      <c r="A961" s="23">
        <v>39462</v>
      </c>
      <c r="B961" s="25"/>
    </row>
    <row r="962" spans="1:2" x14ac:dyDescent="0.25">
      <c r="A962" s="23">
        <v>39463</v>
      </c>
      <c r="B962" s="25"/>
    </row>
    <row r="963" spans="1:2" x14ac:dyDescent="0.25">
      <c r="A963" s="23">
        <v>39464</v>
      </c>
      <c r="B963" s="25"/>
    </row>
    <row r="964" spans="1:2" x14ac:dyDescent="0.25">
      <c r="A964" s="23">
        <v>39465</v>
      </c>
      <c r="B964" s="25"/>
    </row>
    <row r="965" spans="1:2" x14ac:dyDescent="0.25">
      <c r="A965" s="23">
        <v>39469</v>
      </c>
      <c r="B965" s="25"/>
    </row>
    <row r="966" spans="1:2" x14ac:dyDescent="0.25">
      <c r="A966" s="23">
        <v>39470</v>
      </c>
      <c r="B966" s="25"/>
    </row>
    <row r="967" spans="1:2" x14ac:dyDescent="0.25">
      <c r="A967" s="23">
        <v>39471</v>
      </c>
      <c r="B967" s="25"/>
    </row>
    <row r="968" spans="1:2" x14ac:dyDescent="0.25">
      <c r="A968" s="23">
        <v>39472</v>
      </c>
      <c r="B968" s="25"/>
    </row>
    <row r="969" spans="1:2" x14ac:dyDescent="0.25">
      <c r="A969" s="23">
        <v>39475</v>
      </c>
      <c r="B969" s="25"/>
    </row>
    <row r="970" spans="1:2" x14ac:dyDescent="0.25">
      <c r="A970" s="23">
        <v>39476</v>
      </c>
      <c r="B970" s="25"/>
    </row>
    <row r="971" spans="1:2" x14ac:dyDescent="0.25">
      <c r="A971" s="23">
        <v>39477</v>
      </c>
      <c r="B971" s="25"/>
    </row>
    <row r="972" spans="1:2" x14ac:dyDescent="0.25">
      <c r="A972" s="23">
        <v>39478</v>
      </c>
      <c r="B972" s="25"/>
    </row>
    <row r="973" spans="1:2" x14ac:dyDescent="0.25">
      <c r="A973" s="23">
        <v>39479</v>
      </c>
      <c r="B973" s="25"/>
    </row>
    <row r="974" spans="1:2" x14ac:dyDescent="0.25">
      <c r="A974" s="23">
        <v>39482</v>
      </c>
      <c r="B974" s="25"/>
    </row>
    <row r="975" spans="1:2" x14ac:dyDescent="0.25">
      <c r="A975" s="23">
        <v>39483</v>
      </c>
      <c r="B975" s="25"/>
    </row>
    <row r="976" spans="1:2" x14ac:dyDescent="0.25">
      <c r="A976" s="23">
        <v>39484</v>
      </c>
      <c r="B976" s="25"/>
    </row>
    <row r="977" spans="1:2" x14ac:dyDescent="0.25">
      <c r="A977" s="23">
        <v>39485</v>
      </c>
      <c r="B977" s="25"/>
    </row>
    <row r="978" spans="1:2" x14ac:dyDescent="0.25">
      <c r="A978" s="23">
        <v>39486</v>
      </c>
      <c r="B978" s="25"/>
    </row>
    <row r="979" spans="1:2" x14ac:dyDescent="0.25">
      <c r="A979" s="23">
        <v>39489</v>
      </c>
      <c r="B979" s="25"/>
    </row>
    <row r="980" spans="1:2" x14ac:dyDescent="0.25">
      <c r="A980" s="23">
        <v>39490</v>
      </c>
      <c r="B980" s="25"/>
    </row>
    <row r="981" spans="1:2" x14ac:dyDescent="0.25">
      <c r="A981" s="23">
        <v>39491</v>
      </c>
      <c r="B981" s="25"/>
    </row>
    <row r="982" spans="1:2" x14ac:dyDescent="0.25">
      <c r="A982" s="23">
        <v>39492</v>
      </c>
      <c r="B982" s="25"/>
    </row>
    <row r="983" spans="1:2" x14ac:dyDescent="0.25">
      <c r="A983" s="23">
        <v>39493</v>
      </c>
      <c r="B983" s="25"/>
    </row>
    <row r="984" spans="1:2" x14ac:dyDescent="0.25">
      <c r="A984" s="23">
        <v>39497</v>
      </c>
      <c r="B984" s="25"/>
    </row>
    <row r="985" spans="1:2" x14ac:dyDescent="0.25">
      <c r="A985" s="23">
        <v>39498</v>
      </c>
      <c r="B985" s="25"/>
    </row>
    <row r="986" spans="1:2" x14ac:dyDescent="0.25">
      <c r="A986" s="23">
        <v>39499</v>
      </c>
      <c r="B986" s="25"/>
    </row>
    <row r="987" spans="1:2" x14ac:dyDescent="0.25">
      <c r="A987" s="23">
        <v>39500</v>
      </c>
      <c r="B987" s="25"/>
    </row>
    <row r="988" spans="1:2" x14ac:dyDescent="0.25">
      <c r="A988" s="23">
        <v>39503</v>
      </c>
      <c r="B988" s="25"/>
    </row>
    <row r="989" spans="1:2" x14ac:dyDescent="0.25">
      <c r="A989" s="23">
        <v>39504</v>
      </c>
      <c r="B989" s="25"/>
    </row>
    <row r="990" spans="1:2" x14ac:dyDescent="0.25">
      <c r="A990" s="23">
        <v>39505</v>
      </c>
      <c r="B990" s="25"/>
    </row>
    <row r="991" spans="1:2" x14ac:dyDescent="0.25">
      <c r="A991" s="23">
        <v>39506</v>
      </c>
      <c r="B991" s="25"/>
    </row>
    <row r="992" spans="1:2" x14ac:dyDescent="0.25">
      <c r="A992" s="23">
        <v>39507</v>
      </c>
      <c r="B992" s="25"/>
    </row>
    <row r="993" spans="1:2" x14ac:dyDescent="0.25">
      <c r="A993" s="23">
        <v>39510</v>
      </c>
      <c r="B993" s="25"/>
    </row>
    <row r="994" spans="1:2" x14ac:dyDescent="0.25">
      <c r="A994" s="23">
        <v>39511</v>
      </c>
      <c r="B994" s="25"/>
    </row>
    <row r="995" spans="1:2" x14ac:dyDescent="0.25">
      <c r="A995" s="23">
        <v>39512</v>
      </c>
      <c r="B995" s="25"/>
    </row>
    <row r="996" spans="1:2" x14ac:dyDescent="0.25">
      <c r="A996" s="23">
        <v>39513</v>
      </c>
      <c r="B996" s="25"/>
    </row>
    <row r="997" spans="1:2" x14ac:dyDescent="0.25">
      <c r="A997" s="23">
        <v>39514</v>
      </c>
      <c r="B997" s="25"/>
    </row>
    <row r="998" spans="1:2" x14ac:dyDescent="0.25">
      <c r="A998" s="23">
        <v>39517</v>
      </c>
      <c r="B998" s="25"/>
    </row>
    <row r="999" spans="1:2" x14ac:dyDescent="0.25">
      <c r="A999" s="23">
        <v>39518</v>
      </c>
      <c r="B999" s="25"/>
    </row>
    <row r="1000" spans="1:2" x14ac:dyDescent="0.25">
      <c r="A1000" s="23">
        <v>39519</v>
      </c>
      <c r="B1000" s="25"/>
    </row>
    <row r="1001" spans="1:2" x14ac:dyDescent="0.25">
      <c r="A1001" s="23">
        <v>39520</v>
      </c>
      <c r="B1001" s="25"/>
    </row>
    <row r="1002" spans="1:2" x14ac:dyDescent="0.25">
      <c r="A1002" s="23">
        <v>39521</v>
      </c>
      <c r="B1002" s="25"/>
    </row>
    <row r="1003" spans="1:2" x14ac:dyDescent="0.25">
      <c r="A1003" s="23">
        <v>39524</v>
      </c>
      <c r="B1003" s="25"/>
    </row>
    <row r="1004" spans="1:2" x14ac:dyDescent="0.25">
      <c r="A1004" s="23">
        <v>39525</v>
      </c>
      <c r="B1004" s="25"/>
    </row>
    <row r="1005" spans="1:2" x14ac:dyDescent="0.25">
      <c r="A1005" s="23">
        <v>39526</v>
      </c>
      <c r="B1005" s="25"/>
    </row>
    <row r="1006" spans="1:2" x14ac:dyDescent="0.25">
      <c r="A1006" s="23">
        <v>39527</v>
      </c>
      <c r="B1006" s="25"/>
    </row>
    <row r="1007" spans="1:2" x14ac:dyDescent="0.25">
      <c r="A1007" s="23">
        <v>39531</v>
      </c>
      <c r="B1007" s="25"/>
    </row>
    <row r="1008" spans="1:2" x14ac:dyDescent="0.25">
      <c r="A1008" s="23">
        <v>39532</v>
      </c>
      <c r="B1008" s="25"/>
    </row>
    <row r="1009" spans="1:2" x14ac:dyDescent="0.25">
      <c r="A1009" s="23">
        <v>39533</v>
      </c>
      <c r="B1009" s="25"/>
    </row>
    <row r="1010" spans="1:2" x14ac:dyDescent="0.25">
      <c r="A1010" s="23">
        <v>39534</v>
      </c>
      <c r="B1010" s="25"/>
    </row>
    <row r="1011" spans="1:2" x14ac:dyDescent="0.25">
      <c r="A1011" s="23">
        <v>39535</v>
      </c>
      <c r="B1011" s="25"/>
    </row>
    <row r="1012" spans="1:2" x14ac:dyDescent="0.25">
      <c r="A1012" s="23">
        <v>39538</v>
      </c>
      <c r="B1012" s="25"/>
    </row>
    <row r="1013" spans="1:2" x14ac:dyDescent="0.25">
      <c r="A1013" s="23">
        <v>39539</v>
      </c>
      <c r="B1013" s="25"/>
    </row>
    <row r="1014" spans="1:2" x14ac:dyDescent="0.25">
      <c r="A1014" s="23">
        <v>39540</v>
      </c>
      <c r="B1014" s="25"/>
    </row>
    <row r="1015" spans="1:2" x14ac:dyDescent="0.25">
      <c r="A1015" s="23">
        <v>39541</v>
      </c>
      <c r="B1015" s="25"/>
    </row>
    <row r="1016" spans="1:2" x14ac:dyDescent="0.25">
      <c r="A1016" s="23">
        <v>39542</v>
      </c>
      <c r="B1016" s="25"/>
    </row>
    <row r="1017" spans="1:2" x14ac:dyDescent="0.25">
      <c r="A1017" s="23">
        <v>39545</v>
      </c>
      <c r="B1017" s="25"/>
    </row>
    <row r="1018" spans="1:2" x14ac:dyDescent="0.25">
      <c r="A1018" s="23">
        <v>39546</v>
      </c>
      <c r="B1018" s="25"/>
    </row>
    <row r="1019" spans="1:2" x14ac:dyDescent="0.25">
      <c r="A1019" s="23">
        <v>39547</v>
      </c>
      <c r="B1019" s="25"/>
    </row>
    <row r="1020" spans="1:2" x14ac:dyDescent="0.25">
      <c r="A1020" s="23">
        <v>39548</v>
      </c>
      <c r="B1020" s="25"/>
    </row>
    <row r="1021" spans="1:2" x14ac:dyDescent="0.25">
      <c r="A1021" s="23">
        <v>39549</v>
      </c>
      <c r="B1021" s="25"/>
    </row>
    <row r="1022" spans="1:2" x14ac:dyDescent="0.25">
      <c r="A1022" s="23">
        <v>39552</v>
      </c>
      <c r="B1022" s="25"/>
    </row>
    <row r="1023" spans="1:2" x14ac:dyDescent="0.25">
      <c r="A1023" s="23">
        <v>39553</v>
      </c>
      <c r="B1023" s="25"/>
    </row>
    <row r="1024" spans="1:2" x14ac:dyDescent="0.25">
      <c r="A1024" s="23">
        <v>39554</v>
      </c>
      <c r="B1024" s="25"/>
    </row>
    <row r="1025" spans="1:2" x14ac:dyDescent="0.25">
      <c r="A1025" s="23">
        <v>39555</v>
      </c>
      <c r="B1025" s="25"/>
    </row>
    <row r="1026" spans="1:2" x14ac:dyDescent="0.25">
      <c r="A1026" s="23">
        <v>39556</v>
      </c>
      <c r="B1026" s="25"/>
    </row>
    <row r="1027" spans="1:2" x14ac:dyDescent="0.25">
      <c r="A1027" s="23">
        <v>39559</v>
      </c>
      <c r="B1027" s="25"/>
    </row>
    <row r="1028" spans="1:2" x14ac:dyDescent="0.25">
      <c r="A1028" s="23">
        <v>39560</v>
      </c>
      <c r="B1028" s="25"/>
    </row>
    <row r="1029" spans="1:2" x14ac:dyDescent="0.25">
      <c r="A1029" s="23">
        <v>39561</v>
      </c>
      <c r="B1029" s="25"/>
    </row>
    <row r="1030" spans="1:2" x14ac:dyDescent="0.25">
      <c r="A1030" s="23">
        <v>39562</v>
      </c>
      <c r="B1030" s="25"/>
    </row>
    <row r="1031" spans="1:2" x14ac:dyDescent="0.25">
      <c r="A1031" s="23">
        <v>39563</v>
      </c>
      <c r="B1031" s="25"/>
    </row>
    <row r="1032" spans="1:2" x14ac:dyDescent="0.25">
      <c r="A1032" s="23">
        <v>39566</v>
      </c>
      <c r="B1032" s="25"/>
    </row>
    <row r="1033" spans="1:2" x14ac:dyDescent="0.25">
      <c r="A1033" s="23">
        <v>39567</v>
      </c>
      <c r="B1033" s="25"/>
    </row>
    <row r="1034" spans="1:2" x14ac:dyDescent="0.25">
      <c r="A1034" s="23">
        <v>39568</v>
      </c>
      <c r="B1034" s="25"/>
    </row>
    <row r="1035" spans="1:2" x14ac:dyDescent="0.25">
      <c r="A1035" s="23">
        <v>39569</v>
      </c>
      <c r="B1035" s="25"/>
    </row>
    <row r="1036" spans="1:2" x14ac:dyDescent="0.25">
      <c r="A1036" s="23">
        <v>39570</v>
      </c>
      <c r="B1036" s="25"/>
    </row>
    <row r="1037" spans="1:2" x14ac:dyDescent="0.25">
      <c r="A1037" s="23">
        <v>39573</v>
      </c>
      <c r="B1037" s="25"/>
    </row>
    <row r="1038" spans="1:2" x14ac:dyDescent="0.25">
      <c r="A1038" s="23">
        <v>39574</v>
      </c>
      <c r="B1038" s="25"/>
    </row>
    <row r="1039" spans="1:2" x14ac:dyDescent="0.25">
      <c r="A1039" s="23">
        <v>39575</v>
      </c>
      <c r="B1039" s="25"/>
    </row>
    <row r="1040" spans="1:2" x14ac:dyDescent="0.25">
      <c r="A1040" s="23">
        <v>39576</v>
      </c>
      <c r="B1040" s="25"/>
    </row>
    <row r="1041" spans="1:2" x14ac:dyDescent="0.25">
      <c r="A1041" s="23">
        <v>39577</v>
      </c>
      <c r="B1041" s="25"/>
    </row>
    <row r="1042" spans="1:2" x14ac:dyDescent="0.25">
      <c r="A1042" s="23">
        <v>39580</v>
      </c>
      <c r="B1042" s="25"/>
    </row>
    <row r="1043" spans="1:2" x14ac:dyDescent="0.25">
      <c r="A1043" s="23">
        <v>39581</v>
      </c>
      <c r="B1043" s="25"/>
    </row>
    <row r="1044" spans="1:2" x14ac:dyDescent="0.25">
      <c r="A1044" s="23">
        <v>39582</v>
      </c>
      <c r="B1044" s="25"/>
    </row>
    <row r="1045" spans="1:2" x14ac:dyDescent="0.25">
      <c r="A1045" s="23">
        <v>39583</v>
      </c>
      <c r="B1045" s="25"/>
    </row>
    <row r="1046" spans="1:2" x14ac:dyDescent="0.25">
      <c r="A1046" s="23">
        <v>39584</v>
      </c>
      <c r="B1046" s="25"/>
    </row>
    <row r="1047" spans="1:2" x14ac:dyDescent="0.25">
      <c r="A1047" s="23">
        <v>39587</v>
      </c>
      <c r="B1047" s="25"/>
    </row>
    <row r="1048" spans="1:2" x14ac:dyDescent="0.25">
      <c r="A1048" s="23">
        <v>39588</v>
      </c>
      <c r="B1048" s="25"/>
    </row>
    <row r="1049" spans="1:2" x14ac:dyDescent="0.25">
      <c r="A1049" s="23">
        <v>39589</v>
      </c>
      <c r="B1049" s="25"/>
    </row>
    <row r="1050" spans="1:2" x14ac:dyDescent="0.25">
      <c r="A1050" s="23">
        <v>39590</v>
      </c>
      <c r="B1050" s="25"/>
    </row>
    <row r="1051" spans="1:2" x14ac:dyDescent="0.25">
      <c r="A1051" s="23">
        <v>39591</v>
      </c>
      <c r="B1051" s="25"/>
    </row>
    <row r="1052" spans="1:2" x14ac:dyDescent="0.25">
      <c r="A1052" s="23">
        <v>39595</v>
      </c>
      <c r="B1052" s="25"/>
    </row>
    <row r="1053" spans="1:2" x14ac:dyDescent="0.25">
      <c r="A1053" s="23">
        <v>39596</v>
      </c>
      <c r="B1053" s="25"/>
    </row>
    <row r="1054" spans="1:2" x14ac:dyDescent="0.25">
      <c r="A1054" s="23">
        <v>39597</v>
      </c>
      <c r="B1054" s="25"/>
    </row>
    <row r="1055" spans="1:2" x14ac:dyDescent="0.25">
      <c r="A1055" s="23">
        <v>39598</v>
      </c>
      <c r="B1055" s="25"/>
    </row>
    <row r="1056" spans="1:2" x14ac:dyDescent="0.25">
      <c r="A1056" s="23">
        <v>39601</v>
      </c>
      <c r="B1056" s="25"/>
    </row>
    <row r="1057" spans="1:2" x14ac:dyDescent="0.25">
      <c r="A1057" s="23">
        <v>39602</v>
      </c>
      <c r="B1057" s="25"/>
    </row>
    <row r="1058" spans="1:2" x14ac:dyDescent="0.25">
      <c r="A1058" s="23">
        <v>39603</v>
      </c>
      <c r="B1058" s="25"/>
    </row>
    <row r="1059" spans="1:2" x14ac:dyDescent="0.25">
      <c r="A1059" s="23">
        <v>39604</v>
      </c>
      <c r="B1059" s="25"/>
    </row>
    <row r="1060" spans="1:2" x14ac:dyDescent="0.25">
      <c r="A1060" s="23">
        <v>39605</v>
      </c>
      <c r="B1060" s="25"/>
    </row>
    <row r="1061" spans="1:2" x14ac:dyDescent="0.25">
      <c r="A1061" s="23">
        <v>39608</v>
      </c>
      <c r="B1061" s="25"/>
    </row>
    <row r="1062" spans="1:2" x14ac:dyDescent="0.25">
      <c r="A1062" s="23">
        <v>39609</v>
      </c>
      <c r="B1062" s="25"/>
    </row>
    <row r="1063" spans="1:2" x14ac:dyDescent="0.25">
      <c r="A1063" s="23">
        <v>39610</v>
      </c>
      <c r="B1063" s="25"/>
    </row>
    <row r="1064" spans="1:2" x14ac:dyDescent="0.25">
      <c r="A1064" s="23">
        <v>39611</v>
      </c>
      <c r="B1064" s="25"/>
    </row>
    <row r="1065" spans="1:2" x14ac:dyDescent="0.25">
      <c r="A1065" s="23">
        <v>39612</v>
      </c>
      <c r="B1065" s="25"/>
    </row>
    <row r="1066" spans="1:2" x14ac:dyDescent="0.25">
      <c r="A1066" s="23">
        <v>39615</v>
      </c>
      <c r="B1066" s="25"/>
    </row>
    <row r="1067" spans="1:2" x14ac:dyDescent="0.25">
      <c r="A1067" s="23">
        <v>39616</v>
      </c>
      <c r="B1067" s="25"/>
    </row>
    <row r="1068" spans="1:2" x14ac:dyDescent="0.25">
      <c r="A1068" s="23">
        <v>39617</v>
      </c>
      <c r="B1068" s="25"/>
    </row>
    <row r="1069" spans="1:2" x14ac:dyDescent="0.25">
      <c r="A1069" s="23">
        <v>39618</v>
      </c>
      <c r="B1069" s="25"/>
    </row>
    <row r="1070" spans="1:2" x14ac:dyDescent="0.25">
      <c r="A1070" s="23">
        <v>39619</v>
      </c>
      <c r="B1070" s="25"/>
    </row>
    <row r="1071" spans="1:2" x14ac:dyDescent="0.25">
      <c r="A1071" s="23">
        <v>39622</v>
      </c>
      <c r="B1071" s="25"/>
    </row>
    <row r="1072" spans="1:2" x14ac:dyDescent="0.25">
      <c r="A1072" s="23">
        <v>39623</v>
      </c>
      <c r="B1072" s="25"/>
    </row>
    <row r="1073" spans="1:2" x14ac:dyDescent="0.25">
      <c r="A1073" s="23">
        <v>39624</v>
      </c>
      <c r="B1073" s="25"/>
    </row>
    <row r="1074" spans="1:2" x14ac:dyDescent="0.25">
      <c r="A1074" s="23">
        <v>39625</v>
      </c>
      <c r="B1074" s="25"/>
    </row>
    <row r="1075" spans="1:2" x14ac:dyDescent="0.25">
      <c r="A1075" s="23">
        <v>39626</v>
      </c>
      <c r="B1075" s="25"/>
    </row>
    <row r="1076" spans="1:2" x14ac:dyDescent="0.25">
      <c r="A1076" s="23">
        <v>39629</v>
      </c>
      <c r="B1076" s="25"/>
    </row>
    <row r="1077" spans="1:2" x14ac:dyDescent="0.25">
      <c r="A1077" s="23">
        <v>39630</v>
      </c>
      <c r="B1077" s="25"/>
    </row>
    <row r="1078" spans="1:2" x14ac:dyDescent="0.25">
      <c r="A1078" s="23">
        <v>39631</v>
      </c>
      <c r="B1078" s="25"/>
    </row>
    <row r="1079" spans="1:2" x14ac:dyDescent="0.25">
      <c r="A1079" s="23">
        <v>39632</v>
      </c>
      <c r="B1079" s="25"/>
    </row>
    <row r="1080" spans="1:2" x14ac:dyDescent="0.25">
      <c r="A1080" s="23">
        <v>39636</v>
      </c>
      <c r="B1080" s="25"/>
    </row>
    <row r="1081" spans="1:2" x14ac:dyDescent="0.25">
      <c r="A1081" s="23">
        <v>39637</v>
      </c>
      <c r="B1081" s="25"/>
    </row>
    <row r="1082" spans="1:2" x14ac:dyDescent="0.25">
      <c r="A1082" s="23">
        <v>39638</v>
      </c>
      <c r="B1082" s="25"/>
    </row>
    <row r="1083" spans="1:2" x14ac:dyDescent="0.25">
      <c r="A1083" s="23">
        <v>39639</v>
      </c>
      <c r="B1083" s="25"/>
    </row>
    <row r="1084" spans="1:2" x14ac:dyDescent="0.25">
      <c r="A1084" s="23">
        <v>39640</v>
      </c>
      <c r="B1084" s="25"/>
    </row>
    <row r="1085" spans="1:2" x14ac:dyDescent="0.25">
      <c r="A1085" s="23">
        <v>39643</v>
      </c>
      <c r="B1085" s="25"/>
    </row>
    <row r="1086" spans="1:2" x14ac:dyDescent="0.25">
      <c r="A1086" s="23">
        <v>39644</v>
      </c>
      <c r="B1086" s="25"/>
    </row>
    <row r="1087" spans="1:2" x14ac:dyDescent="0.25">
      <c r="A1087" s="23">
        <v>39645</v>
      </c>
      <c r="B1087" s="25"/>
    </row>
    <row r="1088" spans="1:2" x14ac:dyDescent="0.25">
      <c r="A1088" s="23">
        <v>39646</v>
      </c>
      <c r="B1088" s="25"/>
    </row>
    <row r="1089" spans="1:2" x14ac:dyDescent="0.25">
      <c r="A1089" s="23">
        <v>39647</v>
      </c>
      <c r="B1089" s="25"/>
    </row>
    <row r="1090" spans="1:2" x14ac:dyDescent="0.25">
      <c r="A1090" s="23">
        <v>39650</v>
      </c>
      <c r="B1090" s="25"/>
    </row>
    <row r="1091" spans="1:2" x14ac:dyDescent="0.25">
      <c r="A1091" s="23">
        <v>39651</v>
      </c>
      <c r="B1091" s="25"/>
    </row>
    <row r="1092" spans="1:2" x14ac:dyDescent="0.25">
      <c r="A1092" s="23">
        <v>39652</v>
      </c>
      <c r="B1092" s="25"/>
    </row>
    <row r="1093" spans="1:2" x14ac:dyDescent="0.25">
      <c r="A1093" s="23">
        <v>39653</v>
      </c>
      <c r="B1093" s="25"/>
    </row>
    <row r="1094" spans="1:2" x14ac:dyDescent="0.25">
      <c r="A1094" s="23">
        <v>39654</v>
      </c>
      <c r="B1094" s="25"/>
    </row>
    <row r="1095" spans="1:2" x14ac:dyDescent="0.25">
      <c r="A1095" s="23">
        <v>39657</v>
      </c>
      <c r="B1095" s="25"/>
    </row>
    <row r="1096" spans="1:2" x14ac:dyDescent="0.25">
      <c r="A1096" s="23">
        <v>39658</v>
      </c>
      <c r="B1096" s="25"/>
    </row>
    <row r="1097" spans="1:2" x14ac:dyDescent="0.25">
      <c r="A1097" s="23">
        <v>39659</v>
      </c>
      <c r="B1097" s="25"/>
    </row>
    <row r="1098" spans="1:2" x14ac:dyDescent="0.25">
      <c r="A1098" s="23">
        <v>39660</v>
      </c>
      <c r="B1098" s="25"/>
    </row>
    <row r="1099" spans="1:2" x14ac:dyDescent="0.25">
      <c r="A1099" s="23">
        <v>39661</v>
      </c>
      <c r="B1099" s="25"/>
    </row>
    <row r="1100" spans="1:2" x14ac:dyDescent="0.25">
      <c r="A1100" s="23">
        <v>39664</v>
      </c>
      <c r="B1100" s="25"/>
    </row>
    <row r="1101" spans="1:2" x14ac:dyDescent="0.25">
      <c r="A1101" s="23">
        <v>39665</v>
      </c>
      <c r="B1101" s="25"/>
    </row>
    <row r="1102" spans="1:2" x14ac:dyDescent="0.25">
      <c r="A1102" s="23">
        <v>39666</v>
      </c>
      <c r="B1102" s="25"/>
    </row>
    <row r="1103" spans="1:2" x14ac:dyDescent="0.25">
      <c r="A1103" s="23">
        <v>39667</v>
      </c>
      <c r="B1103" s="25"/>
    </row>
    <row r="1104" spans="1:2" x14ac:dyDescent="0.25">
      <c r="A1104" s="23">
        <v>39668</v>
      </c>
      <c r="B1104" s="25"/>
    </row>
    <row r="1105" spans="1:2" x14ac:dyDescent="0.25">
      <c r="A1105" s="23">
        <v>39671</v>
      </c>
      <c r="B1105" s="25"/>
    </row>
    <row r="1106" spans="1:2" x14ac:dyDescent="0.25">
      <c r="A1106" s="23">
        <v>39672</v>
      </c>
      <c r="B1106" s="25"/>
    </row>
    <row r="1107" spans="1:2" x14ac:dyDescent="0.25">
      <c r="A1107" s="23">
        <v>39673</v>
      </c>
      <c r="B1107" s="25"/>
    </row>
    <row r="1108" spans="1:2" x14ac:dyDescent="0.25">
      <c r="A1108" s="23">
        <v>39674</v>
      </c>
      <c r="B1108" s="25"/>
    </row>
    <row r="1109" spans="1:2" x14ac:dyDescent="0.25">
      <c r="A1109" s="23">
        <v>39675</v>
      </c>
      <c r="B1109" s="25"/>
    </row>
    <row r="1110" spans="1:2" x14ac:dyDescent="0.25">
      <c r="A1110" s="23">
        <v>39678</v>
      </c>
      <c r="B1110" s="25"/>
    </row>
    <row r="1111" spans="1:2" x14ac:dyDescent="0.25">
      <c r="A1111" s="23">
        <v>39679</v>
      </c>
      <c r="B1111" s="25"/>
    </row>
    <row r="1112" spans="1:2" x14ac:dyDescent="0.25">
      <c r="A1112" s="23">
        <v>39680</v>
      </c>
      <c r="B1112" s="25"/>
    </row>
    <row r="1113" spans="1:2" x14ac:dyDescent="0.25">
      <c r="A1113" s="23">
        <v>39681</v>
      </c>
      <c r="B1113" s="25"/>
    </row>
    <row r="1114" spans="1:2" x14ac:dyDescent="0.25">
      <c r="A1114" s="23">
        <v>39682</v>
      </c>
      <c r="B1114" s="25"/>
    </row>
    <row r="1115" spans="1:2" x14ac:dyDescent="0.25">
      <c r="A1115" s="23">
        <v>39685</v>
      </c>
      <c r="B1115" s="25"/>
    </row>
    <row r="1116" spans="1:2" x14ac:dyDescent="0.25">
      <c r="A1116" s="23">
        <v>39686</v>
      </c>
      <c r="B1116" s="25"/>
    </row>
    <row r="1117" spans="1:2" x14ac:dyDescent="0.25">
      <c r="A1117" s="23">
        <v>39687</v>
      </c>
      <c r="B1117" s="25"/>
    </row>
    <row r="1118" spans="1:2" x14ac:dyDescent="0.25">
      <c r="A1118" s="23">
        <v>39688</v>
      </c>
      <c r="B1118" s="25"/>
    </row>
    <row r="1119" spans="1:2" x14ac:dyDescent="0.25">
      <c r="A1119" s="23">
        <v>39689</v>
      </c>
      <c r="B1119" s="25"/>
    </row>
    <row r="1120" spans="1:2" x14ac:dyDescent="0.25">
      <c r="A1120" s="23">
        <v>39693</v>
      </c>
      <c r="B1120" s="25"/>
    </row>
    <row r="1121" spans="1:2" x14ac:dyDescent="0.25">
      <c r="A1121" s="23">
        <v>39694</v>
      </c>
      <c r="B1121" s="25"/>
    </row>
    <row r="1122" spans="1:2" x14ac:dyDescent="0.25">
      <c r="A1122" s="23">
        <v>39695</v>
      </c>
      <c r="B1122" s="25"/>
    </row>
    <row r="1123" spans="1:2" x14ac:dyDescent="0.25">
      <c r="A1123" s="23">
        <v>39696</v>
      </c>
      <c r="B1123" s="25"/>
    </row>
    <row r="1124" spans="1:2" x14ac:dyDescent="0.25">
      <c r="A1124" s="23">
        <v>39699</v>
      </c>
      <c r="B1124" s="25"/>
    </row>
    <row r="1125" spans="1:2" x14ac:dyDescent="0.25">
      <c r="A1125" s="23">
        <v>39700</v>
      </c>
      <c r="B1125" s="25"/>
    </row>
    <row r="1126" spans="1:2" x14ac:dyDescent="0.25">
      <c r="A1126" s="23">
        <v>39701</v>
      </c>
      <c r="B1126" s="25"/>
    </row>
    <row r="1127" spans="1:2" x14ac:dyDescent="0.25">
      <c r="A1127" s="23">
        <v>39702</v>
      </c>
      <c r="B1127" s="25"/>
    </row>
    <row r="1128" spans="1:2" x14ac:dyDescent="0.25">
      <c r="A1128" s="23">
        <v>39703</v>
      </c>
      <c r="B1128" s="25"/>
    </row>
    <row r="1129" spans="1:2" x14ac:dyDescent="0.25">
      <c r="A1129" s="23">
        <v>39706</v>
      </c>
      <c r="B1129" s="25"/>
    </row>
    <row r="1130" spans="1:2" x14ac:dyDescent="0.25">
      <c r="A1130" s="23">
        <v>39707</v>
      </c>
      <c r="B1130" s="25"/>
    </row>
    <row r="1131" spans="1:2" x14ac:dyDescent="0.25">
      <c r="A1131" s="23">
        <v>39708</v>
      </c>
      <c r="B1131" s="25"/>
    </row>
    <row r="1132" spans="1:2" x14ac:dyDescent="0.25">
      <c r="A1132" s="23">
        <v>39709</v>
      </c>
      <c r="B1132" s="25"/>
    </row>
    <row r="1133" spans="1:2" x14ac:dyDescent="0.25">
      <c r="A1133" s="23">
        <v>39710</v>
      </c>
      <c r="B1133" s="25"/>
    </row>
    <row r="1134" spans="1:2" x14ac:dyDescent="0.25">
      <c r="A1134" s="23">
        <v>39713</v>
      </c>
      <c r="B1134" s="25"/>
    </row>
    <row r="1135" spans="1:2" x14ac:dyDescent="0.25">
      <c r="A1135" s="23">
        <v>39714</v>
      </c>
      <c r="B1135" s="25"/>
    </row>
    <row r="1136" spans="1:2" x14ac:dyDescent="0.25">
      <c r="A1136" s="23">
        <v>39715</v>
      </c>
      <c r="B1136" s="25"/>
    </row>
    <row r="1137" spans="1:2" x14ac:dyDescent="0.25">
      <c r="A1137" s="23">
        <v>39716</v>
      </c>
      <c r="B1137" s="25"/>
    </row>
    <row r="1138" spans="1:2" x14ac:dyDescent="0.25">
      <c r="A1138" s="23">
        <v>39717</v>
      </c>
      <c r="B1138" s="25"/>
    </row>
    <row r="1139" spans="1:2" x14ac:dyDescent="0.25">
      <c r="A1139" s="23">
        <v>39720</v>
      </c>
      <c r="B1139" s="25"/>
    </row>
    <row r="1140" spans="1:2" x14ac:dyDescent="0.25">
      <c r="A1140" s="23">
        <v>39721</v>
      </c>
      <c r="B1140" s="25"/>
    </row>
    <row r="1141" spans="1:2" x14ac:dyDescent="0.25">
      <c r="A1141" s="23">
        <v>39722</v>
      </c>
      <c r="B1141" s="25"/>
    </row>
    <row r="1142" spans="1:2" x14ac:dyDescent="0.25">
      <c r="A1142" s="23">
        <v>39723</v>
      </c>
      <c r="B1142" s="25"/>
    </row>
    <row r="1143" spans="1:2" x14ac:dyDescent="0.25">
      <c r="A1143" s="23">
        <v>39724</v>
      </c>
      <c r="B1143" s="25"/>
    </row>
    <row r="1144" spans="1:2" x14ac:dyDescent="0.25">
      <c r="A1144" s="23">
        <v>39727</v>
      </c>
      <c r="B1144" s="25"/>
    </row>
    <row r="1145" spans="1:2" x14ac:dyDescent="0.25">
      <c r="A1145" s="23">
        <v>39728</v>
      </c>
      <c r="B1145" s="25"/>
    </row>
    <row r="1146" spans="1:2" x14ac:dyDescent="0.25">
      <c r="A1146" s="23">
        <v>39729</v>
      </c>
      <c r="B1146" s="25"/>
    </row>
    <row r="1147" spans="1:2" x14ac:dyDescent="0.25">
      <c r="A1147" s="23">
        <v>39730</v>
      </c>
      <c r="B1147" s="25"/>
    </row>
    <row r="1148" spans="1:2" x14ac:dyDescent="0.25">
      <c r="A1148" s="23">
        <v>39731</v>
      </c>
      <c r="B1148" s="25"/>
    </row>
    <row r="1149" spans="1:2" x14ac:dyDescent="0.25">
      <c r="A1149" s="23">
        <v>39734</v>
      </c>
      <c r="B1149" s="25"/>
    </row>
    <row r="1150" spans="1:2" x14ac:dyDescent="0.25">
      <c r="A1150" s="23">
        <v>39735</v>
      </c>
      <c r="B1150" s="25"/>
    </row>
    <row r="1151" spans="1:2" x14ac:dyDescent="0.25">
      <c r="A1151" s="23">
        <v>39736</v>
      </c>
      <c r="B1151" s="25"/>
    </row>
    <row r="1152" spans="1:2" x14ac:dyDescent="0.25">
      <c r="A1152" s="23">
        <v>39737</v>
      </c>
      <c r="B1152" s="25"/>
    </row>
    <row r="1153" spans="1:2" x14ac:dyDescent="0.25">
      <c r="A1153" s="23">
        <v>39738</v>
      </c>
      <c r="B1153" s="25"/>
    </row>
    <row r="1154" spans="1:2" x14ac:dyDescent="0.25">
      <c r="A1154" s="23">
        <v>39741</v>
      </c>
      <c r="B1154" s="25"/>
    </row>
    <row r="1155" spans="1:2" x14ac:dyDescent="0.25">
      <c r="A1155" s="23">
        <v>39742</v>
      </c>
      <c r="B1155" s="25"/>
    </row>
    <row r="1156" spans="1:2" x14ac:dyDescent="0.25">
      <c r="A1156" s="23">
        <v>39743</v>
      </c>
      <c r="B1156" s="25"/>
    </row>
    <row r="1157" spans="1:2" x14ac:dyDescent="0.25">
      <c r="A1157" s="23">
        <v>39744</v>
      </c>
      <c r="B1157" s="25"/>
    </row>
    <row r="1158" spans="1:2" x14ac:dyDescent="0.25">
      <c r="A1158" s="23">
        <v>39745</v>
      </c>
      <c r="B1158" s="25"/>
    </row>
    <row r="1159" spans="1:2" x14ac:dyDescent="0.25">
      <c r="A1159" s="23">
        <v>39748</v>
      </c>
      <c r="B1159" s="25"/>
    </row>
    <row r="1160" spans="1:2" x14ac:dyDescent="0.25">
      <c r="A1160" s="23">
        <v>39749</v>
      </c>
      <c r="B1160" s="25"/>
    </row>
    <row r="1161" spans="1:2" x14ac:dyDescent="0.25">
      <c r="A1161" s="23">
        <v>39750</v>
      </c>
      <c r="B1161" s="25"/>
    </row>
    <row r="1162" spans="1:2" x14ac:dyDescent="0.25">
      <c r="A1162" s="23">
        <v>39751</v>
      </c>
      <c r="B1162" s="25"/>
    </row>
    <row r="1163" spans="1:2" x14ac:dyDescent="0.25">
      <c r="A1163" s="23">
        <v>39752</v>
      </c>
      <c r="B1163" s="25"/>
    </row>
    <row r="1164" spans="1:2" x14ac:dyDescent="0.25">
      <c r="A1164" s="23">
        <v>39755</v>
      </c>
      <c r="B1164" s="25"/>
    </row>
    <row r="1165" spans="1:2" x14ac:dyDescent="0.25">
      <c r="A1165" s="23">
        <v>39756</v>
      </c>
      <c r="B1165" s="25"/>
    </row>
    <row r="1166" spans="1:2" x14ac:dyDescent="0.25">
      <c r="A1166" s="23">
        <v>39757</v>
      </c>
      <c r="B1166" s="25"/>
    </row>
    <row r="1167" spans="1:2" x14ac:dyDescent="0.25">
      <c r="A1167" s="23">
        <v>39758</v>
      </c>
      <c r="B1167" s="25"/>
    </row>
    <row r="1168" spans="1:2" x14ac:dyDescent="0.25">
      <c r="A1168" s="23">
        <v>39759</v>
      </c>
      <c r="B1168" s="25"/>
    </row>
    <row r="1169" spans="1:2" x14ac:dyDescent="0.25">
      <c r="A1169" s="23">
        <v>39762</v>
      </c>
      <c r="B1169" s="25"/>
    </row>
    <row r="1170" spans="1:2" x14ac:dyDescent="0.25">
      <c r="A1170" s="23">
        <v>39763</v>
      </c>
      <c r="B1170" s="25"/>
    </row>
    <row r="1171" spans="1:2" x14ac:dyDescent="0.25">
      <c r="A1171" s="23">
        <v>39764</v>
      </c>
      <c r="B1171" s="25"/>
    </row>
    <row r="1172" spans="1:2" x14ac:dyDescent="0.25">
      <c r="A1172" s="23">
        <v>39765</v>
      </c>
      <c r="B1172" s="25"/>
    </row>
    <row r="1173" spans="1:2" x14ac:dyDescent="0.25">
      <c r="A1173" s="23">
        <v>39766</v>
      </c>
      <c r="B1173" s="25"/>
    </row>
    <row r="1174" spans="1:2" x14ac:dyDescent="0.25">
      <c r="A1174" s="23">
        <v>39769</v>
      </c>
      <c r="B1174" s="25"/>
    </row>
    <row r="1175" spans="1:2" x14ac:dyDescent="0.25">
      <c r="A1175" s="23">
        <v>39770</v>
      </c>
      <c r="B1175" s="25"/>
    </row>
    <row r="1176" spans="1:2" x14ac:dyDescent="0.25">
      <c r="A1176" s="23">
        <v>39771</v>
      </c>
      <c r="B1176" s="25"/>
    </row>
    <row r="1177" spans="1:2" x14ac:dyDescent="0.25">
      <c r="A1177" s="23">
        <v>39772</v>
      </c>
      <c r="B1177" s="25"/>
    </row>
    <row r="1178" spans="1:2" x14ac:dyDescent="0.25">
      <c r="A1178" s="23">
        <v>39773</v>
      </c>
      <c r="B1178" s="25"/>
    </row>
    <row r="1179" spans="1:2" x14ac:dyDescent="0.25">
      <c r="A1179" s="23">
        <v>39776</v>
      </c>
      <c r="B1179" s="25"/>
    </row>
    <row r="1180" spans="1:2" x14ac:dyDescent="0.25">
      <c r="A1180" s="23">
        <v>39777</v>
      </c>
      <c r="B1180" s="25"/>
    </row>
    <row r="1181" spans="1:2" x14ac:dyDescent="0.25">
      <c r="A1181" s="23">
        <v>39778</v>
      </c>
      <c r="B1181" s="25"/>
    </row>
    <row r="1182" spans="1:2" x14ac:dyDescent="0.25">
      <c r="A1182" s="23">
        <v>39780</v>
      </c>
      <c r="B1182" s="25"/>
    </row>
    <row r="1183" spans="1:2" x14ac:dyDescent="0.25">
      <c r="A1183" s="23">
        <v>39783</v>
      </c>
      <c r="B1183" s="25"/>
    </row>
    <row r="1184" spans="1:2" x14ac:dyDescent="0.25">
      <c r="A1184" s="23">
        <v>39784</v>
      </c>
      <c r="B1184" s="25"/>
    </row>
    <row r="1185" spans="1:2" x14ac:dyDescent="0.25">
      <c r="A1185" s="23">
        <v>39785</v>
      </c>
      <c r="B1185" s="25"/>
    </row>
    <row r="1186" spans="1:2" x14ac:dyDescent="0.25">
      <c r="A1186" s="23">
        <v>39786</v>
      </c>
      <c r="B1186" s="25"/>
    </row>
    <row r="1187" spans="1:2" x14ac:dyDescent="0.25">
      <c r="A1187" s="23">
        <v>39787</v>
      </c>
      <c r="B1187" s="25"/>
    </row>
    <row r="1188" spans="1:2" x14ac:dyDescent="0.25">
      <c r="A1188" s="23">
        <v>39790</v>
      </c>
      <c r="B1188" s="25"/>
    </row>
    <row r="1189" spans="1:2" x14ac:dyDescent="0.25">
      <c r="A1189" s="23">
        <v>39791</v>
      </c>
      <c r="B1189" s="25"/>
    </row>
    <row r="1190" spans="1:2" x14ac:dyDescent="0.25">
      <c r="A1190" s="23">
        <v>39792</v>
      </c>
      <c r="B1190" s="25"/>
    </row>
    <row r="1191" spans="1:2" x14ac:dyDescent="0.25">
      <c r="A1191" s="23">
        <v>39793</v>
      </c>
      <c r="B1191" s="25"/>
    </row>
    <row r="1192" spans="1:2" x14ac:dyDescent="0.25">
      <c r="A1192" s="23">
        <v>39794</v>
      </c>
      <c r="B1192" s="25"/>
    </row>
    <row r="1193" spans="1:2" x14ac:dyDescent="0.25">
      <c r="A1193" s="23">
        <v>39797</v>
      </c>
      <c r="B1193" s="25"/>
    </row>
    <row r="1194" spans="1:2" x14ac:dyDescent="0.25">
      <c r="A1194" s="23">
        <v>39798</v>
      </c>
      <c r="B1194" s="25"/>
    </row>
    <row r="1195" spans="1:2" x14ac:dyDescent="0.25">
      <c r="A1195" s="23">
        <v>39799</v>
      </c>
      <c r="B1195" s="25"/>
    </row>
    <row r="1196" spans="1:2" x14ac:dyDescent="0.25">
      <c r="A1196" s="23">
        <v>39800</v>
      </c>
      <c r="B1196" s="25"/>
    </row>
    <row r="1197" spans="1:2" x14ac:dyDescent="0.25">
      <c r="A1197" s="23">
        <v>39801</v>
      </c>
      <c r="B1197" s="25"/>
    </row>
    <row r="1198" spans="1:2" x14ac:dyDescent="0.25">
      <c r="A1198" s="23">
        <v>39804</v>
      </c>
      <c r="B1198" s="25"/>
    </row>
    <row r="1199" spans="1:2" x14ac:dyDescent="0.25">
      <c r="A1199" s="23">
        <v>39805</v>
      </c>
      <c r="B1199" s="25"/>
    </row>
    <row r="1200" spans="1:2" x14ac:dyDescent="0.25">
      <c r="A1200" s="23">
        <v>39806</v>
      </c>
      <c r="B1200" s="25"/>
    </row>
    <row r="1201" spans="1:2" x14ac:dyDescent="0.25">
      <c r="A1201" s="23">
        <v>39808</v>
      </c>
      <c r="B1201" s="25"/>
    </row>
    <row r="1202" spans="1:2" x14ac:dyDescent="0.25">
      <c r="A1202" s="23">
        <v>39811</v>
      </c>
      <c r="B1202" s="25"/>
    </row>
    <row r="1203" spans="1:2" x14ac:dyDescent="0.25">
      <c r="A1203" s="23">
        <v>39812</v>
      </c>
      <c r="B1203" s="25"/>
    </row>
    <row r="1204" spans="1:2" x14ac:dyDescent="0.25">
      <c r="A1204" s="23">
        <v>39813</v>
      </c>
      <c r="B1204" s="25"/>
    </row>
    <row r="1205" spans="1:2" x14ac:dyDescent="0.25">
      <c r="A1205" s="23">
        <v>39815</v>
      </c>
      <c r="B1205" s="25"/>
    </row>
    <row r="1206" spans="1:2" x14ac:dyDescent="0.25">
      <c r="A1206" s="23">
        <v>39818</v>
      </c>
      <c r="B1206" s="25"/>
    </row>
    <row r="1207" spans="1:2" x14ac:dyDescent="0.25">
      <c r="A1207" s="23">
        <v>39819</v>
      </c>
      <c r="B1207" s="25"/>
    </row>
    <row r="1208" spans="1:2" x14ac:dyDescent="0.25">
      <c r="A1208" s="23">
        <v>39820</v>
      </c>
      <c r="B1208" s="25"/>
    </row>
    <row r="1209" spans="1:2" x14ac:dyDescent="0.25">
      <c r="A1209" s="23">
        <v>39821</v>
      </c>
      <c r="B1209" s="25"/>
    </row>
    <row r="1210" spans="1:2" x14ac:dyDescent="0.25">
      <c r="A1210" s="23">
        <v>39822</v>
      </c>
      <c r="B1210" s="25"/>
    </row>
    <row r="1211" spans="1:2" x14ac:dyDescent="0.25">
      <c r="A1211" s="23">
        <v>39825</v>
      </c>
      <c r="B1211" s="25"/>
    </row>
    <row r="1212" spans="1:2" x14ac:dyDescent="0.25">
      <c r="A1212" s="23">
        <v>39826</v>
      </c>
      <c r="B1212" s="25"/>
    </row>
    <row r="1213" spans="1:2" x14ac:dyDescent="0.25">
      <c r="A1213" s="23">
        <v>39827</v>
      </c>
      <c r="B1213" s="25"/>
    </row>
    <row r="1214" spans="1:2" x14ac:dyDescent="0.25">
      <c r="A1214" s="23">
        <v>39828</v>
      </c>
      <c r="B1214" s="25"/>
    </row>
    <row r="1215" spans="1:2" x14ac:dyDescent="0.25">
      <c r="A1215" s="23">
        <v>39829</v>
      </c>
      <c r="B1215" s="25"/>
    </row>
    <row r="1216" spans="1:2" x14ac:dyDescent="0.25">
      <c r="A1216" s="23">
        <v>39833</v>
      </c>
      <c r="B1216" s="25"/>
    </row>
    <row r="1217" spans="1:2" x14ac:dyDescent="0.25">
      <c r="A1217" s="23">
        <v>39834</v>
      </c>
      <c r="B1217" s="25"/>
    </row>
    <row r="1218" spans="1:2" x14ac:dyDescent="0.25">
      <c r="A1218" s="23">
        <v>39835</v>
      </c>
      <c r="B1218" s="25"/>
    </row>
    <row r="1219" spans="1:2" x14ac:dyDescent="0.25">
      <c r="A1219" s="23">
        <v>39836</v>
      </c>
      <c r="B1219" s="25"/>
    </row>
    <row r="1220" spans="1:2" x14ac:dyDescent="0.25">
      <c r="A1220" s="23">
        <v>39839</v>
      </c>
      <c r="B1220" s="25"/>
    </row>
    <row r="1221" spans="1:2" x14ac:dyDescent="0.25">
      <c r="A1221" s="23">
        <v>39840</v>
      </c>
      <c r="B1221" s="25"/>
    </row>
    <row r="1222" spans="1:2" x14ac:dyDescent="0.25">
      <c r="A1222" s="23">
        <v>39841</v>
      </c>
      <c r="B1222" s="25"/>
    </row>
    <row r="1223" spans="1:2" x14ac:dyDescent="0.25">
      <c r="A1223" s="23">
        <v>39842</v>
      </c>
      <c r="B1223" s="25"/>
    </row>
    <row r="1224" spans="1:2" x14ac:dyDescent="0.25">
      <c r="A1224" s="23">
        <v>39843</v>
      </c>
      <c r="B1224" s="25"/>
    </row>
    <row r="1225" spans="1:2" x14ac:dyDescent="0.25">
      <c r="A1225" s="23">
        <v>39846</v>
      </c>
      <c r="B1225" s="25"/>
    </row>
    <row r="1226" spans="1:2" x14ac:dyDescent="0.25">
      <c r="A1226" s="23">
        <v>39847</v>
      </c>
      <c r="B1226" s="25"/>
    </row>
    <row r="1227" spans="1:2" x14ac:dyDescent="0.25">
      <c r="A1227" s="23">
        <v>39848</v>
      </c>
      <c r="B1227" s="25"/>
    </row>
    <row r="1228" spans="1:2" x14ac:dyDescent="0.25">
      <c r="A1228" s="23">
        <v>39849</v>
      </c>
      <c r="B1228" s="25"/>
    </row>
    <row r="1229" spans="1:2" x14ac:dyDescent="0.25">
      <c r="A1229" s="23">
        <v>39850</v>
      </c>
      <c r="B1229" s="25"/>
    </row>
    <row r="1230" spans="1:2" x14ac:dyDescent="0.25">
      <c r="A1230" s="23">
        <v>39853</v>
      </c>
      <c r="B1230" s="25"/>
    </row>
    <row r="1231" spans="1:2" x14ac:dyDescent="0.25">
      <c r="A1231" s="23">
        <v>39854</v>
      </c>
      <c r="B1231" s="25"/>
    </row>
    <row r="1232" spans="1:2" x14ac:dyDescent="0.25">
      <c r="A1232" s="23">
        <v>39855</v>
      </c>
      <c r="B1232" s="25"/>
    </row>
    <row r="1233" spans="1:2" x14ac:dyDescent="0.25">
      <c r="A1233" s="23">
        <v>39856</v>
      </c>
      <c r="B1233" s="25"/>
    </row>
    <row r="1234" spans="1:2" x14ac:dyDescent="0.25">
      <c r="A1234" s="23">
        <v>39857</v>
      </c>
      <c r="B1234" s="25"/>
    </row>
    <row r="1235" spans="1:2" x14ac:dyDescent="0.25">
      <c r="A1235" s="23">
        <v>39861</v>
      </c>
      <c r="B1235" s="25"/>
    </row>
    <row r="1236" spans="1:2" x14ac:dyDescent="0.25">
      <c r="A1236" s="23">
        <v>39862</v>
      </c>
      <c r="B1236" s="25"/>
    </row>
    <row r="1237" spans="1:2" x14ac:dyDescent="0.25">
      <c r="A1237" s="23">
        <v>39863</v>
      </c>
      <c r="B1237" s="25"/>
    </row>
    <row r="1238" spans="1:2" x14ac:dyDescent="0.25">
      <c r="A1238" s="23">
        <v>39864</v>
      </c>
      <c r="B1238" s="25"/>
    </row>
    <row r="1239" spans="1:2" x14ac:dyDescent="0.25">
      <c r="A1239" s="23">
        <v>39867</v>
      </c>
      <c r="B1239" s="25"/>
    </row>
    <row r="1240" spans="1:2" x14ac:dyDescent="0.25">
      <c r="A1240" s="23">
        <v>39868</v>
      </c>
      <c r="B1240" s="25"/>
    </row>
    <row r="1241" spans="1:2" x14ac:dyDescent="0.25">
      <c r="A1241" s="23">
        <v>39869</v>
      </c>
      <c r="B1241" s="25"/>
    </row>
    <row r="1242" spans="1:2" x14ac:dyDescent="0.25">
      <c r="A1242" s="23">
        <v>39870</v>
      </c>
      <c r="B1242" s="25"/>
    </row>
    <row r="1243" spans="1:2" x14ac:dyDescent="0.25">
      <c r="A1243" s="23">
        <v>39871</v>
      </c>
      <c r="B1243" s="25"/>
    </row>
    <row r="1244" spans="1:2" x14ac:dyDescent="0.25">
      <c r="A1244" s="23">
        <v>39874</v>
      </c>
      <c r="B1244" s="25"/>
    </row>
    <row r="1245" spans="1:2" x14ac:dyDescent="0.25">
      <c r="A1245" s="23">
        <v>39875</v>
      </c>
      <c r="B1245" s="25"/>
    </row>
    <row r="1246" spans="1:2" x14ac:dyDescent="0.25">
      <c r="A1246" s="23">
        <v>39876</v>
      </c>
      <c r="B1246" s="25"/>
    </row>
    <row r="1247" spans="1:2" x14ac:dyDescent="0.25">
      <c r="A1247" s="23">
        <v>39877</v>
      </c>
      <c r="B1247" s="25"/>
    </row>
    <row r="1248" spans="1:2" x14ac:dyDescent="0.25">
      <c r="A1248" s="23">
        <v>39878</v>
      </c>
      <c r="B1248" s="25"/>
    </row>
    <row r="1249" spans="1:2" x14ac:dyDescent="0.25">
      <c r="A1249" s="23">
        <v>39881</v>
      </c>
      <c r="B1249" s="25"/>
    </row>
    <row r="1250" spans="1:2" x14ac:dyDescent="0.25">
      <c r="A1250" s="23">
        <v>39882</v>
      </c>
      <c r="B1250" s="25"/>
    </row>
    <row r="1251" spans="1:2" x14ac:dyDescent="0.25">
      <c r="A1251" s="23">
        <v>39883</v>
      </c>
      <c r="B1251" s="25"/>
    </row>
    <row r="1252" spans="1:2" x14ac:dyDescent="0.25">
      <c r="A1252" s="23">
        <v>39884</v>
      </c>
      <c r="B1252" s="25"/>
    </row>
    <row r="1253" spans="1:2" x14ac:dyDescent="0.25">
      <c r="A1253" s="23">
        <v>39885</v>
      </c>
      <c r="B1253" s="25"/>
    </row>
    <row r="1254" spans="1:2" x14ac:dyDescent="0.25">
      <c r="A1254" s="23">
        <v>39888</v>
      </c>
      <c r="B1254" s="25"/>
    </row>
    <row r="1255" spans="1:2" x14ac:dyDescent="0.25">
      <c r="A1255" s="23">
        <v>39889</v>
      </c>
      <c r="B1255" s="25"/>
    </row>
    <row r="1256" spans="1:2" x14ac:dyDescent="0.25">
      <c r="A1256" s="23">
        <v>39890</v>
      </c>
      <c r="B1256" s="25"/>
    </row>
    <row r="1257" spans="1:2" x14ac:dyDescent="0.25">
      <c r="A1257" s="23">
        <v>39891</v>
      </c>
      <c r="B1257" s="25"/>
    </row>
    <row r="1258" spans="1:2" x14ac:dyDescent="0.25">
      <c r="A1258" s="23">
        <v>39892</v>
      </c>
      <c r="B1258" s="25"/>
    </row>
    <row r="1259" spans="1:2" x14ac:dyDescent="0.25">
      <c r="A1259" s="23">
        <v>39895</v>
      </c>
      <c r="B1259" s="25"/>
    </row>
    <row r="1260" spans="1:2" x14ac:dyDescent="0.25">
      <c r="A1260" s="23">
        <v>39896</v>
      </c>
      <c r="B1260" s="25"/>
    </row>
    <row r="1261" spans="1:2" x14ac:dyDescent="0.25">
      <c r="A1261" s="23">
        <v>39897</v>
      </c>
      <c r="B1261" s="25"/>
    </row>
    <row r="1262" spans="1:2" x14ac:dyDescent="0.25">
      <c r="A1262" s="23">
        <v>39898</v>
      </c>
      <c r="B1262" s="25"/>
    </row>
    <row r="1263" spans="1:2" x14ac:dyDescent="0.25">
      <c r="A1263" s="23">
        <v>39899</v>
      </c>
      <c r="B1263" s="25"/>
    </row>
    <row r="1264" spans="1:2" x14ac:dyDescent="0.25">
      <c r="A1264" s="23">
        <v>39902</v>
      </c>
      <c r="B1264" s="25"/>
    </row>
    <row r="1265" spans="1:2" x14ac:dyDescent="0.25">
      <c r="A1265" s="23">
        <v>39903</v>
      </c>
      <c r="B1265" s="25"/>
    </row>
    <row r="1266" spans="1:2" x14ac:dyDescent="0.25">
      <c r="A1266" s="23">
        <v>39904</v>
      </c>
      <c r="B1266" s="25"/>
    </row>
    <row r="1267" spans="1:2" x14ac:dyDescent="0.25">
      <c r="A1267" s="23">
        <v>39905</v>
      </c>
      <c r="B1267" s="25"/>
    </row>
    <row r="1268" spans="1:2" x14ac:dyDescent="0.25">
      <c r="A1268" s="23">
        <v>39906</v>
      </c>
      <c r="B1268" s="25"/>
    </row>
    <row r="1269" spans="1:2" x14ac:dyDescent="0.25">
      <c r="A1269" s="23">
        <v>39909</v>
      </c>
      <c r="B1269" s="25"/>
    </row>
    <row r="1270" spans="1:2" x14ac:dyDescent="0.25">
      <c r="A1270" s="23">
        <v>39910</v>
      </c>
      <c r="B1270" s="25"/>
    </row>
    <row r="1271" spans="1:2" x14ac:dyDescent="0.25">
      <c r="A1271" s="23">
        <v>39911</v>
      </c>
      <c r="B1271" s="25"/>
    </row>
    <row r="1272" spans="1:2" x14ac:dyDescent="0.25">
      <c r="A1272" s="23">
        <v>39912</v>
      </c>
      <c r="B1272" s="25"/>
    </row>
    <row r="1273" spans="1:2" x14ac:dyDescent="0.25">
      <c r="A1273" s="23">
        <v>39916</v>
      </c>
      <c r="B1273" s="25"/>
    </row>
    <row r="1274" spans="1:2" x14ac:dyDescent="0.25">
      <c r="A1274" s="23">
        <v>39917</v>
      </c>
      <c r="B1274" s="25"/>
    </row>
    <row r="1275" spans="1:2" x14ac:dyDescent="0.25">
      <c r="A1275" s="23">
        <v>39918</v>
      </c>
      <c r="B1275" s="25"/>
    </row>
    <row r="1276" spans="1:2" x14ac:dyDescent="0.25">
      <c r="A1276" s="23">
        <v>39919</v>
      </c>
      <c r="B1276" s="25"/>
    </row>
    <row r="1277" spans="1:2" x14ac:dyDescent="0.25">
      <c r="A1277" s="23">
        <v>39920</v>
      </c>
      <c r="B1277" s="25"/>
    </row>
    <row r="1278" spans="1:2" x14ac:dyDescent="0.25">
      <c r="A1278" s="23">
        <v>39923</v>
      </c>
      <c r="B1278" s="25"/>
    </row>
    <row r="1279" spans="1:2" x14ac:dyDescent="0.25">
      <c r="A1279" s="23">
        <v>39924</v>
      </c>
      <c r="B1279" s="25"/>
    </row>
    <row r="1280" spans="1:2" x14ac:dyDescent="0.25">
      <c r="A1280" s="23">
        <v>39925</v>
      </c>
      <c r="B1280" s="25"/>
    </row>
    <row r="1281" spans="1:2" x14ac:dyDescent="0.25">
      <c r="A1281" s="23">
        <v>39926</v>
      </c>
      <c r="B1281" s="25"/>
    </row>
    <row r="1282" spans="1:2" x14ac:dyDescent="0.25">
      <c r="A1282" s="23">
        <v>39927</v>
      </c>
      <c r="B1282" s="25"/>
    </row>
    <row r="1283" spans="1:2" x14ac:dyDescent="0.25">
      <c r="A1283" s="23">
        <v>39930</v>
      </c>
      <c r="B1283" s="25"/>
    </row>
    <row r="1284" spans="1:2" x14ac:dyDescent="0.25">
      <c r="A1284" s="23">
        <v>39931</v>
      </c>
      <c r="B1284" s="25"/>
    </row>
    <row r="1285" spans="1:2" x14ac:dyDescent="0.25">
      <c r="A1285" s="23">
        <v>39932</v>
      </c>
      <c r="B1285" s="25"/>
    </row>
    <row r="1286" spans="1:2" x14ac:dyDescent="0.25">
      <c r="A1286" s="23">
        <v>39933</v>
      </c>
      <c r="B1286" s="25"/>
    </row>
    <row r="1287" spans="1:2" x14ac:dyDescent="0.25">
      <c r="A1287" s="23">
        <v>39934</v>
      </c>
      <c r="B1287" s="25"/>
    </row>
    <row r="1288" spans="1:2" x14ac:dyDescent="0.25">
      <c r="A1288" s="23">
        <v>39937</v>
      </c>
      <c r="B1288" s="25"/>
    </row>
    <row r="1289" spans="1:2" x14ac:dyDescent="0.25">
      <c r="A1289" s="23">
        <v>39938</v>
      </c>
      <c r="B1289" s="25"/>
    </row>
    <row r="1290" spans="1:2" x14ac:dyDescent="0.25">
      <c r="A1290" s="23">
        <v>39939</v>
      </c>
      <c r="B1290" s="25"/>
    </row>
    <row r="1291" spans="1:2" x14ac:dyDescent="0.25">
      <c r="A1291" s="23">
        <v>39940</v>
      </c>
      <c r="B1291" s="25"/>
    </row>
    <row r="1292" spans="1:2" x14ac:dyDescent="0.25">
      <c r="A1292" s="23">
        <v>39941</v>
      </c>
      <c r="B1292" s="25"/>
    </row>
    <row r="1293" spans="1:2" x14ac:dyDescent="0.25">
      <c r="A1293" s="23">
        <v>39944</v>
      </c>
      <c r="B1293" s="25"/>
    </row>
    <row r="1294" spans="1:2" x14ac:dyDescent="0.25">
      <c r="A1294" s="23">
        <v>39945</v>
      </c>
      <c r="B1294" s="25"/>
    </row>
    <row r="1295" spans="1:2" x14ac:dyDescent="0.25">
      <c r="A1295" s="23">
        <v>39946</v>
      </c>
      <c r="B1295" s="25"/>
    </row>
    <row r="1296" spans="1:2" x14ac:dyDescent="0.25">
      <c r="A1296" s="23">
        <v>39947</v>
      </c>
      <c r="B1296" s="25"/>
    </row>
    <row r="1297" spans="1:2" x14ac:dyDescent="0.25">
      <c r="A1297" s="23">
        <v>39948</v>
      </c>
      <c r="B1297" s="25"/>
    </row>
    <row r="1298" spans="1:2" x14ac:dyDescent="0.25">
      <c r="A1298" s="23">
        <v>39951</v>
      </c>
      <c r="B1298" s="25"/>
    </row>
    <row r="1299" spans="1:2" x14ac:dyDescent="0.25">
      <c r="A1299" s="23">
        <v>39952</v>
      </c>
      <c r="B1299" s="25"/>
    </row>
    <row r="1300" spans="1:2" x14ac:dyDescent="0.25">
      <c r="A1300" s="23">
        <v>39953</v>
      </c>
      <c r="B1300" s="25"/>
    </row>
    <row r="1301" spans="1:2" x14ac:dyDescent="0.25">
      <c r="A1301" s="23">
        <v>39954</v>
      </c>
      <c r="B1301" s="25"/>
    </row>
    <row r="1302" spans="1:2" x14ac:dyDescent="0.25">
      <c r="A1302" s="23">
        <v>39955</v>
      </c>
      <c r="B1302" s="25"/>
    </row>
    <row r="1303" spans="1:2" x14ac:dyDescent="0.25">
      <c r="A1303" s="23">
        <v>39959</v>
      </c>
      <c r="B1303" s="25"/>
    </row>
    <row r="1304" spans="1:2" x14ac:dyDescent="0.25">
      <c r="A1304" s="23">
        <v>39960</v>
      </c>
      <c r="B1304" s="25"/>
    </row>
    <row r="1305" spans="1:2" x14ac:dyDescent="0.25">
      <c r="A1305" s="23">
        <v>39961</v>
      </c>
      <c r="B1305" s="25"/>
    </row>
    <row r="1306" spans="1:2" x14ac:dyDescent="0.25">
      <c r="A1306" s="23">
        <v>39962</v>
      </c>
      <c r="B1306" s="25"/>
    </row>
    <row r="1307" spans="1:2" x14ac:dyDescent="0.25">
      <c r="A1307" s="23">
        <v>39965</v>
      </c>
      <c r="B1307" s="25"/>
    </row>
    <row r="1308" spans="1:2" x14ac:dyDescent="0.25">
      <c r="A1308" s="23">
        <v>39966</v>
      </c>
      <c r="B1308" s="25"/>
    </row>
    <row r="1309" spans="1:2" x14ac:dyDescent="0.25">
      <c r="A1309" s="23">
        <v>39967</v>
      </c>
      <c r="B1309" s="25"/>
    </row>
    <row r="1310" spans="1:2" x14ac:dyDescent="0.25">
      <c r="A1310" s="23">
        <v>39968</v>
      </c>
      <c r="B1310" s="25"/>
    </row>
    <row r="1311" spans="1:2" x14ac:dyDescent="0.25">
      <c r="A1311" s="23">
        <v>39969</v>
      </c>
      <c r="B1311" s="25"/>
    </row>
    <row r="1312" spans="1:2" x14ac:dyDescent="0.25">
      <c r="A1312" s="23">
        <v>39972</v>
      </c>
      <c r="B1312" s="25"/>
    </row>
    <row r="1313" spans="1:2" x14ac:dyDescent="0.25">
      <c r="A1313" s="23">
        <v>39973</v>
      </c>
      <c r="B1313" s="25"/>
    </row>
    <row r="1314" spans="1:2" x14ac:dyDescent="0.25">
      <c r="A1314" s="23">
        <v>39974</v>
      </c>
      <c r="B1314" s="25"/>
    </row>
    <row r="1315" spans="1:2" x14ac:dyDescent="0.25">
      <c r="A1315" s="23">
        <v>39975</v>
      </c>
      <c r="B1315" s="25"/>
    </row>
    <row r="1316" spans="1:2" x14ac:dyDescent="0.25">
      <c r="A1316" s="23">
        <v>39976</v>
      </c>
      <c r="B1316" s="25"/>
    </row>
    <row r="1317" spans="1:2" x14ac:dyDescent="0.25">
      <c r="A1317" s="23">
        <v>39979</v>
      </c>
      <c r="B1317" s="25"/>
    </row>
    <row r="1318" spans="1:2" x14ac:dyDescent="0.25">
      <c r="A1318" s="23">
        <v>39980</v>
      </c>
      <c r="B1318" s="25"/>
    </row>
    <row r="1319" spans="1:2" x14ac:dyDescent="0.25">
      <c r="A1319" s="23">
        <v>39981</v>
      </c>
      <c r="B1319" s="25"/>
    </row>
    <row r="1320" spans="1:2" x14ac:dyDescent="0.25">
      <c r="A1320" s="23">
        <v>39982</v>
      </c>
      <c r="B1320" s="25"/>
    </row>
    <row r="1321" spans="1:2" x14ac:dyDescent="0.25">
      <c r="A1321" s="23">
        <v>39983</v>
      </c>
      <c r="B1321" s="25"/>
    </row>
    <row r="1322" spans="1:2" x14ac:dyDescent="0.25">
      <c r="A1322" s="23">
        <v>39986</v>
      </c>
      <c r="B1322" s="25"/>
    </row>
    <row r="1323" spans="1:2" x14ac:dyDescent="0.25">
      <c r="A1323" s="23">
        <v>39987</v>
      </c>
      <c r="B1323" s="25"/>
    </row>
    <row r="1324" spans="1:2" x14ac:dyDescent="0.25">
      <c r="A1324" s="23">
        <v>39988</v>
      </c>
      <c r="B1324" s="25"/>
    </row>
    <row r="1325" spans="1:2" x14ac:dyDescent="0.25">
      <c r="A1325" s="23">
        <v>39989</v>
      </c>
      <c r="B1325" s="25"/>
    </row>
    <row r="1326" spans="1:2" x14ac:dyDescent="0.25">
      <c r="A1326" s="23">
        <v>39990</v>
      </c>
      <c r="B1326" s="25"/>
    </row>
    <row r="1327" spans="1:2" x14ac:dyDescent="0.25">
      <c r="A1327" s="23">
        <v>39993</v>
      </c>
      <c r="B1327" s="25"/>
    </row>
    <row r="1328" spans="1:2" x14ac:dyDescent="0.25">
      <c r="A1328" s="23">
        <v>39994</v>
      </c>
      <c r="B1328" s="25"/>
    </row>
    <row r="1329" spans="1:2" x14ac:dyDescent="0.25">
      <c r="A1329" s="23">
        <v>39995</v>
      </c>
      <c r="B1329" s="25"/>
    </row>
    <row r="1330" spans="1:2" x14ac:dyDescent="0.25">
      <c r="A1330" s="23">
        <v>39996</v>
      </c>
      <c r="B1330" s="25"/>
    </row>
    <row r="1331" spans="1:2" x14ac:dyDescent="0.25">
      <c r="A1331" s="23">
        <v>40000</v>
      </c>
      <c r="B1331" s="25"/>
    </row>
    <row r="1332" spans="1:2" x14ac:dyDescent="0.25">
      <c r="A1332" s="23">
        <v>40001</v>
      </c>
      <c r="B1332" s="25"/>
    </row>
    <row r="1333" spans="1:2" x14ac:dyDescent="0.25">
      <c r="A1333" s="23">
        <v>40002</v>
      </c>
      <c r="B1333" s="25"/>
    </row>
    <row r="1334" spans="1:2" x14ac:dyDescent="0.25">
      <c r="A1334" s="23">
        <v>40003</v>
      </c>
      <c r="B1334" s="25"/>
    </row>
    <row r="1335" spans="1:2" x14ac:dyDescent="0.25">
      <c r="A1335" s="23">
        <v>40004</v>
      </c>
      <c r="B1335" s="25"/>
    </row>
    <row r="1336" spans="1:2" x14ac:dyDescent="0.25">
      <c r="A1336" s="23">
        <v>40007</v>
      </c>
      <c r="B1336" s="25"/>
    </row>
    <row r="1337" spans="1:2" x14ac:dyDescent="0.25">
      <c r="A1337" s="23">
        <v>40008</v>
      </c>
      <c r="B1337" s="25"/>
    </row>
    <row r="1338" spans="1:2" x14ac:dyDescent="0.25">
      <c r="A1338" s="23">
        <v>40009</v>
      </c>
      <c r="B1338" s="25"/>
    </row>
    <row r="1339" spans="1:2" x14ac:dyDescent="0.25">
      <c r="A1339" s="23">
        <v>40010</v>
      </c>
      <c r="B1339" s="25"/>
    </row>
    <row r="1340" spans="1:2" x14ac:dyDescent="0.25">
      <c r="A1340" s="23">
        <v>40011</v>
      </c>
      <c r="B1340" s="25"/>
    </row>
    <row r="1341" spans="1:2" x14ac:dyDescent="0.25">
      <c r="A1341" s="23">
        <v>40014</v>
      </c>
      <c r="B1341" s="25"/>
    </row>
    <row r="1342" spans="1:2" x14ac:dyDescent="0.25">
      <c r="A1342" s="23">
        <v>40015</v>
      </c>
      <c r="B1342" s="25"/>
    </row>
    <row r="1343" spans="1:2" x14ac:dyDescent="0.25">
      <c r="A1343" s="23">
        <v>40016</v>
      </c>
      <c r="B1343" s="25"/>
    </row>
    <row r="1344" spans="1:2" x14ac:dyDescent="0.25">
      <c r="A1344" s="23">
        <v>40017</v>
      </c>
      <c r="B1344" s="25"/>
    </row>
    <row r="1345" spans="1:2" x14ac:dyDescent="0.25">
      <c r="A1345" s="23">
        <v>40018</v>
      </c>
      <c r="B1345" s="25"/>
    </row>
    <row r="1346" spans="1:2" x14ac:dyDescent="0.25">
      <c r="A1346" s="23">
        <v>40021</v>
      </c>
      <c r="B1346" s="25"/>
    </row>
    <row r="1347" spans="1:2" x14ac:dyDescent="0.25">
      <c r="A1347" s="23">
        <v>40022</v>
      </c>
      <c r="B1347" s="25"/>
    </row>
    <row r="1348" spans="1:2" x14ac:dyDescent="0.25">
      <c r="A1348" s="23">
        <v>40023</v>
      </c>
      <c r="B1348" s="25"/>
    </row>
    <row r="1349" spans="1:2" x14ac:dyDescent="0.25">
      <c r="A1349" s="23">
        <v>40024</v>
      </c>
      <c r="B1349" s="25"/>
    </row>
    <row r="1350" spans="1:2" x14ac:dyDescent="0.25">
      <c r="A1350" s="23">
        <v>40025</v>
      </c>
      <c r="B1350" s="25"/>
    </row>
    <row r="1351" spans="1:2" x14ac:dyDescent="0.25">
      <c r="A1351" s="23">
        <v>40028</v>
      </c>
      <c r="B1351" s="25"/>
    </row>
    <row r="1352" spans="1:2" x14ac:dyDescent="0.25">
      <c r="A1352" s="23">
        <v>40029</v>
      </c>
      <c r="B1352" s="25"/>
    </row>
    <row r="1353" spans="1:2" x14ac:dyDescent="0.25">
      <c r="A1353" s="23">
        <v>40030</v>
      </c>
      <c r="B1353" s="25"/>
    </row>
    <row r="1354" spans="1:2" x14ac:dyDescent="0.25">
      <c r="A1354" s="23">
        <v>40031</v>
      </c>
      <c r="B1354" s="25"/>
    </row>
    <row r="1355" spans="1:2" x14ac:dyDescent="0.25">
      <c r="A1355" s="23">
        <v>40032</v>
      </c>
      <c r="B1355" s="25"/>
    </row>
    <row r="1356" spans="1:2" x14ac:dyDescent="0.25">
      <c r="A1356" s="23">
        <v>40035</v>
      </c>
      <c r="B1356" s="25"/>
    </row>
    <row r="1357" spans="1:2" x14ac:dyDescent="0.25">
      <c r="A1357" s="23">
        <v>40036</v>
      </c>
      <c r="B1357" s="25"/>
    </row>
    <row r="1358" spans="1:2" x14ac:dyDescent="0.25">
      <c r="A1358" s="23">
        <v>40037</v>
      </c>
      <c r="B1358" s="25"/>
    </row>
    <row r="1359" spans="1:2" x14ac:dyDescent="0.25">
      <c r="A1359" s="23">
        <v>40038</v>
      </c>
      <c r="B1359" s="25"/>
    </row>
    <row r="1360" spans="1:2" x14ac:dyDescent="0.25">
      <c r="A1360" s="23">
        <v>40039</v>
      </c>
      <c r="B1360" s="25"/>
    </row>
    <row r="1361" spans="1:2" x14ac:dyDescent="0.25">
      <c r="A1361" s="23">
        <v>40042</v>
      </c>
      <c r="B1361" s="25"/>
    </row>
    <row r="1362" spans="1:2" x14ac:dyDescent="0.25">
      <c r="A1362" s="23">
        <v>40043</v>
      </c>
      <c r="B1362" s="25"/>
    </row>
    <row r="1363" spans="1:2" x14ac:dyDescent="0.25">
      <c r="A1363" s="23">
        <v>40044</v>
      </c>
      <c r="B1363" s="25"/>
    </row>
    <row r="1364" spans="1:2" x14ac:dyDescent="0.25">
      <c r="A1364" s="23">
        <v>40045</v>
      </c>
      <c r="B1364" s="25"/>
    </row>
    <row r="1365" spans="1:2" x14ac:dyDescent="0.25">
      <c r="A1365" s="23">
        <v>40046</v>
      </c>
      <c r="B1365" s="25"/>
    </row>
    <row r="1366" spans="1:2" x14ac:dyDescent="0.25">
      <c r="A1366" s="23">
        <v>40049</v>
      </c>
      <c r="B1366" s="25"/>
    </row>
    <row r="1367" spans="1:2" x14ac:dyDescent="0.25">
      <c r="A1367" s="23">
        <v>40050</v>
      </c>
      <c r="B1367" s="25"/>
    </row>
    <row r="1368" spans="1:2" x14ac:dyDescent="0.25">
      <c r="A1368" s="23">
        <v>40051</v>
      </c>
      <c r="B1368" s="25"/>
    </row>
    <row r="1369" spans="1:2" x14ac:dyDescent="0.25">
      <c r="A1369" s="23">
        <v>40052</v>
      </c>
      <c r="B1369" s="25"/>
    </row>
    <row r="1370" spans="1:2" x14ac:dyDescent="0.25">
      <c r="A1370" s="23">
        <v>40053</v>
      </c>
      <c r="B1370" s="25"/>
    </row>
    <row r="1371" spans="1:2" x14ac:dyDescent="0.25">
      <c r="A1371" s="23">
        <v>40056</v>
      </c>
      <c r="B1371" s="25"/>
    </row>
    <row r="1372" spans="1:2" x14ac:dyDescent="0.25">
      <c r="A1372" s="23">
        <v>40057</v>
      </c>
      <c r="B1372" s="25"/>
    </row>
    <row r="1373" spans="1:2" x14ac:dyDescent="0.25">
      <c r="A1373" s="23">
        <v>40058</v>
      </c>
      <c r="B1373" s="25"/>
    </row>
    <row r="1374" spans="1:2" x14ac:dyDescent="0.25">
      <c r="A1374" s="23">
        <v>40059</v>
      </c>
      <c r="B1374" s="25"/>
    </row>
    <row r="1375" spans="1:2" x14ac:dyDescent="0.25">
      <c r="A1375" s="23">
        <v>40060</v>
      </c>
      <c r="B1375" s="25"/>
    </row>
    <row r="1376" spans="1:2" x14ac:dyDescent="0.25">
      <c r="A1376" s="23">
        <v>40064</v>
      </c>
      <c r="B1376" s="25"/>
    </row>
    <row r="1377" spans="1:2" x14ac:dyDescent="0.25">
      <c r="A1377" s="23">
        <v>40065</v>
      </c>
      <c r="B1377" s="25"/>
    </row>
    <row r="1378" spans="1:2" x14ac:dyDescent="0.25">
      <c r="A1378" s="23">
        <v>40066</v>
      </c>
      <c r="B1378" s="25"/>
    </row>
    <row r="1379" spans="1:2" x14ac:dyDescent="0.25">
      <c r="A1379" s="23">
        <v>40067</v>
      </c>
      <c r="B1379" s="25"/>
    </row>
    <row r="1380" spans="1:2" x14ac:dyDescent="0.25">
      <c r="A1380" s="23">
        <v>40070</v>
      </c>
      <c r="B1380" s="25"/>
    </row>
    <row r="1381" spans="1:2" x14ac:dyDescent="0.25">
      <c r="A1381" s="23">
        <v>40071</v>
      </c>
      <c r="B1381" s="25"/>
    </row>
    <row r="1382" spans="1:2" x14ac:dyDescent="0.25">
      <c r="A1382" s="23">
        <v>40072</v>
      </c>
      <c r="B1382" s="25"/>
    </row>
    <row r="1383" spans="1:2" x14ac:dyDescent="0.25">
      <c r="A1383" s="23">
        <v>40073</v>
      </c>
      <c r="B1383" s="25"/>
    </row>
    <row r="1384" spans="1:2" x14ac:dyDescent="0.25">
      <c r="A1384" s="23">
        <v>40074</v>
      </c>
      <c r="B1384" s="25"/>
    </row>
    <row r="1385" spans="1:2" x14ac:dyDescent="0.25">
      <c r="A1385" s="23">
        <v>40077</v>
      </c>
      <c r="B1385" s="25"/>
    </row>
    <row r="1386" spans="1:2" x14ac:dyDescent="0.25">
      <c r="A1386" s="23">
        <v>40078</v>
      </c>
      <c r="B1386" s="25"/>
    </row>
    <row r="1387" spans="1:2" x14ac:dyDescent="0.25">
      <c r="A1387" s="23">
        <v>40079</v>
      </c>
      <c r="B1387" s="25"/>
    </row>
    <row r="1388" spans="1:2" x14ac:dyDescent="0.25">
      <c r="A1388" s="23">
        <v>40080</v>
      </c>
      <c r="B1388" s="25"/>
    </row>
    <row r="1389" spans="1:2" x14ac:dyDescent="0.25">
      <c r="A1389" s="23">
        <v>40081</v>
      </c>
      <c r="B1389" s="25"/>
    </row>
    <row r="1390" spans="1:2" x14ac:dyDescent="0.25">
      <c r="A1390" s="23">
        <v>40084</v>
      </c>
      <c r="B1390" s="25"/>
    </row>
    <row r="1391" spans="1:2" x14ac:dyDescent="0.25">
      <c r="A1391" s="23">
        <v>40085</v>
      </c>
      <c r="B1391" s="25"/>
    </row>
    <row r="1392" spans="1:2" x14ac:dyDescent="0.25">
      <c r="A1392" s="23">
        <v>40086</v>
      </c>
      <c r="B1392" s="25"/>
    </row>
    <row r="1393" spans="1:2" x14ac:dyDescent="0.25">
      <c r="A1393" s="23">
        <v>40087</v>
      </c>
      <c r="B1393" s="25"/>
    </row>
    <row r="1394" spans="1:2" x14ac:dyDescent="0.25">
      <c r="A1394" s="23">
        <v>40088</v>
      </c>
      <c r="B1394" s="25"/>
    </row>
    <row r="1395" spans="1:2" x14ac:dyDescent="0.25">
      <c r="A1395" s="23">
        <v>40091</v>
      </c>
      <c r="B1395" s="25"/>
    </row>
    <row r="1396" spans="1:2" x14ac:dyDescent="0.25">
      <c r="A1396" s="23">
        <v>40092</v>
      </c>
      <c r="B1396" s="25"/>
    </row>
    <row r="1397" spans="1:2" x14ac:dyDescent="0.25">
      <c r="A1397" s="23">
        <v>40093</v>
      </c>
      <c r="B1397" s="25"/>
    </row>
    <row r="1398" spans="1:2" x14ac:dyDescent="0.25">
      <c r="A1398" s="23">
        <v>40094</v>
      </c>
      <c r="B1398" s="25"/>
    </row>
    <row r="1399" spans="1:2" x14ac:dyDescent="0.25">
      <c r="A1399" s="23">
        <v>40095</v>
      </c>
      <c r="B1399" s="25"/>
    </row>
    <row r="1400" spans="1:2" x14ac:dyDescent="0.25">
      <c r="A1400" s="23">
        <v>40098</v>
      </c>
      <c r="B1400" s="25"/>
    </row>
    <row r="1401" spans="1:2" x14ac:dyDescent="0.25">
      <c r="A1401" s="23">
        <v>40099</v>
      </c>
      <c r="B1401" s="25"/>
    </row>
    <row r="1402" spans="1:2" x14ac:dyDescent="0.25">
      <c r="A1402" s="23">
        <v>40100</v>
      </c>
      <c r="B1402" s="25"/>
    </row>
    <row r="1403" spans="1:2" x14ac:dyDescent="0.25">
      <c r="A1403" s="23">
        <v>40101</v>
      </c>
      <c r="B1403" s="25"/>
    </row>
    <row r="1404" spans="1:2" x14ac:dyDescent="0.25">
      <c r="A1404" s="23">
        <v>40102</v>
      </c>
      <c r="B1404" s="25"/>
    </row>
    <row r="1405" spans="1:2" x14ac:dyDescent="0.25">
      <c r="A1405" s="23">
        <v>40105</v>
      </c>
      <c r="B1405" s="25"/>
    </row>
    <row r="1406" spans="1:2" x14ac:dyDescent="0.25">
      <c r="A1406" s="23">
        <v>40106</v>
      </c>
      <c r="B1406" s="25"/>
    </row>
    <row r="1407" spans="1:2" x14ac:dyDescent="0.25">
      <c r="A1407" s="23">
        <v>40107</v>
      </c>
      <c r="B1407" s="25"/>
    </row>
    <row r="1408" spans="1:2" x14ac:dyDescent="0.25">
      <c r="A1408" s="23">
        <v>40108</v>
      </c>
      <c r="B1408" s="25"/>
    </row>
    <row r="1409" spans="1:2" x14ac:dyDescent="0.25">
      <c r="A1409" s="23">
        <v>40109</v>
      </c>
      <c r="B1409" s="25"/>
    </row>
    <row r="1410" spans="1:2" x14ac:dyDescent="0.25">
      <c r="A1410" s="23">
        <v>40112</v>
      </c>
      <c r="B1410" s="25"/>
    </row>
    <row r="1411" spans="1:2" x14ac:dyDescent="0.25">
      <c r="A1411" s="23">
        <v>40113</v>
      </c>
      <c r="B1411" s="25"/>
    </row>
    <row r="1412" spans="1:2" x14ac:dyDescent="0.25">
      <c r="A1412" s="23">
        <v>40114</v>
      </c>
      <c r="B1412" s="25"/>
    </row>
    <row r="1413" spans="1:2" x14ac:dyDescent="0.25">
      <c r="A1413" s="23">
        <v>40115</v>
      </c>
      <c r="B1413" s="25"/>
    </row>
    <row r="1414" spans="1:2" x14ac:dyDescent="0.25">
      <c r="A1414" s="23">
        <v>40116</v>
      </c>
      <c r="B1414" s="25"/>
    </row>
    <row r="1415" spans="1:2" x14ac:dyDescent="0.25">
      <c r="A1415" s="23">
        <v>40119</v>
      </c>
      <c r="B1415" s="25"/>
    </row>
    <row r="1416" spans="1:2" x14ac:dyDescent="0.25">
      <c r="A1416" s="23">
        <v>40120</v>
      </c>
      <c r="B1416" s="25"/>
    </row>
    <row r="1417" spans="1:2" x14ac:dyDescent="0.25">
      <c r="A1417" s="23">
        <v>40121</v>
      </c>
      <c r="B1417" s="25"/>
    </row>
    <row r="1418" spans="1:2" x14ac:dyDescent="0.25">
      <c r="A1418" s="23">
        <v>40122</v>
      </c>
      <c r="B1418" s="25"/>
    </row>
    <row r="1419" spans="1:2" x14ac:dyDescent="0.25">
      <c r="A1419" s="23">
        <v>40123</v>
      </c>
      <c r="B1419" s="25"/>
    </row>
    <row r="1420" spans="1:2" x14ac:dyDescent="0.25">
      <c r="A1420" s="23">
        <v>40126</v>
      </c>
      <c r="B1420" s="25"/>
    </row>
    <row r="1421" spans="1:2" x14ac:dyDescent="0.25">
      <c r="A1421" s="23">
        <v>40127</v>
      </c>
      <c r="B1421" s="25"/>
    </row>
    <row r="1422" spans="1:2" x14ac:dyDescent="0.25">
      <c r="A1422" s="23">
        <v>40128</v>
      </c>
      <c r="B1422" s="25"/>
    </row>
    <row r="1423" spans="1:2" x14ac:dyDescent="0.25">
      <c r="A1423" s="23">
        <v>40129</v>
      </c>
      <c r="B1423" s="25"/>
    </row>
    <row r="1424" spans="1:2" x14ac:dyDescent="0.25">
      <c r="A1424" s="23">
        <v>40130</v>
      </c>
      <c r="B1424" s="25"/>
    </row>
    <row r="1425" spans="1:2" x14ac:dyDescent="0.25">
      <c r="A1425" s="23">
        <v>40133</v>
      </c>
      <c r="B1425" s="25"/>
    </row>
    <row r="1426" spans="1:2" x14ac:dyDescent="0.25">
      <c r="A1426" s="23">
        <v>40134</v>
      </c>
      <c r="B1426" s="25"/>
    </row>
    <row r="1427" spans="1:2" x14ac:dyDescent="0.25">
      <c r="A1427" s="23">
        <v>40135</v>
      </c>
      <c r="B1427" s="25"/>
    </row>
    <row r="1428" spans="1:2" x14ac:dyDescent="0.25">
      <c r="A1428" s="23">
        <v>40136</v>
      </c>
      <c r="B1428" s="25"/>
    </row>
    <row r="1429" spans="1:2" x14ac:dyDescent="0.25">
      <c r="A1429" s="23">
        <v>40137</v>
      </c>
      <c r="B1429" s="25"/>
    </row>
    <row r="1430" spans="1:2" x14ac:dyDescent="0.25">
      <c r="A1430" s="23">
        <v>40140</v>
      </c>
      <c r="B1430" s="25"/>
    </row>
    <row r="1431" spans="1:2" x14ac:dyDescent="0.25">
      <c r="A1431" s="23">
        <v>40141</v>
      </c>
      <c r="B1431" s="25"/>
    </row>
    <row r="1432" spans="1:2" x14ac:dyDescent="0.25">
      <c r="A1432" s="23">
        <v>40142</v>
      </c>
      <c r="B1432" s="25"/>
    </row>
    <row r="1433" spans="1:2" x14ac:dyDescent="0.25">
      <c r="A1433" s="23">
        <v>40144</v>
      </c>
      <c r="B1433" s="25"/>
    </row>
    <row r="1434" spans="1:2" x14ac:dyDescent="0.25">
      <c r="A1434" s="23">
        <v>40147</v>
      </c>
      <c r="B1434" s="25"/>
    </row>
    <row r="1435" spans="1:2" x14ac:dyDescent="0.25">
      <c r="A1435" s="23">
        <v>40148</v>
      </c>
      <c r="B1435" s="25"/>
    </row>
    <row r="1436" spans="1:2" x14ac:dyDescent="0.25">
      <c r="A1436" s="23">
        <v>40149</v>
      </c>
      <c r="B1436" s="25"/>
    </row>
    <row r="1437" spans="1:2" x14ac:dyDescent="0.25">
      <c r="A1437" s="23">
        <v>40150</v>
      </c>
      <c r="B1437" s="25"/>
    </row>
    <row r="1438" spans="1:2" x14ac:dyDescent="0.25">
      <c r="A1438" s="23">
        <v>40151</v>
      </c>
      <c r="B1438" s="25"/>
    </row>
    <row r="1439" spans="1:2" x14ac:dyDescent="0.25">
      <c r="A1439" s="23">
        <v>40154</v>
      </c>
      <c r="B1439" s="25"/>
    </row>
    <row r="1440" spans="1:2" x14ac:dyDescent="0.25">
      <c r="A1440" s="23">
        <v>40155</v>
      </c>
      <c r="B1440" s="25"/>
    </row>
    <row r="1441" spans="1:2" x14ac:dyDescent="0.25">
      <c r="A1441" s="23">
        <v>40156</v>
      </c>
      <c r="B1441" s="25"/>
    </row>
    <row r="1442" spans="1:2" x14ac:dyDescent="0.25">
      <c r="A1442" s="23">
        <v>40157</v>
      </c>
      <c r="B1442" s="25"/>
    </row>
    <row r="1443" spans="1:2" x14ac:dyDescent="0.25">
      <c r="A1443" s="23">
        <v>40158</v>
      </c>
      <c r="B1443" s="25"/>
    </row>
    <row r="1444" spans="1:2" x14ac:dyDescent="0.25">
      <c r="A1444" s="23">
        <v>40161</v>
      </c>
      <c r="B1444" s="25"/>
    </row>
    <row r="1445" spans="1:2" x14ac:dyDescent="0.25">
      <c r="A1445" s="23">
        <v>40162</v>
      </c>
      <c r="B1445" s="25"/>
    </row>
    <row r="1446" spans="1:2" x14ac:dyDescent="0.25">
      <c r="A1446" s="23">
        <v>40163</v>
      </c>
      <c r="B1446" s="25"/>
    </row>
    <row r="1447" spans="1:2" x14ac:dyDescent="0.25">
      <c r="A1447" s="23">
        <v>40164</v>
      </c>
      <c r="B1447" s="25"/>
    </row>
    <row r="1448" spans="1:2" x14ac:dyDescent="0.25">
      <c r="A1448" s="23">
        <v>40165</v>
      </c>
      <c r="B1448" s="25"/>
    </row>
    <row r="1449" spans="1:2" x14ac:dyDescent="0.25">
      <c r="A1449" s="23">
        <v>40168</v>
      </c>
      <c r="B1449" s="25"/>
    </row>
    <row r="1450" spans="1:2" x14ac:dyDescent="0.25">
      <c r="A1450" s="23">
        <v>40169</v>
      </c>
      <c r="B1450" s="25"/>
    </row>
    <row r="1451" spans="1:2" x14ac:dyDescent="0.25">
      <c r="A1451" s="23">
        <v>40170</v>
      </c>
      <c r="B1451" s="25"/>
    </row>
    <row r="1452" spans="1:2" x14ac:dyDescent="0.25">
      <c r="A1452" s="23">
        <v>40171</v>
      </c>
      <c r="B1452" s="25"/>
    </row>
    <row r="1453" spans="1:2" x14ac:dyDescent="0.25">
      <c r="A1453" s="23">
        <v>40175</v>
      </c>
      <c r="B1453" s="25"/>
    </row>
    <row r="1454" spans="1:2" x14ac:dyDescent="0.25">
      <c r="A1454" s="23">
        <v>40176</v>
      </c>
      <c r="B1454" s="25"/>
    </row>
    <row r="1455" spans="1:2" x14ac:dyDescent="0.25">
      <c r="A1455" s="23">
        <v>40177</v>
      </c>
      <c r="B1455" s="25"/>
    </row>
    <row r="1456" spans="1:2" x14ac:dyDescent="0.25">
      <c r="A1456" s="23">
        <v>40178</v>
      </c>
      <c r="B1456" s="25"/>
    </row>
    <row r="1457" spans="1:2" x14ac:dyDescent="0.25">
      <c r="A1457" s="23">
        <v>40182</v>
      </c>
      <c r="B1457" s="25"/>
    </row>
    <row r="1458" spans="1:2" x14ac:dyDescent="0.25">
      <c r="A1458" s="23">
        <v>40183</v>
      </c>
      <c r="B1458" s="25"/>
    </row>
    <row r="1459" spans="1:2" x14ac:dyDescent="0.25">
      <c r="A1459" s="23">
        <v>40184</v>
      </c>
      <c r="B1459" s="25"/>
    </row>
    <row r="1460" spans="1:2" x14ac:dyDescent="0.25">
      <c r="A1460" s="23">
        <v>40185</v>
      </c>
      <c r="B1460" s="25"/>
    </row>
    <row r="1461" spans="1:2" x14ac:dyDescent="0.25">
      <c r="A1461" s="23">
        <v>40186</v>
      </c>
      <c r="B1461" s="25"/>
    </row>
    <row r="1462" spans="1:2" x14ac:dyDescent="0.25">
      <c r="A1462" s="23">
        <v>40189</v>
      </c>
      <c r="B1462" s="25"/>
    </row>
    <row r="1463" spans="1:2" x14ac:dyDescent="0.25">
      <c r="A1463" s="23">
        <v>40190</v>
      </c>
      <c r="B1463" s="25"/>
    </row>
    <row r="1464" spans="1:2" x14ac:dyDescent="0.25">
      <c r="A1464" s="23">
        <v>40191</v>
      </c>
      <c r="B1464" s="25"/>
    </row>
    <row r="1465" spans="1:2" x14ac:dyDescent="0.25">
      <c r="A1465" s="23">
        <v>40192</v>
      </c>
      <c r="B1465" s="25"/>
    </row>
    <row r="1466" spans="1:2" x14ac:dyDescent="0.25">
      <c r="A1466" s="23">
        <v>40193</v>
      </c>
      <c r="B1466" s="25"/>
    </row>
    <row r="1467" spans="1:2" x14ac:dyDescent="0.25">
      <c r="A1467" s="23">
        <v>40197</v>
      </c>
      <c r="B1467" s="25"/>
    </row>
    <row r="1468" spans="1:2" x14ac:dyDescent="0.25">
      <c r="A1468" s="23">
        <v>40198</v>
      </c>
      <c r="B1468" s="25"/>
    </row>
    <row r="1469" spans="1:2" x14ac:dyDescent="0.25">
      <c r="A1469" s="23">
        <v>40199</v>
      </c>
      <c r="B1469" s="25"/>
    </row>
    <row r="1470" spans="1:2" x14ac:dyDescent="0.25">
      <c r="A1470" s="23">
        <v>40200</v>
      </c>
      <c r="B1470" s="25"/>
    </row>
    <row r="1471" spans="1:2" x14ac:dyDescent="0.25">
      <c r="A1471" s="23">
        <v>40203</v>
      </c>
      <c r="B1471" s="25"/>
    </row>
    <row r="1472" spans="1:2" x14ac:dyDescent="0.25">
      <c r="A1472" s="23">
        <v>40204</v>
      </c>
      <c r="B1472" s="25"/>
    </row>
    <row r="1473" spans="1:2" x14ac:dyDescent="0.25">
      <c r="A1473" s="23">
        <v>40205</v>
      </c>
      <c r="B1473" s="25"/>
    </row>
    <row r="1474" spans="1:2" x14ac:dyDescent="0.25">
      <c r="A1474" s="23">
        <v>40206</v>
      </c>
      <c r="B1474" s="25"/>
    </row>
    <row r="1475" spans="1:2" x14ac:dyDescent="0.25">
      <c r="A1475" s="23">
        <v>40207</v>
      </c>
      <c r="B1475" s="25"/>
    </row>
    <row r="1476" spans="1:2" x14ac:dyDescent="0.25">
      <c r="A1476" s="23">
        <v>40210</v>
      </c>
      <c r="B1476" s="25"/>
    </row>
    <row r="1477" spans="1:2" x14ac:dyDescent="0.25">
      <c r="A1477" s="23">
        <v>40211</v>
      </c>
      <c r="B1477" s="25"/>
    </row>
    <row r="1478" spans="1:2" x14ac:dyDescent="0.25">
      <c r="A1478" s="23">
        <v>40212</v>
      </c>
      <c r="B1478" s="25"/>
    </row>
    <row r="1479" spans="1:2" x14ac:dyDescent="0.25">
      <c r="A1479" s="23">
        <v>40213</v>
      </c>
      <c r="B1479" s="25"/>
    </row>
    <row r="1480" spans="1:2" x14ac:dyDescent="0.25">
      <c r="A1480" s="23">
        <v>40214</v>
      </c>
      <c r="B1480" s="25"/>
    </row>
    <row r="1481" spans="1:2" x14ac:dyDescent="0.25">
      <c r="A1481" s="23">
        <v>40217</v>
      </c>
      <c r="B1481" s="25"/>
    </row>
    <row r="1482" spans="1:2" x14ac:dyDescent="0.25">
      <c r="A1482" s="23">
        <v>40218</v>
      </c>
      <c r="B1482" s="25"/>
    </row>
    <row r="1483" spans="1:2" x14ac:dyDescent="0.25">
      <c r="A1483" s="23">
        <v>40219</v>
      </c>
      <c r="B1483" s="25"/>
    </row>
    <row r="1484" spans="1:2" x14ac:dyDescent="0.25">
      <c r="A1484" s="23">
        <v>40220</v>
      </c>
      <c r="B1484" s="25"/>
    </row>
    <row r="1485" spans="1:2" x14ac:dyDescent="0.25">
      <c r="A1485" s="23">
        <v>40221</v>
      </c>
      <c r="B1485" s="25"/>
    </row>
    <row r="1486" spans="1:2" x14ac:dyDescent="0.25">
      <c r="A1486" s="23">
        <v>40225</v>
      </c>
      <c r="B1486" s="25"/>
    </row>
    <row r="1487" spans="1:2" x14ac:dyDescent="0.25">
      <c r="A1487" s="23">
        <v>40226</v>
      </c>
      <c r="B1487" s="25"/>
    </row>
    <row r="1488" spans="1:2" x14ac:dyDescent="0.25">
      <c r="A1488" s="23">
        <v>40227</v>
      </c>
      <c r="B1488" s="25"/>
    </row>
    <row r="1489" spans="1:2" x14ac:dyDescent="0.25">
      <c r="A1489" s="23">
        <v>40228</v>
      </c>
      <c r="B1489" s="25"/>
    </row>
    <row r="1490" spans="1:2" x14ac:dyDescent="0.25">
      <c r="A1490" s="23">
        <v>40231</v>
      </c>
      <c r="B1490" s="25"/>
    </row>
    <row r="1491" spans="1:2" x14ac:dyDescent="0.25">
      <c r="A1491" s="23">
        <v>40232</v>
      </c>
      <c r="B1491" s="25"/>
    </row>
    <row r="1492" spans="1:2" x14ac:dyDescent="0.25">
      <c r="A1492" s="23">
        <v>40233</v>
      </c>
      <c r="B1492" s="25"/>
    </row>
    <row r="1493" spans="1:2" x14ac:dyDescent="0.25">
      <c r="A1493" s="23">
        <v>40234</v>
      </c>
      <c r="B1493" s="25"/>
    </row>
    <row r="1494" spans="1:2" x14ac:dyDescent="0.25">
      <c r="A1494" s="23">
        <v>40235</v>
      </c>
      <c r="B1494" s="25"/>
    </row>
    <row r="1495" spans="1:2" x14ac:dyDescent="0.25">
      <c r="A1495" s="23">
        <v>40238</v>
      </c>
      <c r="B1495" s="25"/>
    </row>
    <row r="1496" spans="1:2" x14ac:dyDescent="0.25">
      <c r="A1496" s="23">
        <v>40239</v>
      </c>
      <c r="B1496" s="25"/>
    </row>
    <row r="1497" spans="1:2" x14ac:dyDescent="0.25">
      <c r="A1497" s="23">
        <v>40240</v>
      </c>
      <c r="B1497" s="25"/>
    </row>
    <row r="1498" spans="1:2" x14ac:dyDescent="0.25">
      <c r="A1498" s="23">
        <v>40241</v>
      </c>
      <c r="B1498" s="25"/>
    </row>
    <row r="1499" spans="1:2" x14ac:dyDescent="0.25">
      <c r="A1499" s="23">
        <v>40242</v>
      </c>
      <c r="B1499" s="25"/>
    </row>
    <row r="1500" spans="1:2" x14ac:dyDescent="0.25">
      <c r="A1500" s="23">
        <v>40245</v>
      </c>
      <c r="B1500" s="25"/>
    </row>
    <row r="1501" spans="1:2" x14ac:dyDescent="0.25">
      <c r="A1501" s="23">
        <v>40246</v>
      </c>
      <c r="B1501" s="25"/>
    </row>
    <row r="1502" spans="1:2" x14ac:dyDescent="0.25">
      <c r="A1502" s="23">
        <v>40247</v>
      </c>
      <c r="B1502" s="25"/>
    </row>
    <row r="1503" spans="1:2" x14ac:dyDescent="0.25">
      <c r="A1503" s="23">
        <v>40248</v>
      </c>
      <c r="B1503" s="25"/>
    </row>
    <row r="1504" spans="1:2" x14ac:dyDescent="0.25">
      <c r="A1504" s="23">
        <v>40249</v>
      </c>
      <c r="B1504" s="25"/>
    </row>
    <row r="1505" spans="1:2" x14ac:dyDescent="0.25">
      <c r="A1505" s="23">
        <v>40252</v>
      </c>
      <c r="B1505" s="25"/>
    </row>
    <row r="1506" spans="1:2" x14ac:dyDescent="0.25">
      <c r="A1506" s="23">
        <v>40253</v>
      </c>
      <c r="B1506" s="25"/>
    </row>
    <row r="1507" spans="1:2" x14ac:dyDescent="0.25">
      <c r="A1507" s="23">
        <v>40254</v>
      </c>
      <c r="B1507" s="25"/>
    </row>
    <row r="1508" spans="1:2" x14ac:dyDescent="0.25">
      <c r="A1508" s="23">
        <v>40255</v>
      </c>
      <c r="B1508" s="25"/>
    </row>
    <row r="1509" spans="1:2" x14ac:dyDescent="0.25">
      <c r="A1509" s="23">
        <v>40256</v>
      </c>
      <c r="B1509" s="25"/>
    </row>
    <row r="1510" spans="1:2" x14ac:dyDescent="0.25">
      <c r="A1510" s="23">
        <v>40259</v>
      </c>
      <c r="B1510" s="25"/>
    </row>
    <row r="1511" spans="1:2" x14ac:dyDescent="0.25">
      <c r="A1511" s="23">
        <v>40260</v>
      </c>
      <c r="B1511" s="25"/>
    </row>
    <row r="1512" spans="1:2" x14ac:dyDescent="0.25">
      <c r="A1512" s="23">
        <v>40261</v>
      </c>
      <c r="B1512" s="25"/>
    </row>
    <row r="1513" spans="1:2" x14ac:dyDescent="0.25">
      <c r="A1513" s="23">
        <v>40262</v>
      </c>
      <c r="B1513" s="25"/>
    </row>
    <row r="1514" spans="1:2" x14ac:dyDescent="0.25">
      <c r="A1514" s="23">
        <v>40263</v>
      </c>
      <c r="B1514" s="25"/>
    </row>
    <row r="1515" spans="1:2" x14ac:dyDescent="0.25">
      <c r="A1515" s="23">
        <v>40266</v>
      </c>
      <c r="B1515" s="25"/>
    </row>
    <row r="1516" spans="1:2" x14ac:dyDescent="0.25">
      <c r="A1516" s="23">
        <v>40267</v>
      </c>
      <c r="B1516" s="25"/>
    </row>
    <row r="1517" spans="1:2" x14ac:dyDescent="0.25">
      <c r="A1517" s="23">
        <v>40268</v>
      </c>
      <c r="B1517" s="25"/>
    </row>
    <row r="1518" spans="1:2" x14ac:dyDescent="0.25">
      <c r="A1518" s="23">
        <v>40269</v>
      </c>
      <c r="B1518" s="25"/>
    </row>
    <row r="1519" spans="1:2" x14ac:dyDescent="0.25">
      <c r="A1519" s="23">
        <v>40273</v>
      </c>
      <c r="B1519" s="25"/>
    </row>
    <row r="1520" spans="1:2" x14ac:dyDescent="0.25">
      <c r="A1520" s="23">
        <v>40274</v>
      </c>
      <c r="B1520" s="25"/>
    </row>
    <row r="1521" spans="1:2" x14ac:dyDescent="0.25">
      <c r="A1521" s="23">
        <v>40275</v>
      </c>
      <c r="B1521" s="25"/>
    </row>
    <row r="1522" spans="1:2" x14ac:dyDescent="0.25">
      <c r="A1522" s="23">
        <v>40276</v>
      </c>
      <c r="B1522" s="25"/>
    </row>
    <row r="1523" spans="1:2" x14ac:dyDescent="0.25">
      <c r="A1523" s="23">
        <v>40277</v>
      </c>
      <c r="B1523" s="25"/>
    </row>
    <row r="1524" spans="1:2" x14ac:dyDescent="0.25">
      <c r="A1524" s="23">
        <v>40280</v>
      </c>
      <c r="B1524" s="25"/>
    </row>
    <row r="1525" spans="1:2" x14ac:dyDescent="0.25">
      <c r="A1525" s="23">
        <v>40281</v>
      </c>
      <c r="B1525" s="25"/>
    </row>
    <row r="1526" spans="1:2" x14ac:dyDescent="0.25">
      <c r="A1526" s="23">
        <v>40282</v>
      </c>
      <c r="B1526" s="25"/>
    </row>
    <row r="1527" spans="1:2" x14ac:dyDescent="0.25">
      <c r="A1527" s="23">
        <v>40283</v>
      </c>
      <c r="B1527" s="25"/>
    </row>
    <row r="1528" spans="1:2" x14ac:dyDescent="0.25">
      <c r="A1528" s="23">
        <v>40284</v>
      </c>
      <c r="B1528" s="25"/>
    </row>
    <row r="1529" spans="1:2" x14ac:dyDescent="0.25">
      <c r="A1529" s="23">
        <v>40287</v>
      </c>
      <c r="B1529" s="25"/>
    </row>
    <row r="1530" spans="1:2" x14ac:dyDescent="0.25">
      <c r="A1530" s="23">
        <v>40288</v>
      </c>
      <c r="B1530" s="25"/>
    </row>
    <row r="1531" spans="1:2" x14ac:dyDescent="0.25">
      <c r="A1531" s="23">
        <v>40289</v>
      </c>
      <c r="B1531" s="25"/>
    </row>
    <row r="1532" spans="1:2" x14ac:dyDescent="0.25">
      <c r="A1532" s="23">
        <v>40290</v>
      </c>
      <c r="B1532" s="25"/>
    </row>
    <row r="1533" spans="1:2" x14ac:dyDescent="0.25">
      <c r="A1533" s="23">
        <v>40291</v>
      </c>
      <c r="B1533" s="25"/>
    </row>
    <row r="1534" spans="1:2" x14ac:dyDescent="0.25">
      <c r="A1534" s="23">
        <v>40294</v>
      </c>
      <c r="B1534" s="25"/>
    </row>
    <row r="1535" spans="1:2" x14ac:dyDescent="0.25">
      <c r="A1535" s="23">
        <v>40295</v>
      </c>
      <c r="B1535" s="25"/>
    </row>
    <row r="1536" spans="1:2" x14ac:dyDescent="0.25">
      <c r="A1536" s="23">
        <v>40296</v>
      </c>
      <c r="B1536" s="25"/>
    </row>
    <row r="1537" spans="1:2" x14ac:dyDescent="0.25">
      <c r="A1537" s="23">
        <v>40297</v>
      </c>
      <c r="B1537" s="25"/>
    </row>
    <row r="1538" spans="1:2" x14ac:dyDescent="0.25">
      <c r="A1538" s="23">
        <v>40298</v>
      </c>
      <c r="B1538" s="25"/>
    </row>
    <row r="1539" spans="1:2" x14ac:dyDescent="0.25">
      <c r="A1539" s="23">
        <v>40301</v>
      </c>
      <c r="B1539" s="25"/>
    </row>
    <row r="1540" spans="1:2" x14ac:dyDescent="0.25">
      <c r="A1540" s="23">
        <v>40302</v>
      </c>
      <c r="B1540" s="25"/>
    </row>
    <row r="1541" spans="1:2" x14ac:dyDescent="0.25">
      <c r="A1541" s="23">
        <v>40303</v>
      </c>
      <c r="B1541" s="25"/>
    </row>
    <row r="1542" spans="1:2" x14ac:dyDescent="0.25">
      <c r="A1542" s="23">
        <v>40304</v>
      </c>
      <c r="B1542" s="25"/>
    </row>
    <row r="1543" spans="1:2" x14ac:dyDescent="0.25">
      <c r="A1543" s="23">
        <v>40305</v>
      </c>
      <c r="B1543" s="25"/>
    </row>
    <row r="1544" spans="1:2" x14ac:dyDescent="0.25">
      <c r="A1544" s="23">
        <v>40308</v>
      </c>
      <c r="B1544" s="25"/>
    </row>
    <row r="1545" spans="1:2" x14ac:dyDescent="0.25">
      <c r="A1545" s="23">
        <v>40309</v>
      </c>
      <c r="B1545" s="25"/>
    </row>
    <row r="1546" spans="1:2" x14ac:dyDescent="0.25">
      <c r="A1546" s="23">
        <v>40310</v>
      </c>
      <c r="B1546" s="25"/>
    </row>
    <row r="1547" spans="1:2" x14ac:dyDescent="0.25">
      <c r="A1547" s="23">
        <v>40311</v>
      </c>
      <c r="B1547" s="25"/>
    </row>
    <row r="1548" spans="1:2" x14ac:dyDescent="0.25">
      <c r="A1548" s="23">
        <v>40312</v>
      </c>
      <c r="B1548" s="25"/>
    </row>
    <row r="1549" spans="1:2" x14ac:dyDescent="0.25">
      <c r="A1549" s="23">
        <v>40315</v>
      </c>
      <c r="B1549" s="25"/>
    </row>
    <row r="1550" spans="1:2" x14ac:dyDescent="0.25">
      <c r="A1550" s="23">
        <v>40316</v>
      </c>
      <c r="B1550" s="25"/>
    </row>
    <row r="1551" spans="1:2" x14ac:dyDescent="0.25">
      <c r="A1551" s="23">
        <v>40317</v>
      </c>
      <c r="B1551" s="25"/>
    </row>
    <row r="1552" spans="1:2" x14ac:dyDescent="0.25">
      <c r="A1552" s="23">
        <v>40318</v>
      </c>
      <c r="B1552" s="25"/>
    </row>
    <row r="1553" spans="1:2" x14ac:dyDescent="0.25">
      <c r="A1553" s="23">
        <v>40319</v>
      </c>
      <c r="B1553" s="25"/>
    </row>
    <row r="1554" spans="1:2" x14ac:dyDescent="0.25">
      <c r="A1554" s="23">
        <v>40322</v>
      </c>
      <c r="B1554" s="25"/>
    </row>
    <row r="1555" spans="1:2" x14ac:dyDescent="0.25">
      <c r="A1555" s="23">
        <v>40323</v>
      </c>
      <c r="B1555" s="25"/>
    </row>
    <row r="1556" spans="1:2" x14ac:dyDescent="0.25">
      <c r="A1556" s="23">
        <v>40324</v>
      </c>
      <c r="B1556" s="25"/>
    </row>
    <row r="1557" spans="1:2" x14ac:dyDescent="0.25">
      <c r="A1557" s="23">
        <v>40325</v>
      </c>
      <c r="B1557" s="25"/>
    </row>
    <row r="1558" spans="1:2" x14ac:dyDescent="0.25">
      <c r="A1558" s="23">
        <v>40326</v>
      </c>
      <c r="B1558" s="25"/>
    </row>
    <row r="1559" spans="1:2" x14ac:dyDescent="0.25">
      <c r="A1559" s="23">
        <v>40330</v>
      </c>
      <c r="B1559" s="25"/>
    </row>
    <row r="1560" spans="1:2" x14ac:dyDescent="0.25">
      <c r="A1560" s="23">
        <v>40331</v>
      </c>
      <c r="B1560" s="25"/>
    </row>
    <row r="1561" spans="1:2" x14ac:dyDescent="0.25">
      <c r="A1561" s="23">
        <v>40332</v>
      </c>
      <c r="B1561" s="25"/>
    </row>
    <row r="1562" spans="1:2" x14ac:dyDescent="0.25">
      <c r="A1562" s="23">
        <v>40333</v>
      </c>
      <c r="B1562" s="25"/>
    </row>
    <row r="1563" spans="1:2" x14ac:dyDescent="0.25">
      <c r="A1563" s="23">
        <v>40336</v>
      </c>
      <c r="B1563" s="25"/>
    </row>
    <row r="1564" spans="1:2" x14ac:dyDescent="0.25">
      <c r="A1564" s="23">
        <v>40337</v>
      </c>
      <c r="B1564" s="25"/>
    </row>
    <row r="1565" spans="1:2" x14ac:dyDescent="0.25">
      <c r="A1565" s="23">
        <v>40338</v>
      </c>
      <c r="B1565" s="25"/>
    </row>
    <row r="1566" spans="1:2" x14ac:dyDescent="0.25">
      <c r="A1566" s="23">
        <v>40339</v>
      </c>
      <c r="B1566" s="25"/>
    </row>
    <row r="1567" spans="1:2" x14ac:dyDescent="0.25">
      <c r="A1567" s="23">
        <v>40340</v>
      </c>
      <c r="B1567" s="25"/>
    </row>
    <row r="1568" spans="1:2" x14ac:dyDescent="0.25">
      <c r="A1568" s="23">
        <v>40343</v>
      </c>
      <c r="B1568" s="25"/>
    </row>
    <row r="1569" spans="1:2" x14ac:dyDescent="0.25">
      <c r="A1569" s="23">
        <v>40344</v>
      </c>
      <c r="B1569" s="25"/>
    </row>
    <row r="1570" spans="1:2" x14ac:dyDescent="0.25">
      <c r="A1570" s="23">
        <v>40345</v>
      </c>
      <c r="B1570" s="25"/>
    </row>
    <row r="1571" spans="1:2" x14ac:dyDescent="0.25">
      <c r="A1571" s="23">
        <v>40346</v>
      </c>
      <c r="B1571" s="25"/>
    </row>
    <row r="1572" spans="1:2" x14ac:dyDescent="0.25">
      <c r="A1572" s="23">
        <v>40347</v>
      </c>
      <c r="B1572" s="25"/>
    </row>
    <row r="1573" spans="1:2" x14ac:dyDescent="0.25">
      <c r="A1573" s="23">
        <v>40350</v>
      </c>
      <c r="B1573" s="25"/>
    </row>
    <row r="1574" spans="1:2" x14ac:dyDescent="0.25">
      <c r="A1574" s="23">
        <v>40351</v>
      </c>
      <c r="B1574" s="25"/>
    </row>
    <row r="1575" spans="1:2" x14ac:dyDescent="0.25">
      <c r="A1575" s="23">
        <v>40352</v>
      </c>
      <c r="B1575" s="25"/>
    </row>
    <row r="1576" spans="1:2" x14ac:dyDescent="0.25">
      <c r="A1576" s="23">
        <v>40353</v>
      </c>
      <c r="B1576" s="25"/>
    </row>
    <row r="1577" spans="1:2" x14ac:dyDescent="0.25">
      <c r="A1577" s="23">
        <v>40354</v>
      </c>
      <c r="B1577" s="25"/>
    </row>
    <row r="1578" spans="1:2" x14ac:dyDescent="0.25">
      <c r="A1578" s="23">
        <v>40357</v>
      </c>
      <c r="B1578" s="25"/>
    </row>
    <row r="1579" spans="1:2" x14ac:dyDescent="0.25">
      <c r="A1579" s="23">
        <v>40358</v>
      </c>
      <c r="B1579" s="25"/>
    </row>
    <row r="1580" spans="1:2" x14ac:dyDescent="0.25">
      <c r="A1580" s="23">
        <v>40359</v>
      </c>
      <c r="B1580" s="25"/>
    </row>
    <row r="1581" spans="1:2" x14ac:dyDescent="0.25">
      <c r="A1581" s="23">
        <v>40360</v>
      </c>
      <c r="B1581" s="25"/>
    </row>
    <row r="1582" spans="1:2" x14ac:dyDescent="0.25">
      <c r="A1582" s="23">
        <v>40361</v>
      </c>
      <c r="B1582" s="25"/>
    </row>
    <row r="1583" spans="1:2" x14ac:dyDescent="0.25">
      <c r="A1583" s="23">
        <v>40365</v>
      </c>
      <c r="B1583" s="25"/>
    </row>
    <row r="1584" spans="1:2" x14ac:dyDescent="0.25">
      <c r="A1584" s="23">
        <v>40366</v>
      </c>
      <c r="B1584" s="25"/>
    </row>
    <row r="1585" spans="1:2" x14ac:dyDescent="0.25">
      <c r="A1585" s="23">
        <v>40367</v>
      </c>
      <c r="B1585" s="25"/>
    </row>
    <row r="1586" spans="1:2" x14ac:dyDescent="0.25">
      <c r="A1586" s="23">
        <v>40368</v>
      </c>
      <c r="B1586" s="25"/>
    </row>
    <row r="1587" spans="1:2" x14ac:dyDescent="0.25">
      <c r="A1587" s="23">
        <v>40371</v>
      </c>
      <c r="B1587" s="25"/>
    </row>
    <row r="1588" spans="1:2" x14ac:dyDescent="0.25">
      <c r="A1588" s="23">
        <v>40372</v>
      </c>
      <c r="B1588" s="25"/>
    </row>
    <row r="1589" spans="1:2" x14ac:dyDescent="0.25">
      <c r="A1589" s="23">
        <v>40373</v>
      </c>
      <c r="B1589" s="25"/>
    </row>
    <row r="1590" spans="1:2" x14ac:dyDescent="0.25">
      <c r="A1590" s="23">
        <v>40374</v>
      </c>
      <c r="B1590" s="25"/>
    </row>
    <row r="1591" spans="1:2" x14ac:dyDescent="0.25">
      <c r="A1591" s="23">
        <v>40375</v>
      </c>
      <c r="B1591" s="25"/>
    </row>
    <row r="1592" spans="1:2" x14ac:dyDescent="0.25">
      <c r="A1592" s="23">
        <v>40378</v>
      </c>
      <c r="B1592" s="25"/>
    </row>
    <row r="1593" spans="1:2" x14ac:dyDescent="0.25">
      <c r="A1593" s="23">
        <v>40379</v>
      </c>
      <c r="B1593" s="25"/>
    </row>
    <row r="1594" spans="1:2" x14ac:dyDescent="0.25">
      <c r="A1594" s="23">
        <v>40380</v>
      </c>
      <c r="B1594" s="25"/>
    </row>
    <row r="1595" spans="1:2" x14ac:dyDescent="0.25">
      <c r="A1595" s="23">
        <v>40381</v>
      </c>
      <c r="B1595" s="25"/>
    </row>
    <row r="1596" spans="1:2" x14ac:dyDescent="0.25">
      <c r="A1596" s="23">
        <v>40382</v>
      </c>
      <c r="B1596" s="25"/>
    </row>
    <row r="1597" spans="1:2" x14ac:dyDescent="0.25">
      <c r="A1597" s="23">
        <v>40385</v>
      </c>
      <c r="B1597" s="25"/>
    </row>
    <row r="1598" spans="1:2" x14ac:dyDescent="0.25">
      <c r="A1598" s="23">
        <v>40386</v>
      </c>
      <c r="B1598" s="25"/>
    </row>
    <row r="1599" spans="1:2" x14ac:dyDescent="0.25">
      <c r="A1599" s="23">
        <v>40387</v>
      </c>
      <c r="B1599" s="25"/>
    </row>
    <row r="1600" spans="1:2" x14ac:dyDescent="0.25">
      <c r="A1600" s="23">
        <v>40388</v>
      </c>
      <c r="B1600" s="25"/>
    </row>
    <row r="1601" spans="1:2" x14ac:dyDescent="0.25">
      <c r="A1601" s="23">
        <v>40389</v>
      </c>
      <c r="B1601" s="25"/>
    </row>
    <row r="1602" spans="1:2" x14ac:dyDescent="0.25">
      <c r="A1602" s="23">
        <v>40392</v>
      </c>
      <c r="B1602" s="25"/>
    </row>
    <row r="1603" spans="1:2" x14ac:dyDescent="0.25">
      <c r="A1603" s="23">
        <v>40393</v>
      </c>
      <c r="B1603" s="25"/>
    </row>
    <row r="1604" spans="1:2" x14ac:dyDescent="0.25">
      <c r="A1604" s="23">
        <v>40394</v>
      </c>
      <c r="B1604" s="25"/>
    </row>
    <row r="1605" spans="1:2" x14ac:dyDescent="0.25">
      <c r="A1605" s="23">
        <v>40395</v>
      </c>
      <c r="B1605" s="25"/>
    </row>
    <row r="1606" spans="1:2" x14ac:dyDescent="0.25">
      <c r="A1606" s="23">
        <v>40396</v>
      </c>
      <c r="B1606" s="25"/>
    </row>
    <row r="1607" spans="1:2" x14ac:dyDescent="0.25">
      <c r="A1607" s="23">
        <v>40399</v>
      </c>
      <c r="B1607" s="25"/>
    </row>
    <row r="1608" spans="1:2" x14ac:dyDescent="0.25">
      <c r="A1608" s="23">
        <v>40400</v>
      </c>
      <c r="B1608" s="25"/>
    </row>
    <row r="1609" spans="1:2" x14ac:dyDescent="0.25">
      <c r="A1609" s="23">
        <v>40401</v>
      </c>
      <c r="B1609" s="25"/>
    </row>
    <row r="1610" spans="1:2" x14ac:dyDescent="0.25">
      <c r="A1610" s="23">
        <v>40402</v>
      </c>
      <c r="B1610" s="25"/>
    </row>
    <row r="1611" spans="1:2" x14ac:dyDescent="0.25">
      <c r="A1611" s="23">
        <v>40403</v>
      </c>
      <c r="B1611" s="25"/>
    </row>
    <row r="1612" spans="1:2" x14ac:dyDescent="0.25">
      <c r="A1612" s="23">
        <v>40406</v>
      </c>
      <c r="B1612" s="25"/>
    </row>
    <row r="1613" spans="1:2" x14ac:dyDescent="0.25">
      <c r="A1613" s="23">
        <v>40407</v>
      </c>
      <c r="B1613" s="25"/>
    </row>
    <row r="1614" spans="1:2" x14ac:dyDescent="0.25">
      <c r="A1614" s="23">
        <v>40408</v>
      </c>
      <c r="B1614" s="25"/>
    </row>
    <row r="1615" spans="1:2" x14ac:dyDescent="0.25">
      <c r="A1615" s="23">
        <v>40409</v>
      </c>
      <c r="B1615" s="25"/>
    </row>
    <row r="1616" spans="1:2" x14ac:dyDescent="0.25">
      <c r="A1616" s="23">
        <v>40410</v>
      </c>
      <c r="B1616" s="25"/>
    </row>
    <row r="1617" spans="1:2" x14ac:dyDescent="0.25">
      <c r="A1617" s="23">
        <v>40413</v>
      </c>
      <c r="B1617" s="25"/>
    </row>
    <row r="1618" spans="1:2" x14ac:dyDescent="0.25">
      <c r="A1618" s="23">
        <v>40414</v>
      </c>
      <c r="B1618" s="25"/>
    </row>
    <row r="1619" spans="1:2" x14ac:dyDescent="0.25">
      <c r="A1619" s="23">
        <v>40415</v>
      </c>
      <c r="B1619" s="25"/>
    </row>
    <row r="1620" spans="1:2" x14ac:dyDescent="0.25">
      <c r="A1620" s="23">
        <v>40416</v>
      </c>
      <c r="B1620" s="25"/>
    </row>
    <row r="1621" spans="1:2" x14ac:dyDescent="0.25">
      <c r="A1621" s="23">
        <v>40417</v>
      </c>
      <c r="B1621" s="25"/>
    </row>
    <row r="1622" spans="1:2" x14ac:dyDescent="0.25">
      <c r="A1622" s="23">
        <v>40420</v>
      </c>
      <c r="B1622" s="25"/>
    </row>
    <row r="1623" spans="1:2" x14ac:dyDescent="0.25">
      <c r="A1623" s="23">
        <v>40421</v>
      </c>
      <c r="B1623" s="25"/>
    </row>
    <row r="1624" spans="1:2" x14ac:dyDescent="0.25">
      <c r="A1624" s="23">
        <v>40422</v>
      </c>
      <c r="B1624" s="25"/>
    </row>
    <row r="1625" spans="1:2" x14ac:dyDescent="0.25">
      <c r="A1625" s="23">
        <v>40423</v>
      </c>
      <c r="B1625" s="25"/>
    </row>
    <row r="1626" spans="1:2" x14ac:dyDescent="0.25">
      <c r="A1626" s="23">
        <v>40424</v>
      </c>
      <c r="B1626" s="25"/>
    </row>
    <row r="1627" spans="1:2" x14ac:dyDescent="0.25">
      <c r="A1627" s="23">
        <v>40428</v>
      </c>
      <c r="B1627" s="25"/>
    </row>
    <row r="1628" spans="1:2" x14ac:dyDescent="0.25">
      <c r="A1628" s="23">
        <v>40429</v>
      </c>
      <c r="B1628" s="25"/>
    </row>
    <row r="1629" spans="1:2" x14ac:dyDescent="0.25">
      <c r="A1629" s="23">
        <v>40430</v>
      </c>
      <c r="B1629" s="25"/>
    </row>
    <row r="1630" spans="1:2" x14ac:dyDescent="0.25">
      <c r="A1630" s="23">
        <v>40431</v>
      </c>
      <c r="B1630" s="25"/>
    </row>
    <row r="1631" spans="1:2" x14ac:dyDescent="0.25">
      <c r="A1631" s="23">
        <v>40434</v>
      </c>
      <c r="B1631" s="25"/>
    </row>
    <row r="1632" spans="1:2" x14ac:dyDescent="0.25">
      <c r="A1632" s="23">
        <v>40435</v>
      </c>
      <c r="B1632" s="25"/>
    </row>
    <row r="1633" spans="1:2" x14ac:dyDescent="0.25">
      <c r="A1633" s="23">
        <v>40436</v>
      </c>
      <c r="B1633" s="25"/>
    </row>
    <row r="1634" spans="1:2" x14ac:dyDescent="0.25">
      <c r="A1634" s="23">
        <v>40437</v>
      </c>
      <c r="B1634" s="25"/>
    </row>
    <row r="1635" spans="1:2" x14ac:dyDescent="0.25">
      <c r="A1635" s="23">
        <v>40438</v>
      </c>
      <c r="B1635" s="25"/>
    </row>
    <row r="1636" spans="1:2" x14ac:dyDescent="0.25">
      <c r="A1636" s="23">
        <v>40441</v>
      </c>
      <c r="B1636" s="25"/>
    </row>
    <row r="1637" spans="1:2" x14ac:dyDescent="0.25">
      <c r="A1637" s="23">
        <v>40442</v>
      </c>
      <c r="B1637" s="25"/>
    </row>
    <row r="1638" spans="1:2" x14ac:dyDescent="0.25">
      <c r="A1638" s="23">
        <v>40443</v>
      </c>
      <c r="B1638" s="25"/>
    </row>
    <row r="1639" spans="1:2" x14ac:dyDescent="0.25">
      <c r="A1639" s="23">
        <v>40444</v>
      </c>
      <c r="B1639" s="25"/>
    </row>
    <row r="1640" spans="1:2" x14ac:dyDescent="0.25">
      <c r="A1640" s="23">
        <v>40445</v>
      </c>
      <c r="B1640" s="25"/>
    </row>
    <row r="1641" spans="1:2" x14ac:dyDescent="0.25">
      <c r="A1641" s="23">
        <v>40448</v>
      </c>
      <c r="B1641" s="25"/>
    </row>
    <row r="1642" spans="1:2" x14ac:dyDescent="0.25">
      <c r="A1642" s="23">
        <v>40449</v>
      </c>
      <c r="B1642" s="25"/>
    </row>
    <row r="1643" spans="1:2" x14ac:dyDescent="0.25">
      <c r="A1643" s="23">
        <v>40450</v>
      </c>
      <c r="B1643" s="25"/>
    </row>
    <row r="1644" spans="1:2" x14ac:dyDescent="0.25">
      <c r="A1644" s="23">
        <v>40451</v>
      </c>
      <c r="B1644" s="25"/>
    </row>
    <row r="1645" spans="1:2" x14ac:dyDescent="0.25">
      <c r="A1645" s="23">
        <v>40452</v>
      </c>
      <c r="B1645" s="25"/>
    </row>
    <row r="1646" spans="1:2" x14ac:dyDescent="0.25">
      <c r="A1646" s="23">
        <v>40455</v>
      </c>
      <c r="B1646" s="25"/>
    </row>
    <row r="1647" spans="1:2" x14ac:dyDescent="0.25">
      <c r="A1647" s="23">
        <v>40456</v>
      </c>
      <c r="B1647" s="25"/>
    </row>
    <row r="1648" spans="1:2" x14ac:dyDescent="0.25">
      <c r="A1648" s="23">
        <v>40457</v>
      </c>
      <c r="B1648" s="25"/>
    </row>
    <row r="1649" spans="1:2" x14ac:dyDescent="0.25">
      <c r="A1649" s="23">
        <v>40458</v>
      </c>
      <c r="B1649" s="25"/>
    </row>
    <row r="1650" spans="1:2" x14ac:dyDescent="0.25">
      <c r="A1650" s="23">
        <v>40459</v>
      </c>
      <c r="B1650" s="25"/>
    </row>
    <row r="1651" spans="1:2" x14ac:dyDescent="0.25">
      <c r="A1651" s="23">
        <v>40462</v>
      </c>
      <c r="B1651" s="25"/>
    </row>
    <row r="1652" spans="1:2" x14ac:dyDescent="0.25">
      <c r="A1652" s="23">
        <v>40463</v>
      </c>
      <c r="B1652" s="25"/>
    </row>
    <row r="1653" spans="1:2" x14ac:dyDescent="0.25">
      <c r="A1653" s="23">
        <v>40464</v>
      </c>
      <c r="B1653" s="25"/>
    </row>
    <row r="1654" spans="1:2" x14ac:dyDescent="0.25">
      <c r="A1654" s="23">
        <v>40465</v>
      </c>
      <c r="B1654" s="25"/>
    </row>
    <row r="1655" spans="1:2" x14ac:dyDescent="0.25">
      <c r="A1655" s="23">
        <v>40466</v>
      </c>
      <c r="B1655" s="25"/>
    </row>
    <row r="1656" spans="1:2" x14ac:dyDescent="0.25">
      <c r="A1656" s="23">
        <v>40469</v>
      </c>
      <c r="B1656" s="25"/>
    </row>
    <row r="1657" spans="1:2" x14ac:dyDescent="0.25">
      <c r="A1657" s="23">
        <v>40470</v>
      </c>
      <c r="B1657" s="25"/>
    </row>
    <row r="1658" spans="1:2" x14ac:dyDescent="0.25">
      <c r="A1658" s="23">
        <v>40471</v>
      </c>
      <c r="B1658" s="25"/>
    </row>
    <row r="1659" spans="1:2" x14ac:dyDescent="0.25">
      <c r="A1659" s="23">
        <v>40472</v>
      </c>
      <c r="B1659" s="25"/>
    </row>
    <row r="1660" spans="1:2" x14ac:dyDescent="0.25">
      <c r="A1660" s="23">
        <v>40473</v>
      </c>
      <c r="B1660" s="25"/>
    </row>
    <row r="1661" spans="1:2" x14ac:dyDescent="0.25">
      <c r="A1661" s="23">
        <v>40476</v>
      </c>
      <c r="B1661" s="25"/>
    </row>
    <row r="1662" spans="1:2" x14ac:dyDescent="0.25">
      <c r="A1662" s="23">
        <v>40477</v>
      </c>
      <c r="B1662" s="25"/>
    </row>
    <row r="1663" spans="1:2" x14ac:dyDescent="0.25">
      <c r="A1663" s="23">
        <v>40478</v>
      </c>
      <c r="B1663" s="25"/>
    </row>
    <row r="1664" spans="1:2" x14ac:dyDescent="0.25">
      <c r="A1664" s="23">
        <v>40479</v>
      </c>
      <c r="B1664" s="25"/>
    </row>
    <row r="1665" spans="1:2" x14ac:dyDescent="0.25">
      <c r="A1665" s="23">
        <v>40480</v>
      </c>
      <c r="B1665" s="25"/>
    </row>
    <row r="1666" spans="1:2" x14ac:dyDescent="0.25">
      <c r="A1666" s="23">
        <v>40483</v>
      </c>
      <c r="B1666" s="25"/>
    </row>
    <row r="1667" spans="1:2" x14ac:dyDescent="0.25">
      <c r="A1667" s="23">
        <v>40484</v>
      </c>
      <c r="B1667" s="25"/>
    </row>
    <row r="1668" spans="1:2" x14ac:dyDescent="0.25">
      <c r="A1668" s="23">
        <v>40485</v>
      </c>
      <c r="B1668" s="25"/>
    </row>
    <row r="1669" spans="1:2" x14ac:dyDescent="0.25">
      <c r="A1669" s="23">
        <v>40486</v>
      </c>
      <c r="B1669" s="25"/>
    </row>
    <row r="1670" spans="1:2" x14ac:dyDescent="0.25">
      <c r="A1670" s="23">
        <v>40487</v>
      </c>
      <c r="B1670" s="25"/>
    </row>
    <row r="1671" spans="1:2" x14ac:dyDescent="0.25">
      <c r="A1671" s="23">
        <v>40490</v>
      </c>
      <c r="B1671" s="25"/>
    </row>
    <row r="1672" spans="1:2" x14ac:dyDescent="0.25">
      <c r="A1672" s="23">
        <v>40491</v>
      </c>
      <c r="B1672" s="25"/>
    </row>
    <row r="1673" spans="1:2" x14ac:dyDescent="0.25">
      <c r="A1673" s="23">
        <v>40492</v>
      </c>
      <c r="B1673" s="25"/>
    </row>
    <row r="1674" spans="1:2" x14ac:dyDescent="0.25">
      <c r="A1674" s="23">
        <v>40493</v>
      </c>
      <c r="B1674" s="25"/>
    </row>
    <row r="1675" spans="1:2" x14ac:dyDescent="0.25">
      <c r="A1675" s="23">
        <v>40494</v>
      </c>
      <c r="B1675" s="25"/>
    </row>
    <row r="1676" spans="1:2" x14ac:dyDescent="0.25">
      <c r="A1676" s="23">
        <v>40497</v>
      </c>
      <c r="B1676" s="25"/>
    </row>
    <row r="1677" spans="1:2" x14ac:dyDescent="0.25">
      <c r="A1677" s="23">
        <v>40498</v>
      </c>
      <c r="B1677" s="25"/>
    </row>
    <row r="1678" spans="1:2" x14ac:dyDescent="0.25">
      <c r="A1678" s="23">
        <v>40499</v>
      </c>
      <c r="B1678" s="25"/>
    </row>
    <row r="1679" spans="1:2" x14ac:dyDescent="0.25">
      <c r="A1679" s="23">
        <v>40500</v>
      </c>
      <c r="B1679" s="25"/>
    </row>
    <row r="1680" spans="1:2" x14ac:dyDescent="0.25">
      <c r="A1680" s="23">
        <v>40501</v>
      </c>
      <c r="B1680" s="25"/>
    </row>
    <row r="1681" spans="1:2" x14ac:dyDescent="0.25">
      <c r="A1681" s="23">
        <v>40504</v>
      </c>
      <c r="B1681" s="25"/>
    </row>
    <row r="1682" spans="1:2" x14ac:dyDescent="0.25">
      <c r="A1682" s="23">
        <v>40505</v>
      </c>
      <c r="B1682" s="25"/>
    </row>
    <row r="1683" spans="1:2" x14ac:dyDescent="0.25">
      <c r="A1683" s="23">
        <v>40506</v>
      </c>
      <c r="B1683" s="25"/>
    </row>
    <row r="1684" spans="1:2" x14ac:dyDescent="0.25">
      <c r="A1684" s="23">
        <v>40508</v>
      </c>
      <c r="B1684" s="25"/>
    </row>
    <row r="1685" spans="1:2" x14ac:dyDescent="0.25">
      <c r="A1685" s="23">
        <v>40511</v>
      </c>
      <c r="B1685" s="25"/>
    </row>
    <row r="1686" spans="1:2" x14ac:dyDescent="0.25">
      <c r="A1686" s="23">
        <v>40512</v>
      </c>
      <c r="B1686" s="25"/>
    </row>
    <row r="1687" spans="1:2" x14ac:dyDescent="0.25">
      <c r="A1687" s="23">
        <v>40513</v>
      </c>
      <c r="B1687" s="25"/>
    </row>
    <row r="1688" spans="1:2" x14ac:dyDescent="0.25">
      <c r="A1688" s="23">
        <v>40514</v>
      </c>
      <c r="B1688" s="25"/>
    </row>
    <row r="1689" spans="1:2" x14ac:dyDescent="0.25">
      <c r="A1689" s="23">
        <v>40515</v>
      </c>
      <c r="B1689" s="25"/>
    </row>
    <row r="1690" spans="1:2" x14ac:dyDescent="0.25">
      <c r="A1690" s="23">
        <v>40518</v>
      </c>
      <c r="B1690" s="25"/>
    </row>
    <row r="1691" spans="1:2" x14ac:dyDescent="0.25">
      <c r="A1691" s="23">
        <v>40519</v>
      </c>
      <c r="B1691" s="25"/>
    </row>
    <row r="1692" spans="1:2" x14ac:dyDescent="0.25">
      <c r="A1692" s="23">
        <v>40520</v>
      </c>
      <c r="B1692" s="25"/>
    </row>
    <row r="1693" spans="1:2" x14ac:dyDescent="0.25">
      <c r="A1693" s="23">
        <v>40521</v>
      </c>
      <c r="B1693" s="25"/>
    </row>
    <row r="1694" spans="1:2" x14ac:dyDescent="0.25">
      <c r="A1694" s="23">
        <v>40522</v>
      </c>
      <c r="B1694" s="25"/>
    </row>
    <row r="1695" spans="1:2" x14ac:dyDescent="0.25">
      <c r="A1695" s="23">
        <v>40525</v>
      </c>
      <c r="B1695" s="25"/>
    </row>
    <row r="1696" spans="1:2" x14ac:dyDescent="0.25">
      <c r="A1696" s="23">
        <v>40526</v>
      </c>
      <c r="B1696" s="25"/>
    </row>
    <row r="1697" spans="1:2" x14ac:dyDescent="0.25">
      <c r="A1697" s="23">
        <v>40527</v>
      </c>
      <c r="B1697" s="25"/>
    </row>
    <row r="1698" spans="1:2" x14ac:dyDescent="0.25">
      <c r="A1698" s="23">
        <v>40528</v>
      </c>
      <c r="B1698" s="25"/>
    </row>
    <row r="1699" spans="1:2" x14ac:dyDescent="0.25">
      <c r="A1699" s="23">
        <v>40529</v>
      </c>
      <c r="B1699" s="25"/>
    </row>
    <row r="1700" spans="1:2" x14ac:dyDescent="0.25">
      <c r="A1700" s="23">
        <v>40532</v>
      </c>
      <c r="B1700" s="25"/>
    </row>
    <row r="1701" spans="1:2" x14ac:dyDescent="0.25">
      <c r="A1701" s="23">
        <v>40533</v>
      </c>
      <c r="B1701" s="25"/>
    </row>
    <row r="1702" spans="1:2" x14ac:dyDescent="0.25">
      <c r="A1702" s="23">
        <v>40534</v>
      </c>
      <c r="B1702" s="25"/>
    </row>
    <row r="1703" spans="1:2" x14ac:dyDescent="0.25">
      <c r="A1703" s="23">
        <v>40535</v>
      </c>
      <c r="B1703" s="25"/>
    </row>
    <row r="1704" spans="1:2" x14ac:dyDescent="0.25">
      <c r="A1704" s="23">
        <v>40539</v>
      </c>
      <c r="B1704" s="25"/>
    </row>
    <row r="1705" spans="1:2" x14ac:dyDescent="0.25">
      <c r="A1705" s="23">
        <v>40540</v>
      </c>
      <c r="B1705" s="25"/>
    </row>
    <row r="1706" spans="1:2" x14ac:dyDescent="0.25">
      <c r="A1706" s="23">
        <v>40541</v>
      </c>
      <c r="B1706" s="25"/>
    </row>
    <row r="1707" spans="1:2" x14ac:dyDescent="0.25">
      <c r="A1707" s="23">
        <v>40542</v>
      </c>
      <c r="B1707" s="25"/>
    </row>
    <row r="1708" spans="1:2" x14ac:dyDescent="0.25">
      <c r="A1708" s="23">
        <v>40543</v>
      </c>
      <c r="B1708" s="25"/>
    </row>
    <row r="1709" spans="1:2" x14ac:dyDescent="0.25">
      <c r="A1709" s="23">
        <v>40546</v>
      </c>
      <c r="B1709" s="25" t="e">
        <v>#N/A</v>
      </c>
    </row>
    <row r="1710" spans="1:2" x14ac:dyDescent="0.25">
      <c r="A1710" s="23">
        <v>40547</v>
      </c>
      <c r="B1710" s="25" t="e">
        <v>#N/A</v>
      </c>
    </row>
    <row r="1711" spans="1:2" x14ac:dyDescent="0.25">
      <c r="A1711" s="23">
        <v>40548</v>
      </c>
      <c r="B1711" s="25" t="e">
        <v>#N/A</v>
      </c>
    </row>
    <row r="1712" spans="1:2" x14ac:dyDescent="0.25">
      <c r="A1712" s="23">
        <v>40549</v>
      </c>
      <c r="B1712" s="25" t="e">
        <v>#N/A</v>
      </c>
    </row>
    <row r="1713" spans="1:2" x14ac:dyDescent="0.25">
      <c r="A1713" s="23">
        <v>40550</v>
      </c>
      <c r="B1713" s="25" t="e">
        <v>#N/A</v>
      </c>
    </row>
    <row r="1714" spans="1:2" x14ac:dyDescent="0.25">
      <c r="A1714" s="23">
        <v>40553</v>
      </c>
      <c r="B1714" s="25" t="e">
        <v>#N/A</v>
      </c>
    </row>
    <row r="1715" spans="1:2" x14ac:dyDescent="0.25">
      <c r="A1715" s="23">
        <v>40554</v>
      </c>
      <c r="B1715" s="25" t="e">
        <v>#N/A</v>
      </c>
    </row>
    <row r="1716" spans="1:2" x14ac:dyDescent="0.25">
      <c r="A1716" s="23">
        <v>40555</v>
      </c>
      <c r="B1716" s="25" t="e">
        <v>#N/A</v>
      </c>
    </row>
    <row r="1717" spans="1:2" x14ac:dyDescent="0.25">
      <c r="A1717" s="23">
        <v>40556</v>
      </c>
      <c r="B1717" s="25" t="e">
        <v>#N/A</v>
      </c>
    </row>
    <row r="1718" spans="1:2" x14ac:dyDescent="0.25">
      <c r="A1718" s="23">
        <v>40557</v>
      </c>
      <c r="B1718" s="25" t="e">
        <v>#N/A</v>
      </c>
    </row>
    <row r="1719" spans="1:2" x14ac:dyDescent="0.25">
      <c r="A1719" s="23">
        <v>40561</v>
      </c>
      <c r="B1719" s="25" t="e">
        <v>#N/A</v>
      </c>
    </row>
    <row r="1720" spans="1:2" x14ac:dyDescent="0.25">
      <c r="A1720" s="23">
        <v>40562</v>
      </c>
      <c r="B1720" s="25" t="e">
        <v>#N/A</v>
      </c>
    </row>
    <row r="1721" spans="1:2" x14ac:dyDescent="0.25">
      <c r="A1721" s="23">
        <v>40563</v>
      </c>
      <c r="B1721" s="25" t="e">
        <v>#N/A</v>
      </c>
    </row>
    <row r="1722" spans="1:2" x14ac:dyDescent="0.25">
      <c r="A1722" s="23">
        <v>40564</v>
      </c>
      <c r="B1722" s="25" t="e">
        <v>#N/A</v>
      </c>
    </row>
    <row r="1723" spans="1:2" x14ac:dyDescent="0.25">
      <c r="A1723" s="23">
        <v>40567</v>
      </c>
      <c r="B1723" s="25" t="e">
        <v>#N/A</v>
      </c>
    </row>
    <row r="1724" spans="1:2" x14ac:dyDescent="0.25">
      <c r="A1724" s="23">
        <v>40568</v>
      </c>
      <c r="B1724" s="25" t="e">
        <v>#N/A</v>
      </c>
    </row>
    <row r="1725" spans="1:2" x14ac:dyDescent="0.25">
      <c r="A1725" s="23">
        <v>40569</v>
      </c>
      <c r="B1725" s="25" t="e">
        <v>#N/A</v>
      </c>
    </row>
    <row r="1726" spans="1:2" x14ac:dyDescent="0.25">
      <c r="A1726" s="23">
        <v>40570</v>
      </c>
      <c r="B1726" s="25" t="e">
        <v>#N/A</v>
      </c>
    </row>
    <row r="1727" spans="1:2" x14ac:dyDescent="0.25">
      <c r="A1727" s="23">
        <v>40571</v>
      </c>
      <c r="B1727" s="25" t="e">
        <v>#N/A</v>
      </c>
    </row>
    <row r="1728" spans="1:2" x14ac:dyDescent="0.25">
      <c r="A1728" s="23">
        <v>40574</v>
      </c>
      <c r="B1728" s="25" t="e">
        <v>#N/A</v>
      </c>
    </row>
    <row r="1729" spans="1:2" x14ac:dyDescent="0.25">
      <c r="A1729" s="23">
        <v>40575</v>
      </c>
      <c r="B1729" s="25" t="e">
        <v>#N/A</v>
      </c>
    </row>
    <row r="1730" spans="1:2" x14ac:dyDescent="0.25">
      <c r="A1730" s="23">
        <v>40576</v>
      </c>
      <c r="B1730" s="25" t="e">
        <v>#N/A</v>
      </c>
    </row>
    <row r="1731" spans="1:2" x14ac:dyDescent="0.25">
      <c r="A1731" s="23">
        <v>40577</v>
      </c>
      <c r="B1731" s="25" t="e">
        <v>#N/A</v>
      </c>
    </row>
    <row r="1732" spans="1:2" x14ac:dyDescent="0.25">
      <c r="A1732" s="23">
        <v>40578</v>
      </c>
      <c r="B1732" s="25" t="e">
        <v>#N/A</v>
      </c>
    </row>
    <row r="1733" spans="1:2" x14ac:dyDescent="0.25">
      <c r="A1733" s="23">
        <v>40581</v>
      </c>
      <c r="B1733" s="25" t="e">
        <v>#N/A</v>
      </c>
    </row>
    <row r="1734" spans="1:2" x14ac:dyDescent="0.25">
      <c r="A1734" s="23">
        <v>40582</v>
      </c>
      <c r="B1734" s="25" t="e">
        <v>#N/A</v>
      </c>
    </row>
    <row r="1735" spans="1:2" x14ac:dyDescent="0.25">
      <c r="A1735" s="23">
        <v>40583</v>
      </c>
      <c r="B1735" s="25" t="e">
        <v>#N/A</v>
      </c>
    </row>
    <row r="1736" spans="1:2" x14ac:dyDescent="0.25">
      <c r="A1736" s="23">
        <v>40584</v>
      </c>
      <c r="B1736" s="25" t="e">
        <v>#N/A</v>
      </c>
    </row>
    <row r="1737" spans="1:2" x14ac:dyDescent="0.25">
      <c r="A1737" s="23">
        <v>40585</v>
      </c>
      <c r="B1737" s="25" t="e">
        <v>#N/A</v>
      </c>
    </row>
    <row r="1738" spans="1:2" x14ac:dyDescent="0.25">
      <c r="A1738" s="23">
        <v>40588</v>
      </c>
      <c r="B1738" s="25" t="e">
        <v>#N/A</v>
      </c>
    </row>
    <row r="1739" spans="1:2" x14ac:dyDescent="0.25">
      <c r="A1739" s="23">
        <v>40589</v>
      </c>
      <c r="B1739" s="25" t="e">
        <v>#N/A</v>
      </c>
    </row>
    <row r="1740" spans="1:2" x14ac:dyDescent="0.25">
      <c r="A1740" s="23">
        <v>40590</v>
      </c>
      <c r="B1740" s="25" t="e">
        <v>#N/A</v>
      </c>
    </row>
    <row r="1741" spans="1:2" x14ac:dyDescent="0.25">
      <c r="A1741" s="23">
        <v>40591</v>
      </c>
      <c r="B1741" s="25" t="e">
        <v>#N/A</v>
      </c>
    </row>
    <row r="1742" spans="1:2" x14ac:dyDescent="0.25">
      <c r="A1742" s="23">
        <v>40592</v>
      </c>
      <c r="B1742" s="25" t="e">
        <v>#N/A</v>
      </c>
    </row>
    <row r="1743" spans="1:2" x14ac:dyDescent="0.25">
      <c r="A1743" s="23">
        <v>40596</v>
      </c>
      <c r="B1743" s="25" t="e">
        <v>#N/A</v>
      </c>
    </row>
    <row r="1744" spans="1:2" x14ac:dyDescent="0.25">
      <c r="A1744" s="23">
        <v>40597</v>
      </c>
      <c r="B1744" s="25" t="e">
        <v>#N/A</v>
      </c>
    </row>
    <row r="1745" spans="1:2" x14ac:dyDescent="0.25">
      <c r="A1745" s="23">
        <v>40598</v>
      </c>
      <c r="B1745" s="25" t="e">
        <v>#N/A</v>
      </c>
    </row>
    <row r="1746" spans="1:2" x14ac:dyDescent="0.25">
      <c r="A1746" s="23">
        <v>40599</v>
      </c>
      <c r="B1746" s="25" t="e">
        <v>#N/A</v>
      </c>
    </row>
    <row r="1747" spans="1:2" x14ac:dyDescent="0.25">
      <c r="A1747" s="23">
        <v>40602</v>
      </c>
      <c r="B1747" s="25" t="e">
        <v>#N/A</v>
      </c>
    </row>
    <row r="1748" spans="1:2" x14ac:dyDescent="0.25">
      <c r="A1748" s="23">
        <v>40603</v>
      </c>
      <c r="B1748" s="25" t="e">
        <v>#N/A</v>
      </c>
    </row>
    <row r="1749" spans="1:2" x14ac:dyDescent="0.25">
      <c r="A1749" s="23">
        <v>40604</v>
      </c>
      <c r="B1749" s="25" t="e">
        <v>#N/A</v>
      </c>
    </row>
    <row r="1750" spans="1:2" x14ac:dyDescent="0.25">
      <c r="A1750" s="23">
        <v>40605</v>
      </c>
      <c r="B1750" s="25" t="e">
        <v>#N/A</v>
      </c>
    </row>
    <row r="1751" spans="1:2" x14ac:dyDescent="0.25">
      <c r="A1751" s="23">
        <v>40606</v>
      </c>
      <c r="B1751" s="25" t="e">
        <v>#N/A</v>
      </c>
    </row>
    <row r="1752" spans="1:2" x14ac:dyDescent="0.25">
      <c r="A1752" s="23">
        <v>40609</v>
      </c>
      <c r="B1752" s="25" t="e">
        <v>#N/A</v>
      </c>
    </row>
    <row r="1753" spans="1:2" x14ac:dyDescent="0.25">
      <c r="A1753" s="23">
        <v>40610</v>
      </c>
      <c r="B1753" s="25" t="e">
        <v>#N/A</v>
      </c>
    </row>
    <row r="1754" spans="1:2" x14ac:dyDescent="0.25">
      <c r="A1754" s="23">
        <v>40611</v>
      </c>
      <c r="B1754" s="25" t="e">
        <v>#N/A</v>
      </c>
    </row>
    <row r="1755" spans="1:2" x14ac:dyDescent="0.25">
      <c r="A1755" s="23">
        <v>40612</v>
      </c>
      <c r="B1755" s="25" t="e">
        <v>#N/A</v>
      </c>
    </row>
    <row r="1756" spans="1:2" x14ac:dyDescent="0.25">
      <c r="A1756" s="23">
        <v>40613</v>
      </c>
      <c r="B1756" s="25" t="e">
        <v>#N/A</v>
      </c>
    </row>
    <row r="1757" spans="1:2" x14ac:dyDescent="0.25">
      <c r="A1757" s="23">
        <v>40616</v>
      </c>
      <c r="B1757" s="25" t="e">
        <v>#N/A</v>
      </c>
    </row>
    <row r="1758" spans="1:2" x14ac:dyDescent="0.25">
      <c r="A1758" s="23">
        <v>40617</v>
      </c>
      <c r="B1758" s="25" t="e">
        <v>#N/A</v>
      </c>
    </row>
    <row r="1759" spans="1:2" x14ac:dyDescent="0.25">
      <c r="A1759" s="23">
        <v>40618</v>
      </c>
      <c r="B1759" s="25" t="e">
        <v>#N/A</v>
      </c>
    </row>
    <row r="1760" spans="1:2" x14ac:dyDescent="0.25">
      <c r="A1760" s="23">
        <v>40619</v>
      </c>
      <c r="B1760" s="25" t="e">
        <v>#N/A</v>
      </c>
    </row>
    <row r="1761" spans="1:2" x14ac:dyDescent="0.25">
      <c r="A1761" s="23">
        <v>40620</v>
      </c>
      <c r="B1761" s="25" t="e">
        <v>#N/A</v>
      </c>
    </row>
    <row r="1762" spans="1:2" x14ac:dyDescent="0.25">
      <c r="A1762" s="23">
        <v>40623</v>
      </c>
      <c r="B1762" s="25" t="e">
        <v>#N/A</v>
      </c>
    </row>
    <row r="1763" spans="1:2" x14ac:dyDescent="0.25">
      <c r="A1763" s="23">
        <v>40624</v>
      </c>
      <c r="B1763" s="25" t="e">
        <v>#N/A</v>
      </c>
    </row>
    <row r="1764" spans="1:2" x14ac:dyDescent="0.25">
      <c r="A1764" s="23">
        <v>40625</v>
      </c>
      <c r="B1764" s="25" t="e">
        <v>#N/A</v>
      </c>
    </row>
    <row r="1765" spans="1:2" x14ac:dyDescent="0.25">
      <c r="A1765" s="23">
        <v>40626</v>
      </c>
      <c r="B1765" s="25" t="e">
        <v>#N/A</v>
      </c>
    </row>
    <row r="1766" spans="1:2" x14ac:dyDescent="0.25">
      <c r="A1766" s="23">
        <v>40627</v>
      </c>
      <c r="B1766" s="25" t="e">
        <v>#N/A</v>
      </c>
    </row>
    <row r="1767" spans="1:2" x14ac:dyDescent="0.25">
      <c r="A1767" s="23">
        <v>40630</v>
      </c>
      <c r="B1767" s="25" t="e">
        <v>#N/A</v>
      </c>
    </row>
    <row r="1768" spans="1:2" x14ac:dyDescent="0.25">
      <c r="A1768" s="23">
        <v>40631</v>
      </c>
      <c r="B1768" s="25" t="e">
        <v>#N/A</v>
      </c>
    </row>
    <row r="1769" spans="1:2" x14ac:dyDescent="0.25">
      <c r="A1769" s="23">
        <v>40632</v>
      </c>
      <c r="B1769" s="25" t="e">
        <v>#N/A</v>
      </c>
    </row>
    <row r="1770" spans="1:2" x14ac:dyDescent="0.25">
      <c r="A1770" s="23">
        <v>40633</v>
      </c>
      <c r="B1770" s="25" t="e">
        <v>#N/A</v>
      </c>
    </row>
    <row r="1771" spans="1:2" x14ac:dyDescent="0.25">
      <c r="A1771" s="23">
        <v>40634</v>
      </c>
      <c r="B1771" s="25" t="e">
        <v>#N/A</v>
      </c>
    </row>
    <row r="1772" spans="1:2" x14ac:dyDescent="0.25">
      <c r="A1772" s="23">
        <v>40637</v>
      </c>
      <c r="B1772" s="25" t="e">
        <v>#N/A</v>
      </c>
    </row>
    <row r="1773" spans="1:2" x14ac:dyDescent="0.25">
      <c r="A1773" s="23">
        <v>40638</v>
      </c>
      <c r="B1773" s="25" t="e">
        <v>#N/A</v>
      </c>
    </row>
    <row r="1774" spans="1:2" x14ac:dyDescent="0.25">
      <c r="A1774" s="23">
        <v>40639</v>
      </c>
      <c r="B1774" s="25" t="e">
        <v>#N/A</v>
      </c>
    </row>
    <row r="1775" spans="1:2" x14ac:dyDescent="0.25">
      <c r="A1775" s="23">
        <v>40640</v>
      </c>
      <c r="B1775" s="25" t="e">
        <v>#N/A</v>
      </c>
    </row>
    <row r="1776" spans="1:2" x14ac:dyDescent="0.25">
      <c r="A1776" s="23">
        <v>40641</v>
      </c>
      <c r="B1776" s="25" t="e">
        <v>#N/A</v>
      </c>
    </row>
    <row r="1777" spans="1:2" x14ac:dyDescent="0.25">
      <c r="A1777" s="23">
        <v>40644</v>
      </c>
      <c r="B1777" s="25" t="e">
        <v>#N/A</v>
      </c>
    </row>
    <row r="1778" spans="1:2" x14ac:dyDescent="0.25">
      <c r="A1778" s="23">
        <v>40645</v>
      </c>
      <c r="B1778" s="25" t="e">
        <v>#N/A</v>
      </c>
    </row>
    <row r="1779" spans="1:2" x14ac:dyDescent="0.25">
      <c r="A1779" s="23">
        <v>40646</v>
      </c>
      <c r="B1779" s="25" t="e">
        <v>#N/A</v>
      </c>
    </row>
    <row r="1780" spans="1:2" x14ac:dyDescent="0.25">
      <c r="A1780" s="23">
        <v>40647</v>
      </c>
      <c r="B1780" s="25" t="e">
        <v>#N/A</v>
      </c>
    </row>
    <row r="1781" spans="1:2" x14ac:dyDescent="0.25">
      <c r="A1781" s="23">
        <v>40648</v>
      </c>
      <c r="B1781" s="25" t="e">
        <v>#N/A</v>
      </c>
    </row>
    <row r="1782" spans="1:2" x14ac:dyDescent="0.25">
      <c r="A1782" s="23">
        <v>40651</v>
      </c>
      <c r="B1782" s="25" t="e">
        <v>#N/A</v>
      </c>
    </row>
    <row r="1783" spans="1:2" x14ac:dyDescent="0.25">
      <c r="A1783" s="23">
        <v>40652</v>
      </c>
      <c r="B1783" s="25" t="e">
        <v>#N/A</v>
      </c>
    </row>
    <row r="1784" spans="1:2" x14ac:dyDescent="0.25">
      <c r="A1784" s="23">
        <v>40653</v>
      </c>
      <c r="B1784" s="25" t="e">
        <v>#N/A</v>
      </c>
    </row>
    <row r="1785" spans="1:2" x14ac:dyDescent="0.25">
      <c r="A1785" s="23">
        <v>40654</v>
      </c>
      <c r="B1785" s="25" t="e">
        <v>#N/A</v>
      </c>
    </row>
    <row r="1786" spans="1:2" x14ac:dyDescent="0.25">
      <c r="A1786" s="23">
        <v>40658</v>
      </c>
      <c r="B1786" s="25" t="e">
        <v>#N/A</v>
      </c>
    </row>
    <row r="1787" spans="1:2" x14ac:dyDescent="0.25">
      <c r="A1787" s="23">
        <v>40659</v>
      </c>
      <c r="B1787" s="25" t="e">
        <v>#N/A</v>
      </c>
    </row>
    <row r="1788" spans="1:2" x14ac:dyDescent="0.25">
      <c r="A1788" s="23">
        <v>40660</v>
      </c>
      <c r="B1788" s="25" t="e">
        <v>#N/A</v>
      </c>
    </row>
    <row r="1789" spans="1:2" x14ac:dyDescent="0.25">
      <c r="A1789" s="23">
        <v>40661</v>
      </c>
      <c r="B1789" s="25" t="e">
        <v>#N/A</v>
      </c>
    </row>
    <row r="1790" spans="1:2" x14ac:dyDescent="0.25">
      <c r="A1790" s="23">
        <v>40662</v>
      </c>
      <c r="B1790" s="25" t="e">
        <v>#N/A</v>
      </c>
    </row>
    <row r="1791" spans="1:2" x14ac:dyDescent="0.25">
      <c r="A1791" s="23">
        <v>40665</v>
      </c>
      <c r="B1791" s="25" t="e">
        <v>#N/A</v>
      </c>
    </row>
    <row r="1792" spans="1:2" x14ac:dyDescent="0.25">
      <c r="A1792" s="23">
        <v>40666</v>
      </c>
      <c r="B1792" s="25" t="e">
        <v>#N/A</v>
      </c>
    </row>
    <row r="1793" spans="1:2" x14ac:dyDescent="0.25">
      <c r="A1793" s="23">
        <v>40667</v>
      </c>
      <c r="B1793" s="25" t="e">
        <v>#N/A</v>
      </c>
    </row>
    <row r="1794" spans="1:2" x14ac:dyDescent="0.25">
      <c r="A1794" s="23">
        <v>40668</v>
      </c>
      <c r="B1794" s="25" t="e">
        <v>#N/A</v>
      </c>
    </row>
    <row r="1795" spans="1:2" x14ac:dyDescent="0.25">
      <c r="A1795" s="23">
        <v>40669</v>
      </c>
      <c r="B1795" s="25" t="e">
        <v>#N/A</v>
      </c>
    </row>
    <row r="1796" spans="1:2" x14ac:dyDescent="0.25">
      <c r="A1796" s="23">
        <v>40672</v>
      </c>
      <c r="B1796" s="25" t="e">
        <v>#N/A</v>
      </c>
    </row>
    <row r="1797" spans="1:2" x14ac:dyDescent="0.25">
      <c r="A1797" s="23">
        <v>40673</v>
      </c>
      <c r="B1797" s="25" t="e">
        <v>#N/A</v>
      </c>
    </row>
    <row r="1798" spans="1:2" x14ac:dyDescent="0.25">
      <c r="A1798" s="23">
        <v>40674</v>
      </c>
      <c r="B1798" s="25" t="e">
        <v>#N/A</v>
      </c>
    </row>
    <row r="1799" spans="1:2" x14ac:dyDescent="0.25">
      <c r="A1799" s="23">
        <v>40675</v>
      </c>
      <c r="B1799" s="25" t="e">
        <v>#N/A</v>
      </c>
    </row>
    <row r="1800" spans="1:2" x14ac:dyDescent="0.25">
      <c r="A1800" s="23">
        <v>40676</v>
      </c>
      <c r="B1800" s="25" t="e">
        <v>#N/A</v>
      </c>
    </row>
    <row r="1801" spans="1:2" x14ac:dyDescent="0.25">
      <c r="A1801" s="23">
        <v>40679</v>
      </c>
      <c r="B1801" s="25" t="e">
        <v>#N/A</v>
      </c>
    </row>
    <row r="1802" spans="1:2" x14ac:dyDescent="0.25">
      <c r="A1802" s="23">
        <v>40680</v>
      </c>
      <c r="B1802" s="25" t="e">
        <v>#N/A</v>
      </c>
    </row>
    <row r="1803" spans="1:2" x14ac:dyDescent="0.25">
      <c r="A1803" s="23">
        <v>40681</v>
      </c>
      <c r="B1803" s="25" t="e">
        <v>#N/A</v>
      </c>
    </row>
    <row r="1804" spans="1:2" x14ac:dyDescent="0.25">
      <c r="A1804" s="23">
        <v>40682</v>
      </c>
      <c r="B1804" s="25" t="e">
        <v>#N/A</v>
      </c>
    </row>
    <row r="1805" spans="1:2" x14ac:dyDescent="0.25">
      <c r="A1805" s="23">
        <v>40683</v>
      </c>
      <c r="B1805" s="25" t="e">
        <v>#N/A</v>
      </c>
    </row>
    <row r="1806" spans="1:2" x14ac:dyDescent="0.25">
      <c r="A1806" s="23">
        <v>40686</v>
      </c>
      <c r="B1806" s="25" t="e">
        <v>#N/A</v>
      </c>
    </row>
    <row r="1807" spans="1:2" x14ac:dyDescent="0.25">
      <c r="A1807" s="23">
        <v>40687</v>
      </c>
      <c r="B1807" s="25" t="e">
        <v>#N/A</v>
      </c>
    </row>
    <row r="1808" spans="1:2" x14ac:dyDescent="0.25">
      <c r="A1808" s="23">
        <v>40688</v>
      </c>
      <c r="B1808" s="25" t="e">
        <v>#N/A</v>
      </c>
    </row>
    <row r="1809" spans="1:2" x14ac:dyDescent="0.25">
      <c r="A1809" s="23">
        <v>40689</v>
      </c>
      <c r="B1809" s="25" t="e">
        <v>#N/A</v>
      </c>
    </row>
    <row r="1810" spans="1:2" x14ac:dyDescent="0.25">
      <c r="A1810" s="23">
        <v>40690</v>
      </c>
      <c r="B1810" s="25" t="e">
        <v>#N/A</v>
      </c>
    </row>
    <row r="1811" spans="1:2" x14ac:dyDescent="0.25">
      <c r="A1811" s="23">
        <v>40694</v>
      </c>
      <c r="B1811" s="25" t="e">
        <v>#N/A</v>
      </c>
    </row>
    <row r="1812" spans="1:2" x14ac:dyDescent="0.25">
      <c r="A1812" s="23">
        <v>40695</v>
      </c>
      <c r="B1812" s="25" t="e">
        <v>#N/A</v>
      </c>
    </row>
    <row r="1813" spans="1:2" x14ac:dyDescent="0.25">
      <c r="A1813" s="23">
        <v>40696</v>
      </c>
      <c r="B1813" s="25" t="e">
        <v>#N/A</v>
      </c>
    </row>
    <row r="1814" spans="1:2" x14ac:dyDescent="0.25">
      <c r="A1814" s="23">
        <v>40697</v>
      </c>
      <c r="B1814" s="25" t="e">
        <v>#N/A</v>
      </c>
    </row>
    <row r="1815" spans="1:2" x14ac:dyDescent="0.25">
      <c r="A1815" s="23">
        <v>40700</v>
      </c>
      <c r="B1815" s="25" t="e">
        <v>#N/A</v>
      </c>
    </row>
    <row r="1816" spans="1:2" x14ac:dyDescent="0.25">
      <c r="A1816" s="23">
        <v>40701</v>
      </c>
      <c r="B1816" s="25" t="e">
        <v>#N/A</v>
      </c>
    </row>
    <row r="1817" spans="1:2" x14ac:dyDescent="0.25">
      <c r="A1817" s="23">
        <v>40702</v>
      </c>
      <c r="B1817" s="25" t="e">
        <v>#N/A</v>
      </c>
    </row>
    <row r="1818" spans="1:2" x14ac:dyDescent="0.25">
      <c r="A1818" s="23">
        <v>40703</v>
      </c>
      <c r="B1818" s="25" t="e">
        <v>#N/A</v>
      </c>
    </row>
    <row r="1819" spans="1:2" x14ac:dyDescent="0.25">
      <c r="A1819" s="23">
        <v>40704</v>
      </c>
      <c r="B1819" s="25" t="e">
        <v>#N/A</v>
      </c>
    </row>
    <row r="1820" spans="1:2" x14ac:dyDescent="0.25">
      <c r="A1820" s="23">
        <v>40707</v>
      </c>
      <c r="B1820" s="25" t="e">
        <v>#N/A</v>
      </c>
    </row>
    <row r="1821" spans="1:2" x14ac:dyDescent="0.25">
      <c r="A1821" s="23">
        <v>40708</v>
      </c>
      <c r="B1821" s="25" t="e">
        <v>#N/A</v>
      </c>
    </row>
    <row r="1822" spans="1:2" x14ac:dyDescent="0.25">
      <c r="A1822" s="23">
        <v>40709</v>
      </c>
      <c r="B1822" s="25" t="e">
        <v>#N/A</v>
      </c>
    </row>
    <row r="1823" spans="1:2" x14ac:dyDescent="0.25">
      <c r="A1823" s="23">
        <v>40710</v>
      </c>
      <c r="B1823" s="25" t="e">
        <v>#N/A</v>
      </c>
    </row>
    <row r="1824" spans="1:2" x14ac:dyDescent="0.25">
      <c r="A1824" s="23">
        <v>40711</v>
      </c>
      <c r="B1824" s="25" t="e">
        <v>#N/A</v>
      </c>
    </row>
    <row r="1825" spans="1:2" x14ac:dyDescent="0.25">
      <c r="A1825" s="23">
        <v>40714</v>
      </c>
      <c r="B1825" s="25" t="e">
        <v>#N/A</v>
      </c>
    </row>
    <row r="1826" spans="1:2" x14ac:dyDescent="0.25">
      <c r="A1826" s="23">
        <v>40715</v>
      </c>
      <c r="B1826" s="25" t="e">
        <v>#N/A</v>
      </c>
    </row>
    <row r="1827" spans="1:2" x14ac:dyDescent="0.25">
      <c r="A1827" s="23">
        <v>40716</v>
      </c>
      <c r="B1827" s="25" t="e">
        <v>#N/A</v>
      </c>
    </row>
    <row r="1828" spans="1:2" x14ac:dyDescent="0.25">
      <c r="A1828" s="23">
        <v>40717</v>
      </c>
      <c r="B1828" s="25" t="e">
        <v>#N/A</v>
      </c>
    </row>
    <row r="1829" spans="1:2" x14ac:dyDescent="0.25">
      <c r="A1829" s="23">
        <v>40718</v>
      </c>
      <c r="B1829" s="25" t="e">
        <v>#N/A</v>
      </c>
    </row>
    <row r="1830" spans="1:2" x14ac:dyDescent="0.25">
      <c r="A1830" s="23">
        <v>40721</v>
      </c>
      <c r="B1830" s="25" t="e">
        <v>#N/A</v>
      </c>
    </row>
    <row r="1831" spans="1:2" x14ac:dyDescent="0.25">
      <c r="A1831" s="23">
        <v>40722</v>
      </c>
      <c r="B1831" s="25" t="e">
        <v>#N/A</v>
      </c>
    </row>
    <row r="1832" spans="1:2" x14ac:dyDescent="0.25">
      <c r="A1832" s="23">
        <v>40723</v>
      </c>
      <c r="B1832" s="25" t="e">
        <v>#N/A</v>
      </c>
    </row>
    <row r="1833" spans="1:2" x14ac:dyDescent="0.25">
      <c r="A1833" s="23">
        <v>40724</v>
      </c>
      <c r="B1833" s="25" t="e">
        <v>#N/A</v>
      </c>
    </row>
    <row r="1834" spans="1:2" x14ac:dyDescent="0.25">
      <c r="A1834" s="23">
        <v>40725</v>
      </c>
      <c r="B1834" s="25" t="e">
        <v>#N/A</v>
      </c>
    </row>
    <row r="1835" spans="1:2" x14ac:dyDescent="0.25">
      <c r="A1835" s="23">
        <v>40729</v>
      </c>
      <c r="B1835" s="25" t="e">
        <v>#N/A</v>
      </c>
    </row>
    <row r="1836" spans="1:2" x14ac:dyDescent="0.25">
      <c r="A1836" s="23">
        <v>40730</v>
      </c>
      <c r="B1836" s="25" t="e">
        <v>#N/A</v>
      </c>
    </row>
    <row r="1837" spans="1:2" x14ac:dyDescent="0.25">
      <c r="A1837" s="23">
        <v>40731</v>
      </c>
      <c r="B1837" s="25" t="e">
        <v>#N/A</v>
      </c>
    </row>
    <row r="1838" spans="1:2" x14ac:dyDescent="0.25">
      <c r="A1838" s="23">
        <v>40732</v>
      </c>
      <c r="B1838" s="25" t="e">
        <v>#N/A</v>
      </c>
    </row>
    <row r="1839" spans="1:2" x14ac:dyDescent="0.25">
      <c r="A1839" s="23">
        <v>40735</v>
      </c>
      <c r="B1839" s="25" t="e">
        <v>#N/A</v>
      </c>
    </row>
    <row r="1840" spans="1:2" x14ac:dyDescent="0.25">
      <c r="A1840" s="23">
        <v>40736</v>
      </c>
      <c r="B1840" s="25" t="e">
        <v>#N/A</v>
      </c>
    </row>
    <row r="1841" spans="1:2" x14ac:dyDescent="0.25">
      <c r="A1841" s="23">
        <v>40737</v>
      </c>
      <c r="B1841" s="25" t="e">
        <v>#N/A</v>
      </c>
    </row>
    <row r="1842" spans="1:2" x14ac:dyDescent="0.25">
      <c r="A1842" s="23">
        <v>40738</v>
      </c>
      <c r="B1842" s="25" t="e">
        <v>#N/A</v>
      </c>
    </row>
    <row r="1843" spans="1:2" x14ac:dyDescent="0.25">
      <c r="A1843" s="23">
        <v>40739</v>
      </c>
      <c r="B1843" s="25" t="e">
        <v>#N/A</v>
      </c>
    </row>
    <row r="1844" spans="1:2" x14ac:dyDescent="0.25">
      <c r="A1844" s="23">
        <v>40742</v>
      </c>
      <c r="B1844" s="25" t="e">
        <v>#N/A</v>
      </c>
    </row>
    <row r="1845" spans="1:2" x14ac:dyDescent="0.25">
      <c r="A1845" s="23">
        <v>40743</v>
      </c>
      <c r="B1845" s="25" t="e">
        <v>#N/A</v>
      </c>
    </row>
    <row r="1846" spans="1:2" x14ac:dyDescent="0.25">
      <c r="A1846" s="23">
        <v>40744</v>
      </c>
      <c r="B1846" s="25" t="e">
        <v>#N/A</v>
      </c>
    </row>
    <row r="1847" spans="1:2" x14ac:dyDescent="0.25">
      <c r="A1847" s="23">
        <v>40745</v>
      </c>
      <c r="B1847" s="25" t="e">
        <v>#N/A</v>
      </c>
    </row>
    <row r="1848" spans="1:2" x14ac:dyDescent="0.25">
      <c r="A1848" s="23">
        <v>40746</v>
      </c>
      <c r="B1848" s="25" t="e">
        <v>#N/A</v>
      </c>
    </row>
    <row r="1849" spans="1:2" x14ac:dyDescent="0.25">
      <c r="A1849" s="23">
        <v>40749</v>
      </c>
      <c r="B1849" s="25" t="e">
        <v>#N/A</v>
      </c>
    </row>
    <row r="1850" spans="1:2" x14ac:dyDescent="0.25">
      <c r="A1850" s="23">
        <v>40750</v>
      </c>
      <c r="B1850" s="25" t="e">
        <v>#N/A</v>
      </c>
    </row>
    <row r="1851" spans="1:2" x14ac:dyDescent="0.25">
      <c r="A1851" s="23">
        <v>40751</v>
      </c>
      <c r="B1851" s="25" t="e">
        <v>#N/A</v>
      </c>
    </row>
    <row r="1852" spans="1:2" x14ac:dyDescent="0.25">
      <c r="A1852" s="23">
        <v>40752</v>
      </c>
      <c r="B1852" s="25" t="e">
        <v>#N/A</v>
      </c>
    </row>
    <row r="1853" spans="1:2" x14ac:dyDescent="0.25">
      <c r="A1853" s="23">
        <v>40753</v>
      </c>
      <c r="B1853" s="25" t="e">
        <v>#N/A</v>
      </c>
    </row>
    <row r="1854" spans="1:2" x14ac:dyDescent="0.25">
      <c r="A1854" s="23">
        <v>40756</v>
      </c>
      <c r="B1854" s="25" t="e">
        <v>#N/A</v>
      </c>
    </row>
    <row r="1855" spans="1:2" x14ac:dyDescent="0.25">
      <c r="A1855" s="23">
        <v>40757</v>
      </c>
      <c r="B1855" s="25" t="e">
        <v>#N/A</v>
      </c>
    </row>
    <row r="1856" spans="1:2" x14ac:dyDescent="0.25">
      <c r="A1856" s="23">
        <v>40758</v>
      </c>
      <c r="B1856" s="25" t="e">
        <v>#N/A</v>
      </c>
    </row>
    <row r="1857" spans="1:2" x14ac:dyDescent="0.25">
      <c r="A1857" s="23">
        <v>40759</v>
      </c>
      <c r="B1857" s="25" t="e">
        <v>#N/A</v>
      </c>
    </row>
    <row r="1858" spans="1:2" x14ac:dyDescent="0.25">
      <c r="A1858" s="23">
        <v>40760</v>
      </c>
      <c r="B1858" s="25" t="e">
        <v>#N/A</v>
      </c>
    </row>
    <row r="1859" spans="1:2" x14ac:dyDescent="0.25">
      <c r="A1859" s="23">
        <v>40763</v>
      </c>
      <c r="B1859" s="25" t="e">
        <v>#N/A</v>
      </c>
    </row>
    <row r="1860" spans="1:2" x14ac:dyDescent="0.25">
      <c r="A1860" s="23">
        <v>40764</v>
      </c>
      <c r="B1860" s="25" t="e">
        <v>#N/A</v>
      </c>
    </row>
    <row r="1861" spans="1:2" x14ac:dyDescent="0.25">
      <c r="A1861" s="23">
        <v>40765</v>
      </c>
      <c r="B1861" s="25" t="e">
        <v>#N/A</v>
      </c>
    </row>
    <row r="1862" spans="1:2" x14ac:dyDescent="0.25">
      <c r="A1862" s="23">
        <v>40766</v>
      </c>
      <c r="B1862" s="25" t="e">
        <v>#N/A</v>
      </c>
    </row>
    <row r="1863" spans="1:2" x14ac:dyDescent="0.25">
      <c r="A1863" s="23">
        <v>40767</v>
      </c>
      <c r="B1863" s="25" t="e">
        <v>#N/A</v>
      </c>
    </row>
    <row r="1864" spans="1:2" x14ac:dyDescent="0.25">
      <c r="A1864" s="23">
        <v>40770</v>
      </c>
      <c r="B1864" s="25" t="e">
        <v>#N/A</v>
      </c>
    </row>
    <row r="1865" spans="1:2" x14ac:dyDescent="0.25">
      <c r="A1865" s="23">
        <v>40771</v>
      </c>
      <c r="B1865" s="25" t="e">
        <v>#N/A</v>
      </c>
    </row>
    <row r="1866" spans="1:2" x14ac:dyDescent="0.25">
      <c r="A1866" s="23">
        <v>40772</v>
      </c>
      <c r="B1866" s="25" t="e">
        <v>#N/A</v>
      </c>
    </row>
    <row r="1867" spans="1:2" x14ac:dyDescent="0.25">
      <c r="A1867" s="23">
        <v>40773</v>
      </c>
      <c r="B1867" s="25" t="e">
        <v>#N/A</v>
      </c>
    </row>
    <row r="1868" spans="1:2" x14ac:dyDescent="0.25">
      <c r="A1868" s="23">
        <v>40774</v>
      </c>
      <c r="B1868" s="25" t="e">
        <v>#N/A</v>
      </c>
    </row>
    <row r="1869" spans="1:2" x14ac:dyDescent="0.25">
      <c r="A1869" s="23">
        <v>40777</v>
      </c>
      <c r="B1869" s="25" t="e">
        <v>#N/A</v>
      </c>
    </row>
    <row r="1870" spans="1:2" x14ac:dyDescent="0.25">
      <c r="A1870" s="23">
        <v>40778</v>
      </c>
      <c r="B1870" s="25" t="e">
        <v>#N/A</v>
      </c>
    </row>
    <row r="1871" spans="1:2" x14ac:dyDescent="0.25">
      <c r="A1871" s="23">
        <v>40779</v>
      </c>
      <c r="B1871" s="25" t="e">
        <v>#N/A</v>
      </c>
    </row>
    <row r="1872" spans="1:2" x14ac:dyDescent="0.25">
      <c r="A1872" s="23">
        <v>40780</v>
      </c>
      <c r="B1872" s="25" t="e">
        <v>#N/A</v>
      </c>
    </row>
    <row r="1873" spans="1:2" x14ac:dyDescent="0.25">
      <c r="A1873" s="23">
        <v>40781</v>
      </c>
      <c r="B1873" s="25" t="e">
        <v>#N/A</v>
      </c>
    </row>
    <row r="1874" spans="1:2" x14ac:dyDescent="0.25">
      <c r="A1874" s="23">
        <v>40784</v>
      </c>
      <c r="B1874" s="25" t="e">
        <v>#N/A</v>
      </c>
    </row>
    <row r="1875" spans="1:2" x14ac:dyDescent="0.25">
      <c r="A1875" s="23">
        <v>40785</v>
      </c>
      <c r="B1875" s="25" t="e">
        <v>#N/A</v>
      </c>
    </row>
    <row r="1876" spans="1:2" x14ac:dyDescent="0.25">
      <c r="A1876" s="23">
        <v>40786</v>
      </c>
      <c r="B1876" s="25" t="e">
        <v>#N/A</v>
      </c>
    </row>
    <row r="1877" spans="1:2" x14ac:dyDescent="0.25">
      <c r="A1877" s="23">
        <v>40787</v>
      </c>
      <c r="B1877" s="25" t="e">
        <v>#N/A</v>
      </c>
    </row>
    <row r="1878" spans="1:2" x14ac:dyDescent="0.25">
      <c r="A1878" s="23">
        <v>40788</v>
      </c>
      <c r="B1878" s="25" t="e">
        <v>#N/A</v>
      </c>
    </row>
    <row r="1879" spans="1:2" x14ac:dyDescent="0.25">
      <c r="A1879" s="23">
        <v>40792</v>
      </c>
      <c r="B1879" s="25" t="e">
        <v>#N/A</v>
      </c>
    </row>
    <row r="1880" spans="1:2" x14ac:dyDescent="0.25">
      <c r="A1880" s="23">
        <v>40793</v>
      </c>
      <c r="B1880" s="25" t="e">
        <v>#N/A</v>
      </c>
    </row>
    <row r="1881" spans="1:2" x14ac:dyDescent="0.25">
      <c r="A1881" s="23">
        <v>40794</v>
      </c>
      <c r="B1881" s="25" t="e">
        <v>#N/A</v>
      </c>
    </row>
    <row r="1882" spans="1:2" x14ac:dyDescent="0.25">
      <c r="A1882" s="23">
        <v>40795</v>
      </c>
      <c r="B1882" s="25" t="e">
        <v>#N/A</v>
      </c>
    </row>
    <row r="1883" spans="1:2" x14ac:dyDescent="0.25">
      <c r="A1883" s="23">
        <v>40798</v>
      </c>
      <c r="B1883" s="25" t="e">
        <v>#N/A</v>
      </c>
    </row>
    <row r="1884" spans="1:2" x14ac:dyDescent="0.25">
      <c r="A1884" s="23">
        <v>40799</v>
      </c>
      <c r="B1884" s="25" t="e">
        <v>#N/A</v>
      </c>
    </row>
    <row r="1885" spans="1:2" x14ac:dyDescent="0.25">
      <c r="A1885" s="23">
        <v>40800</v>
      </c>
      <c r="B1885" s="25" t="e">
        <v>#N/A</v>
      </c>
    </row>
    <row r="1886" spans="1:2" x14ac:dyDescent="0.25">
      <c r="A1886" s="23">
        <v>40801</v>
      </c>
      <c r="B1886" s="25" t="e">
        <v>#N/A</v>
      </c>
    </row>
    <row r="1887" spans="1:2" x14ac:dyDescent="0.25">
      <c r="A1887" s="23">
        <v>40802</v>
      </c>
      <c r="B1887" s="25" t="e">
        <v>#N/A</v>
      </c>
    </row>
    <row r="1888" spans="1:2" x14ac:dyDescent="0.25">
      <c r="A1888" s="23">
        <v>40805</v>
      </c>
      <c r="B1888" s="25" t="e">
        <v>#N/A</v>
      </c>
    </row>
    <row r="1889" spans="1:2" x14ac:dyDescent="0.25">
      <c r="A1889" s="23">
        <v>40806</v>
      </c>
      <c r="B1889" s="25" t="e">
        <v>#N/A</v>
      </c>
    </row>
    <row r="1890" spans="1:2" x14ac:dyDescent="0.25">
      <c r="A1890" s="23">
        <v>40807</v>
      </c>
      <c r="B1890" s="25" t="e">
        <v>#N/A</v>
      </c>
    </row>
    <row r="1891" spans="1:2" x14ac:dyDescent="0.25">
      <c r="A1891" s="23">
        <v>40808</v>
      </c>
      <c r="B1891" s="25" t="e">
        <v>#N/A</v>
      </c>
    </row>
    <row r="1892" spans="1:2" x14ac:dyDescent="0.25">
      <c r="A1892" s="23">
        <v>40809</v>
      </c>
      <c r="B1892" s="25" t="e">
        <v>#N/A</v>
      </c>
    </row>
    <row r="1893" spans="1:2" x14ac:dyDescent="0.25">
      <c r="A1893" s="23">
        <v>40812</v>
      </c>
      <c r="B1893" s="25" t="e">
        <v>#N/A</v>
      </c>
    </row>
    <row r="1894" spans="1:2" x14ac:dyDescent="0.25">
      <c r="A1894" s="23">
        <v>40813</v>
      </c>
      <c r="B1894" s="25" t="e">
        <v>#N/A</v>
      </c>
    </row>
    <row r="1895" spans="1:2" x14ac:dyDescent="0.25">
      <c r="A1895" s="23">
        <v>40814</v>
      </c>
      <c r="B1895" s="25" t="e">
        <v>#N/A</v>
      </c>
    </row>
    <row r="1896" spans="1:2" x14ac:dyDescent="0.25">
      <c r="A1896" s="23">
        <v>40815</v>
      </c>
      <c r="B1896" s="25" t="e">
        <v>#N/A</v>
      </c>
    </row>
    <row r="1897" spans="1:2" x14ac:dyDescent="0.25">
      <c r="A1897" s="23">
        <v>40816</v>
      </c>
      <c r="B1897" s="25" t="e">
        <v>#N/A</v>
      </c>
    </row>
    <row r="1898" spans="1:2" x14ac:dyDescent="0.25">
      <c r="A1898" s="23">
        <v>40819</v>
      </c>
      <c r="B1898" s="25" t="e">
        <v>#N/A</v>
      </c>
    </row>
    <row r="1899" spans="1:2" x14ac:dyDescent="0.25">
      <c r="A1899" s="23">
        <v>40820</v>
      </c>
      <c r="B1899" s="25" t="e">
        <v>#N/A</v>
      </c>
    </row>
    <row r="1900" spans="1:2" x14ac:dyDescent="0.25">
      <c r="A1900" s="23">
        <v>40821</v>
      </c>
      <c r="B1900" s="25" t="e">
        <v>#N/A</v>
      </c>
    </row>
    <row r="1901" spans="1:2" x14ac:dyDescent="0.25">
      <c r="A1901" s="23">
        <v>40822</v>
      </c>
      <c r="B1901" s="25" t="e">
        <v>#N/A</v>
      </c>
    </row>
    <row r="1902" spans="1:2" x14ac:dyDescent="0.25">
      <c r="A1902" s="23">
        <v>40823</v>
      </c>
      <c r="B1902" s="25" t="e">
        <v>#N/A</v>
      </c>
    </row>
    <row r="1903" spans="1:2" x14ac:dyDescent="0.25">
      <c r="A1903" s="23">
        <v>40826</v>
      </c>
      <c r="B1903" s="25" t="e">
        <v>#N/A</v>
      </c>
    </row>
    <row r="1904" spans="1:2" x14ac:dyDescent="0.25">
      <c r="A1904" s="23">
        <v>40827</v>
      </c>
      <c r="B1904" s="25" t="e">
        <v>#N/A</v>
      </c>
    </row>
    <row r="1905" spans="1:2" x14ac:dyDescent="0.25">
      <c r="A1905" s="23">
        <v>40828</v>
      </c>
      <c r="B1905" s="25" t="e">
        <v>#N/A</v>
      </c>
    </row>
    <row r="1906" spans="1:2" x14ac:dyDescent="0.25">
      <c r="A1906" s="23">
        <v>40829</v>
      </c>
      <c r="B1906" s="25" t="e">
        <v>#N/A</v>
      </c>
    </row>
    <row r="1907" spans="1:2" x14ac:dyDescent="0.25">
      <c r="A1907" s="23">
        <v>40830</v>
      </c>
      <c r="B1907" s="25" t="e">
        <v>#N/A</v>
      </c>
    </row>
    <row r="1908" spans="1:2" x14ac:dyDescent="0.25">
      <c r="A1908" s="23">
        <v>40833</v>
      </c>
      <c r="B1908" s="25" t="e">
        <v>#N/A</v>
      </c>
    </row>
    <row r="1909" spans="1:2" x14ac:dyDescent="0.25">
      <c r="A1909" s="23">
        <v>40834</v>
      </c>
      <c r="B1909" s="25" t="e">
        <v>#N/A</v>
      </c>
    </row>
    <row r="1910" spans="1:2" x14ac:dyDescent="0.25">
      <c r="A1910" s="23">
        <v>40835</v>
      </c>
      <c r="B1910" s="25" t="e">
        <v>#N/A</v>
      </c>
    </row>
    <row r="1911" spans="1:2" x14ac:dyDescent="0.25">
      <c r="A1911" s="23">
        <v>40836</v>
      </c>
      <c r="B1911" s="25" t="e">
        <v>#N/A</v>
      </c>
    </row>
    <row r="1912" spans="1:2" x14ac:dyDescent="0.25">
      <c r="A1912" s="23">
        <v>40837</v>
      </c>
      <c r="B1912" s="25" t="e">
        <v>#N/A</v>
      </c>
    </row>
    <row r="1913" spans="1:2" x14ac:dyDescent="0.25">
      <c r="A1913" s="23">
        <v>40840</v>
      </c>
      <c r="B1913" s="25" t="e">
        <v>#N/A</v>
      </c>
    </row>
    <row r="1914" spans="1:2" x14ac:dyDescent="0.25">
      <c r="A1914" s="23">
        <v>40841</v>
      </c>
      <c r="B1914" s="25" t="e">
        <v>#N/A</v>
      </c>
    </row>
    <row r="1915" spans="1:2" x14ac:dyDescent="0.25">
      <c r="A1915" s="23">
        <v>40842</v>
      </c>
      <c r="B1915" s="25" t="e">
        <v>#N/A</v>
      </c>
    </row>
    <row r="1916" spans="1:2" x14ac:dyDescent="0.25">
      <c r="A1916" s="23">
        <v>40843</v>
      </c>
      <c r="B1916" s="25" t="e">
        <v>#N/A</v>
      </c>
    </row>
    <row r="1917" spans="1:2" x14ac:dyDescent="0.25">
      <c r="A1917" s="23">
        <v>40844</v>
      </c>
      <c r="B1917" s="25" t="e">
        <v>#N/A</v>
      </c>
    </row>
    <row r="1918" spans="1:2" x14ac:dyDescent="0.25">
      <c r="A1918" s="23">
        <v>40847</v>
      </c>
      <c r="B1918" s="25" t="e">
        <v>#N/A</v>
      </c>
    </row>
    <row r="1919" spans="1:2" x14ac:dyDescent="0.25">
      <c r="A1919" s="23">
        <v>40848</v>
      </c>
      <c r="B1919" s="25" t="e">
        <v>#N/A</v>
      </c>
    </row>
    <row r="1920" spans="1:2" x14ac:dyDescent="0.25">
      <c r="A1920" s="23">
        <v>40849</v>
      </c>
      <c r="B1920" s="25" t="e">
        <v>#N/A</v>
      </c>
    </row>
    <row r="1921" spans="1:2" x14ac:dyDescent="0.25">
      <c r="A1921" s="23">
        <v>40850</v>
      </c>
      <c r="B1921" s="25" t="e">
        <v>#N/A</v>
      </c>
    </row>
    <row r="1922" spans="1:2" x14ac:dyDescent="0.25">
      <c r="A1922" s="23">
        <v>40851</v>
      </c>
      <c r="B1922" s="25" t="e">
        <v>#N/A</v>
      </c>
    </row>
    <row r="1923" spans="1:2" x14ac:dyDescent="0.25">
      <c r="A1923" s="23">
        <v>40854</v>
      </c>
      <c r="B1923" s="25" t="e">
        <v>#N/A</v>
      </c>
    </row>
    <row r="1924" spans="1:2" x14ac:dyDescent="0.25">
      <c r="A1924" s="23">
        <v>40855</v>
      </c>
      <c r="B1924" s="25" t="e">
        <v>#N/A</v>
      </c>
    </row>
    <row r="1925" spans="1:2" x14ac:dyDescent="0.25">
      <c r="A1925" s="23">
        <v>40856</v>
      </c>
      <c r="B1925" s="25" t="e">
        <v>#N/A</v>
      </c>
    </row>
    <row r="1926" spans="1:2" x14ac:dyDescent="0.25">
      <c r="A1926" s="23">
        <v>40857</v>
      </c>
      <c r="B1926" s="25" t="e">
        <v>#N/A</v>
      </c>
    </row>
    <row r="1927" spans="1:2" x14ac:dyDescent="0.25">
      <c r="A1927" s="23">
        <v>40858</v>
      </c>
      <c r="B1927" s="25" t="e">
        <v>#N/A</v>
      </c>
    </row>
    <row r="1928" spans="1:2" x14ac:dyDescent="0.25">
      <c r="A1928" s="23">
        <v>40861</v>
      </c>
      <c r="B1928" s="25" t="e">
        <v>#N/A</v>
      </c>
    </row>
    <row r="1929" spans="1:2" x14ac:dyDescent="0.25">
      <c r="A1929" s="23">
        <v>40862</v>
      </c>
      <c r="B1929" s="25" t="e">
        <v>#N/A</v>
      </c>
    </row>
    <row r="1930" spans="1:2" x14ac:dyDescent="0.25">
      <c r="A1930" s="23">
        <v>40863</v>
      </c>
      <c r="B1930" s="25" t="e">
        <v>#N/A</v>
      </c>
    </row>
    <row r="1931" spans="1:2" x14ac:dyDescent="0.25">
      <c r="A1931" s="23">
        <v>40864</v>
      </c>
      <c r="B1931" s="25" t="e">
        <v>#N/A</v>
      </c>
    </row>
    <row r="1932" spans="1:2" x14ac:dyDescent="0.25">
      <c r="A1932" s="23">
        <v>40865</v>
      </c>
      <c r="B1932" s="25" t="e">
        <v>#N/A</v>
      </c>
    </row>
    <row r="1933" spans="1:2" x14ac:dyDescent="0.25">
      <c r="A1933" s="23">
        <v>40868</v>
      </c>
      <c r="B1933" s="25" t="e">
        <v>#N/A</v>
      </c>
    </row>
    <row r="1934" spans="1:2" x14ac:dyDescent="0.25">
      <c r="A1934" s="23">
        <v>40869</v>
      </c>
      <c r="B1934" s="25" t="e">
        <v>#N/A</v>
      </c>
    </row>
    <row r="1935" spans="1:2" x14ac:dyDescent="0.25">
      <c r="A1935" s="23">
        <v>40870</v>
      </c>
      <c r="B1935" s="25" t="e">
        <v>#N/A</v>
      </c>
    </row>
    <row r="1936" spans="1:2" x14ac:dyDescent="0.25">
      <c r="A1936" s="23">
        <v>40872</v>
      </c>
      <c r="B1936" s="25" t="e">
        <v>#N/A</v>
      </c>
    </row>
    <row r="1937" spans="1:2" x14ac:dyDescent="0.25">
      <c r="A1937" s="23">
        <v>40875</v>
      </c>
      <c r="B1937" s="25" t="e">
        <v>#N/A</v>
      </c>
    </row>
    <row r="1938" spans="1:2" x14ac:dyDescent="0.25">
      <c r="A1938" s="23">
        <v>40876</v>
      </c>
      <c r="B1938" s="25" t="e">
        <v>#N/A</v>
      </c>
    </row>
    <row r="1939" spans="1:2" x14ac:dyDescent="0.25">
      <c r="A1939" s="23">
        <v>40877</v>
      </c>
      <c r="B1939" s="25" t="e">
        <v>#N/A</v>
      </c>
    </row>
    <row r="1940" spans="1:2" x14ac:dyDescent="0.25">
      <c r="A1940" s="23">
        <v>40878</v>
      </c>
      <c r="B1940" s="25" t="e">
        <v>#N/A</v>
      </c>
    </row>
    <row r="1941" spans="1:2" x14ac:dyDescent="0.25">
      <c r="A1941" s="23">
        <v>40879</v>
      </c>
      <c r="B1941" s="25" t="e">
        <v>#N/A</v>
      </c>
    </row>
    <row r="1942" spans="1:2" x14ac:dyDescent="0.25">
      <c r="A1942" s="23">
        <v>40882</v>
      </c>
      <c r="B1942" s="25" t="e">
        <v>#N/A</v>
      </c>
    </row>
    <row r="1943" spans="1:2" x14ac:dyDescent="0.25">
      <c r="A1943" s="23">
        <v>40883</v>
      </c>
      <c r="B1943" s="25" t="e">
        <v>#N/A</v>
      </c>
    </row>
    <row r="1944" spans="1:2" x14ac:dyDescent="0.25">
      <c r="A1944" s="23">
        <v>40884</v>
      </c>
      <c r="B1944" s="25" t="e">
        <v>#N/A</v>
      </c>
    </row>
    <row r="1945" spans="1:2" x14ac:dyDescent="0.25">
      <c r="A1945" s="23">
        <v>40885</v>
      </c>
      <c r="B1945" s="25" t="e">
        <v>#N/A</v>
      </c>
    </row>
    <row r="1946" spans="1:2" x14ac:dyDescent="0.25">
      <c r="A1946" s="23">
        <v>40886</v>
      </c>
      <c r="B1946" s="25" t="e">
        <v>#N/A</v>
      </c>
    </row>
    <row r="1947" spans="1:2" x14ac:dyDescent="0.25">
      <c r="A1947" s="23">
        <v>40889</v>
      </c>
      <c r="B1947" s="25" t="e">
        <v>#N/A</v>
      </c>
    </row>
    <row r="1948" spans="1:2" x14ac:dyDescent="0.25">
      <c r="A1948" s="23">
        <v>40890</v>
      </c>
      <c r="B1948" s="25" t="e">
        <v>#N/A</v>
      </c>
    </row>
    <row r="1949" spans="1:2" x14ac:dyDescent="0.25">
      <c r="A1949" s="23">
        <v>40891</v>
      </c>
      <c r="B1949" s="25" t="e">
        <v>#N/A</v>
      </c>
    </row>
    <row r="1950" spans="1:2" x14ac:dyDescent="0.25">
      <c r="A1950" s="23">
        <v>40892</v>
      </c>
      <c r="B1950" s="25" t="e">
        <v>#N/A</v>
      </c>
    </row>
    <row r="1951" spans="1:2" x14ac:dyDescent="0.25">
      <c r="A1951" s="23">
        <v>40893</v>
      </c>
      <c r="B1951" s="25" t="e">
        <v>#N/A</v>
      </c>
    </row>
    <row r="1952" spans="1:2" x14ac:dyDescent="0.25">
      <c r="A1952" s="23">
        <v>40896</v>
      </c>
      <c r="B1952" s="25" t="e">
        <v>#N/A</v>
      </c>
    </row>
    <row r="1953" spans="1:2" x14ac:dyDescent="0.25">
      <c r="A1953" s="23">
        <v>40897</v>
      </c>
      <c r="B1953" s="25" t="e">
        <v>#N/A</v>
      </c>
    </row>
    <row r="1954" spans="1:2" x14ac:dyDescent="0.25">
      <c r="A1954" s="23">
        <v>40898</v>
      </c>
      <c r="B1954" s="25" t="e">
        <v>#N/A</v>
      </c>
    </row>
    <row r="1955" spans="1:2" x14ac:dyDescent="0.25">
      <c r="A1955" s="23">
        <v>40899</v>
      </c>
      <c r="B1955" s="25" t="e">
        <v>#N/A</v>
      </c>
    </row>
    <row r="1956" spans="1:2" x14ac:dyDescent="0.25">
      <c r="A1956" s="23">
        <v>40900</v>
      </c>
      <c r="B1956" s="25" t="e">
        <v>#N/A</v>
      </c>
    </row>
    <row r="1957" spans="1:2" x14ac:dyDescent="0.25">
      <c r="A1957" s="23">
        <v>40904</v>
      </c>
      <c r="B1957" s="25" t="e">
        <v>#N/A</v>
      </c>
    </row>
    <row r="1958" spans="1:2" x14ac:dyDescent="0.25">
      <c r="A1958" s="23">
        <v>40905</v>
      </c>
      <c r="B1958" s="25" t="e">
        <v>#N/A</v>
      </c>
    </row>
    <row r="1959" spans="1:2" x14ac:dyDescent="0.25">
      <c r="A1959" s="23">
        <v>40906</v>
      </c>
      <c r="B1959" s="25" t="e">
        <v>#N/A</v>
      </c>
    </row>
    <row r="1960" spans="1:2" x14ac:dyDescent="0.25">
      <c r="A1960" s="23">
        <v>40907</v>
      </c>
      <c r="B1960" s="25" t="e">
        <v>#N/A</v>
      </c>
    </row>
    <row r="1961" spans="1:2" x14ac:dyDescent="0.25">
      <c r="A1961" s="23">
        <v>40911</v>
      </c>
      <c r="B1961" s="25" t="e">
        <v>#N/A</v>
      </c>
    </row>
    <row r="1962" spans="1:2" x14ac:dyDescent="0.25">
      <c r="A1962" s="23">
        <v>40912</v>
      </c>
      <c r="B1962" s="25" t="e">
        <v>#N/A</v>
      </c>
    </row>
    <row r="1963" spans="1:2" x14ac:dyDescent="0.25">
      <c r="A1963" s="23">
        <v>40913</v>
      </c>
      <c r="B1963" s="25" t="e">
        <v>#N/A</v>
      </c>
    </row>
    <row r="1964" spans="1:2" x14ac:dyDescent="0.25">
      <c r="A1964" s="23">
        <v>40914</v>
      </c>
      <c r="B1964" s="25" t="e">
        <v>#N/A</v>
      </c>
    </row>
    <row r="1965" spans="1:2" x14ac:dyDescent="0.25">
      <c r="A1965" s="23">
        <v>40917</v>
      </c>
      <c r="B1965" s="25" t="e">
        <v>#N/A</v>
      </c>
    </row>
    <row r="1966" spans="1:2" x14ac:dyDescent="0.25">
      <c r="A1966" s="23">
        <v>40918</v>
      </c>
      <c r="B1966" s="25" t="e">
        <v>#N/A</v>
      </c>
    </row>
    <row r="1967" spans="1:2" x14ac:dyDescent="0.25">
      <c r="A1967" s="23">
        <v>40919</v>
      </c>
      <c r="B1967" s="25" t="e">
        <v>#N/A</v>
      </c>
    </row>
    <row r="1968" spans="1:2" x14ac:dyDescent="0.25">
      <c r="A1968" s="23">
        <v>40920</v>
      </c>
      <c r="B1968" s="25" t="e">
        <v>#N/A</v>
      </c>
    </row>
    <row r="1969" spans="1:2" x14ac:dyDescent="0.25">
      <c r="A1969" s="23">
        <v>40921</v>
      </c>
      <c r="B1969" s="25" t="e">
        <v>#N/A</v>
      </c>
    </row>
    <row r="1970" spans="1:2" x14ac:dyDescent="0.25">
      <c r="A1970" s="23">
        <v>40925</v>
      </c>
      <c r="B1970" s="25" t="e">
        <v>#N/A</v>
      </c>
    </row>
    <row r="1971" spans="1:2" x14ac:dyDescent="0.25">
      <c r="A1971" s="23">
        <v>40926</v>
      </c>
      <c r="B1971" s="25" t="e">
        <v>#N/A</v>
      </c>
    </row>
    <row r="1972" spans="1:2" x14ac:dyDescent="0.25">
      <c r="A1972" s="23">
        <v>40927</v>
      </c>
      <c r="B1972" s="25" t="e">
        <v>#N/A</v>
      </c>
    </row>
    <row r="1973" spans="1:2" x14ac:dyDescent="0.25">
      <c r="A1973" s="23">
        <v>40928</v>
      </c>
      <c r="B1973" s="25" t="e">
        <v>#N/A</v>
      </c>
    </row>
    <row r="1974" spans="1:2" x14ac:dyDescent="0.25">
      <c r="A1974" s="23">
        <v>40931</v>
      </c>
      <c r="B1974" s="25" t="e">
        <v>#N/A</v>
      </c>
    </row>
    <row r="1975" spans="1:2" x14ac:dyDescent="0.25">
      <c r="A1975" s="23">
        <v>40932</v>
      </c>
      <c r="B1975" s="25" t="e">
        <v>#N/A</v>
      </c>
    </row>
    <row r="1976" spans="1:2" x14ac:dyDescent="0.25">
      <c r="A1976" s="23">
        <v>40933</v>
      </c>
      <c r="B1976" s="25" t="e">
        <v>#N/A</v>
      </c>
    </row>
    <row r="1977" spans="1:2" x14ac:dyDescent="0.25">
      <c r="A1977" s="23">
        <v>40934</v>
      </c>
      <c r="B1977" s="25" t="e">
        <v>#N/A</v>
      </c>
    </row>
    <row r="1978" spans="1:2" x14ac:dyDescent="0.25">
      <c r="A1978" s="23">
        <v>40935</v>
      </c>
      <c r="B1978" s="25" t="e">
        <v>#N/A</v>
      </c>
    </row>
    <row r="1979" spans="1:2" x14ac:dyDescent="0.25">
      <c r="A1979" s="23">
        <v>40938</v>
      </c>
      <c r="B1979" s="25" t="e">
        <v>#N/A</v>
      </c>
    </row>
    <row r="1980" spans="1:2" x14ac:dyDescent="0.25">
      <c r="A1980" s="23">
        <v>40939</v>
      </c>
      <c r="B1980" s="25" t="e">
        <v>#N/A</v>
      </c>
    </row>
    <row r="1981" spans="1:2" x14ac:dyDescent="0.25">
      <c r="A1981" s="23">
        <v>40940</v>
      </c>
      <c r="B1981" s="25" t="e">
        <v>#N/A</v>
      </c>
    </row>
    <row r="1982" spans="1:2" x14ac:dyDescent="0.25">
      <c r="A1982" s="23">
        <v>40941</v>
      </c>
      <c r="B1982" s="25" t="e">
        <v>#N/A</v>
      </c>
    </row>
    <row r="1983" spans="1:2" x14ac:dyDescent="0.25">
      <c r="A1983" s="23">
        <v>40942</v>
      </c>
      <c r="B1983" s="25" t="e">
        <v>#N/A</v>
      </c>
    </row>
    <row r="1984" spans="1:2" x14ac:dyDescent="0.25">
      <c r="A1984" s="23">
        <v>40945</v>
      </c>
      <c r="B1984" s="25" t="e">
        <v>#N/A</v>
      </c>
    </row>
    <row r="1985" spans="1:2" x14ac:dyDescent="0.25">
      <c r="A1985" s="23">
        <v>40946</v>
      </c>
      <c r="B1985" s="25" t="e">
        <v>#N/A</v>
      </c>
    </row>
    <row r="1986" spans="1:2" x14ac:dyDescent="0.25">
      <c r="A1986" s="23">
        <v>40947</v>
      </c>
      <c r="B1986" s="25" t="e">
        <v>#N/A</v>
      </c>
    </row>
    <row r="1987" spans="1:2" x14ac:dyDescent="0.25">
      <c r="A1987" s="23">
        <v>40948</v>
      </c>
      <c r="B1987" s="25" t="e">
        <v>#N/A</v>
      </c>
    </row>
    <row r="1988" spans="1:2" x14ac:dyDescent="0.25">
      <c r="A1988" s="23">
        <v>40949</v>
      </c>
      <c r="B1988" s="25" t="e">
        <v>#N/A</v>
      </c>
    </row>
    <row r="1989" spans="1:2" x14ac:dyDescent="0.25">
      <c r="A1989" s="23">
        <v>40952</v>
      </c>
      <c r="B1989" s="25" t="e">
        <v>#N/A</v>
      </c>
    </row>
    <row r="1990" spans="1:2" x14ac:dyDescent="0.25">
      <c r="A1990" s="23">
        <v>40953</v>
      </c>
      <c r="B1990" s="25" t="e">
        <v>#N/A</v>
      </c>
    </row>
    <row r="1991" spans="1:2" x14ac:dyDescent="0.25">
      <c r="A1991" s="23">
        <v>40954</v>
      </c>
      <c r="B1991" s="25" t="e">
        <v>#N/A</v>
      </c>
    </row>
    <row r="1992" spans="1:2" x14ac:dyDescent="0.25">
      <c r="A1992" s="23">
        <v>40955</v>
      </c>
      <c r="B1992" s="25" t="e">
        <v>#N/A</v>
      </c>
    </row>
    <row r="1993" spans="1:2" x14ac:dyDescent="0.25">
      <c r="A1993" s="23">
        <v>40956</v>
      </c>
      <c r="B1993" s="25" t="e">
        <v>#N/A</v>
      </c>
    </row>
    <row r="1994" spans="1:2" x14ac:dyDescent="0.25">
      <c r="A1994" s="23">
        <v>40960</v>
      </c>
      <c r="B1994" s="25" t="e">
        <v>#N/A</v>
      </c>
    </row>
    <row r="1995" spans="1:2" x14ac:dyDescent="0.25">
      <c r="A1995" s="23">
        <v>40961</v>
      </c>
      <c r="B1995" s="25" t="e">
        <v>#N/A</v>
      </c>
    </row>
    <row r="1996" spans="1:2" x14ac:dyDescent="0.25">
      <c r="A1996" s="23">
        <v>40962</v>
      </c>
      <c r="B1996" s="25" t="e">
        <v>#N/A</v>
      </c>
    </row>
    <row r="1997" spans="1:2" x14ac:dyDescent="0.25">
      <c r="A1997" s="23">
        <v>40963</v>
      </c>
      <c r="B1997" s="25" t="e">
        <v>#N/A</v>
      </c>
    </row>
    <row r="1998" spans="1:2" x14ac:dyDescent="0.25">
      <c r="A1998" s="23">
        <v>40966</v>
      </c>
      <c r="B1998" s="25" t="e">
        <v>#N/A</v>
      </c>
    </row>
    <row r="1999" spans="1:2" x14ac:dyDescent="0.25">
      <c r="A1999" s="23">
        <v>40967</v>
      </c>
      <c r="B1999" s="25" t="e">
        <v>#N/A</v>
      </c>
    </row>
    <row r="2000" spans="1:2" x14ac:dyDescent="0.25">
      <c r="A2000" s="23">
        <v>40968</v>
      </c>
      <c r="B2000" s="25" t="e">
        <v>#N/A</v>
      </c>
    </row>
    <row r="2001" spans="1:2" x14ac:dyDescent="0.25">
      <c r="A2001" s="23">
        <v>40969</v>
      </c>
      <c r="B2001" s="25" t="e">
        <v>#N/A</v>
      </c>
    </row>
    <row r="2002" spans="1:2" x14ac:dyDescent="0.25">
      <c r="A2002" s="23">
        <v>40970</v>
      </c>
      <c r="B2002" s="25" t="e">
        <v>#N/A</v>
      </c>
    </row>
    <row r="2003" spans="1:2" x14ac:dyDescent="0.25">
      <c r="A2003" s="23">
        <v>40973</v>
      </c>
      <c r="B2003" s="25" t="e">
        <v>#N/A</v>
      </c>
    </row>
    <row r="2004" spans="1:2" x14ac:dyDescent="0.25">
      <c r="A2004" s="23">
        <v>40974</v>
      </c>
      <c r="B2004" s="25" t="e">
        <v>#N/A</v>
      </c>
    </row>
    <row r="2005" spans="1:2" x14ac:dyDescent="0.25">
      <c r="A2005" s="23">
        <v>40975</v>
      </c>
      <c r="B2005" s="25" t="e">
        <v>#N/A</v>
      </c>
    </row>
    <row r="2006" spans="1:2" x14ac:dyDescent="0.25">
      <c r="A2006" s="23">
        <v>40976</v>
      </c>
      <c r="B2006" s="25" t="e">
        <v>#N/A</v>
      </c>
    </row>
    <row r="2007" spans="1:2" x14ac:dyDescent="0.25">
      <c r="A2007" s="23">
        <v>40977</v>
      </c>
      <c r="B2007" s="25" t="e">
        <v>#N/A</v>
      </c>
    </row>
    <row r="2008" spans="1:2" x14ac:dyDescent="0.25">
      <c r="A2008" s="23">
        <v>40980</v>
      </c>
      <c r="B2008" s="25" t="e">
        <v>#N/A</v>
      </c>
    </row>
    <row r="2009" spans="1:2" x14ac:dyDescent="0.25">
      <c r="A2009" s="23">
        <v>40981</v>
      </c>
      <c r="B2009" s="25" t="e">
        <v>#N/A</v>
      </c>
    </row>
    <row r="2010" spans="1:2" x14ac:dyDescent="0.25">
      <c r="A2010" s="23">
        <v>40982</v>
      </c>
      <c r="B2010" s="25" t="e">
        <v>#N/A</v>
      </c>
    </row>
    <row r="2011" spans="1:2" x14ac:dyDescent="0.25">
      <c r="A2011" s="23">
        <v>40983</v>
      </c>
      <c r="B2011" s="25" t="e">
        <v>#N/A</v>
      </c>
    </row>
    <row r="2012" spans="1:2" x14ac:dyDescent="0.25">
      <c r="A2012" s="23">
        <v>40984</v>
      </c>
      <c r="B2012" s="25" t="e">
        <v>#N/A</v>
      </c>
    </row>
    <row r="2013" spans="1:2" x14ac:dyDescent="0.25">
      <c r="A2013" s="23">
        <v>40987</v>
      </c>
      <c r="B2013" s="25" t="e">
        <v>#N/A</v>
      </c>
    </row>
    <row r="2014" spans="1:2" x14ac:dyDescent="0.25">
      <c r="A2014" s="23">
        <v>40988</v>
      </c>
      <c r="B2014" s="25" t="e">
        <v>#N/A</v>
      </c>
    </row>
    <row r="2015" spans="1:2" x14ac:dyDescent="0.25">
      <c r="A2015" s="23">
        <v>40989</v>
      </c>
      <c r="B2015" s="25" t="e">
        <v>#N/A</v>
      </c>
    </row>
    <row r="2016" spans="1:2" x14ac:dyDescent="0.25">
      <c r="A2016" s="23">
        <v>40990</v>
      </c>
      <c r="B2016" s="25" t="e">
        <v>#N/A</v>
      </c>
    </row>
    <row r="2017" spans="1:2" x14ac:dyDescent="0.25">
      <c r="A2017" s="23">
        <v>40991</v>
      </c>
      <c r="B2017" s="25" t="e">
        <v>#N/A</v>
      </c>
    </row>
    <row r="2018" spans="1:2" x14ac:dyDescent="0.25">
      <c r="A2018" s="23">
        <v>40994</v>
      </c>
      <c r="B2018" s="25" t="e">
        <v>#N/A</v>
      </c>
    </row>
    <row r="2019" spans="1:2" x14ac:dyDescent="0.25">
      <c r="A2019" s="23">
        <v>40995</v>
      </c>
      <c r="B2019" s="25" t="e">
        <v>#N/A</v>
      </c>
    </row>
    <row r="2020" spans="1:2" x14ac:dyDescent="0.25">
      <c r="A2020" s="23">
        <v>40996</v>
      </c>
      <c r="B2020" s="25" t="e">
        <v>#N/A</v>
      </c>
    </row>
    <row r="2021" spans="1:2" x14ac:dyDescent="0.25">
      <c r="A2021" s="23">
        <v>40997</v>
      </c>
      <c r="B2021" s="25" t="e">
        <v>#N/A</v>
      </c>
    </row>
    <row r="2022" spans="1:2" x14ac:dyDescent="0.25">
      <c r="A2022" s="23">
        <v>40998</v>
      </c>
      <c r="B2022" s="25" t="e">
        <v>#N/A</v>
      </c>
    </row>
    <row r="2023" spans="1:2" x14ac:dyDescent="0.25">
      <c r="A2023" s="23">
        <v>41001</v>
      </c>
      <c r="B2023" s="25" t="e">
        <v>#N/A</v>
      </c>
    </row>
    <row r="2024" spans="1:2" x14ac:dyDescent="0.25">
      <c r="A2024" s="23">
        <v>41002</v>
      </c>
      <c r="B2024" s="25" t="e">
        <v>#N/A</v>
      </c>
    </row>
    <row r="2025" spans="1:2" x14ac:dyDescent="0.25">
      <c r="A2025" s="23">
        <v>41003</v>
      </c>
      <c r="B2025" s="25" t="e">
        <v>#N/A</v>
      </c>
    </row>
    <row r="2026" spans="1:2" x14ac:dyDescent="0.25">
      <c r="A2026" s="23">
        <v>41004</v>
      </c>
      <c r="B2026" s="25" t="e">
        <v>#N/A</v>
      </c>
    </row>
    <row r="2027" spans="1:2" x14ac:dyDescent="0.25">
      <c r="A2027" s="23">
        <v>41008</v>
      </c>
      <c r="B2027" s="25" t="e">
        <v>#N/A</v>
      </c>
    </row>
    <row r="2028" spans="1:2" x14ac:dyDescent="0.25">
      <c r="A2028" s="23">
        <v>41009</v>
      </c>
      <c r="B2028" s="25" t="e">
        <v>#N/A</v>
      </c>
    </row>
    <row r="2029" spans="1:2" x14ac:dyDescent="0.25">
      <c r="A2029" s="23">
        <v>41010</v>
      </c>
      <c r="B2029" s="25" t="e">
        <v>#N/A</v>
      </c>
    </row>
    <row r="2030" spans="1:2" x14ac:dyDescent="0.25">
      <c r="A2030" s="23">
        <v>41011</v>
      </c>
      <c r="B2030" s="25" t="e">
        <v>#N/A</v>
      </c>
    </row>
    <row r="2031" spans="1:2" x14ac:dyDescent="0.25">
      <c r="A2031" s="23">
        <v>41012</v>
      </c>
      <c r="B2031" s="25" t="e">
        <v>#N/A</v>
      </c>
    </row>
    <row r="2032" spans="1:2" x14ac:dyDescent="0.25">
      <c r="A2032" s="23">
        <v>41015</v>
      </c>
      <c r="B2032" s="25" t="e">
        <v>#N/A</v>
      </c>
    </row>
    <row r="2033" spans="1:2" x14ac:dyDescent="0.25">
      <c r="A2033" s="23">
        <v>41016</v>
      </c>
      <c r="B2033" s="25" t="e">
        <v>#N/A</v>
      </c>
    </row>
    <row r="2034" spans="1:2" x14ac:dyDescent="0.25">
      <c r="A2034" s="23">
        <v>41017</v>
      </c>
      <c r="B2034" s="25" t="e">
        <v>#N/A</v>
      </c>
    </row>
    <row r="2035" spans="1:2" x14ac:dyDescent="0.25">
      <c r="A2035" s="23">
        <v>41018</v>
      </c>
      <c r="B2035" s="25" t="e">
        <v>#N/A</v>
      </c>
    </row>
    <row r="2036" spans="1:2" x14ac:dyDescent="0.25">
      <c r="A2036" s="23">
        <v>41019</v>
      </c>
      <c r="B2036" s="25" t="e">
        <v>#N/A</v>
      </c>
    </row>
    <row r="2037" spans="1:2" x14ac:dyDescent="0.25">
      <c r="A2037" s="23">
        <v>41022</v>
      </c>
      <c r="B2037" s="25" t="e">
        <v>#N/A</v>
      </c>
    </row>
    <row r="2038" spans="1:2" x14ac:dyDescent="0.25">
      <c r="A2038" s="23">
        <v>41023</v>
      </c>
      <c r="B2038" s="25" t="e">
        <v>#N/A</v>
      </c>
    </row>
    <row r="2039" spans="1:2" x14ac:dyDescent="0.25">
      <c r="A2039" s="23">
        <v>41024</v>
      </c>
      <c r="B2039" s="25" t="e">
        <v>#N/A</v>
      </c>
    </row>
    <row r="2040" spans="1:2" x14ac:dyDescent="0.25">
      <c r="A2040" s="23">
        <v>41025</v>
      </c>
      <c r="B2040" s="25" t="e">
        <v>#N/A</v>
      </c>
    </row>
    <row r="2041" spans="1:2" x14ac:dyDescent="0.25">
      <c r="A2041" s="23">
        <v>41026</v>
      </c>
      <c r="B2041" s="25" t="e">
        <v>#N/A</v>
      </c>
    </row>
    <row r="2042" spans="1:2" x14ac:dyDescent="0.25">
      <c r="A2042" s="23">
        <v>41029</v>
      </c>
      <c r="B2042" s="25" t="e">
        <v>#N/A</v>
      </c>
    </row>
    <row r="2043" spans="1:2" x14ac:dyDescent="0.25">
      <c r="A2043" s="23">
        <v>41030</v>
      </c>
      <c r="B2043" s="25" t="e">
        <v>#N/A</v>
      </c>
    </row>
    <row r="2044" spans="1:2" x14ac:dyDescent="0.25">
      <c r="A2044" s="23">
        <v>41031</v>
      </c>
      <c r="B2044" s="25" t="e">
        <v>#N/A</v>
      </c>
    </row>
    <row r="2045" spans="1:2" x14ac:dyDescent="0.25">
      <c r="A2045" s="23">
        <v>41032</v>
      </c>
      <c r="B2045" s="25" t="e">
        <v>#N/A</v>
      </c>
    </row>
    <row r="2046" spans="1:2" x14ac:dyDescent="0.25">
      <c r="A2046" s="23">
        <v>41033</v>
      </c>
      <c r="B2046" s="25" t="e">
        <v>#N/A</v>
      </c>
    </row>
    <row r="2047" spans="1:2" x14ac:dyDescent="0.25">
      <c r="A2047" s="23">
        <v>41036</v>
      </c>
      <c r="B2047" s="25" t="e">
        <v>#N/A</v>
      </c>
    </row>
    <row r="2048" spans="1:2" x14ac:dyDescent="0.25">
      <c r="A2048" s="23">
        <v>41037</v>
      </c>
      <c r="B2048" s="25" t="e">
        <v>#N/A</v>
      </c>
    </row>
    <row r="2049" spans="1:2" x14ac:dyDescent="0.25">
      <c r="A2049" s="23">
        <v>41038</v>
      </c>
      <c r="B2049" s="25" t="e">
        <v>#N/A</v>
      </c>
    </row>
    <row r="2050" spans="1:2" x14ac:dyDescent="0.25">
      <c r="A2050" s="23">
        <v>41039</v>
      </c>
      <c r="B2050" s="25" t="e">
        <v>#N/A</v>
      </c>
    </row>
    <row r="2051" spans="1:2" x14ac:dyDescent="0.25">
      <c r="A2051" s="23">
        <v>41040</v>
      </c>
      <c r="B2051" s="25" t="e">
        <v>#N/A</v>
      </c>
    </row>
    <row r="2052" spans="1:2" x14ac:dyDescent="0.25">
      <c r="A2052" s="23">
        <v>41043</v>
      </c>
      <c r="B2052" s="25" t="e">
        <v>#N/A</v>
      </c>
    </row>
    <row r="2053" spans="1:2" x14ac:dyDescent="0.25">
      <c r="A2053" s="23">
        <v>41044</v>
      </c>
      <c r="B2053" s="25" t="e">
        <v>#N/A</v>
      </c>
    </row>
    <row r="2054" spans="1:2" x14ac:dyDescent="0.25">
      <c r="A2054" s="23">
        <v>41045</v>
      </c>
      <c r="B2054" s="25" t="e">
        <v>#N/A</v>
      </c>
    </row>
    <row r="2055" spans="1:2" x14ac:dyDescent="0.25">
      <c r="A2055" s="23">
        <v>41046</v>
      </c>
      <c r="B2055" s="25" t="e">
        <v>#N/A</v>
      </c>
    </row>
    <row r="2056" spans="1:2" x14ac:dyDescent="0.25">
      <c r="A2056" s="23">
        <v>41047</v>
      </c>
      <c r="B2056" s="25" t="e">
        <v>#N/A</v>
      </c>
    </row>
    <row r="2057" spans="1:2" x14ac:dyDescent="0.25">
      <c r="A2057" s="23">
        <v>41050</v>
      </c>
      <c r="B2057" s="25" t="e">
        <v>#N/A</v>
      </c>
    </row>
    <row r="2058" spans="1:2" x14ac:dyDescent="0.25">
      <c r="A2058" s="23">
        <v>41051</v>
      </c>
      <c r="B2058" s="25" t="e">
        <v>#N/A</v>
      </c>
    </row>
    <row r="2059" spans="1:2" x14ac:dyDescent="0.25">
      <c r="A2059" s="23">
        <v>41052</v>
      </c>
      <c r="B2059" s="25" t="e">
        <v>#N/A</v>
      </c>
    </row>
    <row r="2060" spans="1:2" x14ac:dyDescent="0.25">
      <c r="A2060" s="23">
        <v>41053</v>
      </c>
      <c r="B2060" s="25" t="e">
        <v>#N/A</v>
      </c>
    </row>
    <row r="2061" spans="1:2" x14ac:dyDescent="0.25">
      <c r="A2061" s="23">
        <v>41054</v>
      </c>
      <c r="B2061" s="25" t="e">
        <v>#N/A</v>
      </c>
    </row>
    <row r="2062" spans="1:2" x14ac:dyDescent="0.25">
      <c r="A2062" s="23">
        <v>41058</v>
      </c>
      <c r="B2062" s="25" t="e">
        <v>#N/A</v>
      </c>
    </row>
    <row r="2063" spans="1:2" x14ac:dyDescent="0.25">
      <c r="A2063" s="23">
        <v>41059</v>
      </c>
      <c r="B2063" s="25" t="e">
        <v>#N/A</v>
      </c>
    </row>
    <row r="2064" spans="1:2" x14ac:dyDescent="0.25">
      <c r="A2064" s="23">
        <v>41060</v>
      </c>
      <c r="B2064" s="25" t="e">
        <v>#N/A</v>
      </c>
    </row>
    <row r="2065" spans="1:2" x14ac:dyDescent="0.25">
      <c r="A2065" s="23">
        <v>41061</v>
      </c>
      <c r="B2065" s="25" t="e">
        <v>#N/A</v>
      </c>
    </row>
    <row r="2066" spans="1:2" x14ac:dyDescent="0.25">
      <c r="A2066" s="23">
        <v>41064</v>
      </c>
      <c r="B2066" s="25" t="e">
        <v>#N/A</v>
      </c>
    </row>
    <row r="2067" spans="1:2" x14ac:dyDescent="0.25">
      <c r="A2067" s="23">
        <v>41065</v>
      </c>
      <c r="B2067" s="25" t="e">
        <v>#N/A</v>
      </c>
    </row>
    <row r="2068" spans="1:2" x14ac:dyDescent="0.25">
      <c r="A2068" s="23">
        <v>41066</v>
      </c>
      <c r="B2068" s="25" t="e">
        <v>#N/A</v>
      </c>
    </row>
    <row r="2069" spans="1:2" x14ac:dyDescent="0.25">
      <c r="A2069" s="23">
        <v>41067</v>
      </c>
      <c r="B2069" s="25" t="e">
        <v>#N/A</v>
      </c>
    </row>
    <row r="2070" spans="1:2" x14ac:dyDescent="0.25">
      <c r="A2070" s="23">
        <v>41068</v>
      </c>
      <c r="B2070" s="25" t="e">
        <v>#N/A</v>
      </c>
    </row>
    <row r="2071" spans="1:2" x14ac:dyDescent="0.25">
      <c r="A2071" s="23">
        <v>41071</v>
      </c>
      <c r="B2071" s="25" t="e">
        <v>#N/A</v>
      </c>
    </row>
    <row r="2072" spans="1:2" x14ac:dyDescent="0.25">
      <c r="A2072" s="23">
        <v>41072</v>
      </c>
      <c r="B2072" s="25" t="e">
        <v>#N/A</v>
      </c>
    </row>
    <row r="2073" spans="1:2" x14ac:dyDescent="0.25">
      <c r="A2073" s="23">
        <v>41073</v>
      </c>
      <c r="B2073" s="25" t="e">
        <v>#N/A</v>
      </c>
    </row>
    <row r="2074" spans="1:2" x14ac:dyDescent="0.25">
      <c r="A2074" s="23">
        <v>41074</v>
      </c>
      <c r="B2074" s="25" t="e">
        <v>#N/A</v>
      </c>
    </row>
    <row r="2075" spans="1:2" x14ac:dyDescent="0.25">
      <c r="A2075" s="23">
        <v>41075</v>
      </c>
      <c r="B2075" s="25" t="e">
        <v>#N/A</v>
      </c>
    </row>
    <row r="2076" spans="1:2" x14ac:dyDescent="0.25">
      <c r="A2076" s="23">
        <v>41078</v>
      </c>
      <c r="B2076" s="25" t="e">
        <v>#N/A</v>
      </c>
    </row>
    <row r="2077" spans="1:2" x14ac:dyDescent="0.25">
      <c r="A2077" s="23">
        <v>41079</v>
      </c>
      <c r="B2077" s="25" t="e">
        <v>#N/A</v>
      </c>
    </row>
    <row r="2078" spans="1:2" x14ac:dyDescent="0.25">
      <c r="A2078" s="23">
        <v>41080</v>
      </c>
      <c r="B2078" s="25" t="e">
        <v>#N/A</v>
      </c>
    </row>
    <row r="2079" spans="1:2" x14ac:dyDescent="0.25">
      <c r="A2079" s="23">
        <v>41081</v>
      </c>
      <c r="B2079" s="25" t="e">
        <v>#N/A</v>
      </c>
    </row>
    <row r="2080" spans="1:2" x14ac:dyDescent="0.25">
      <c r="A2080" s="23">
        <v>41082</v>
      </c>
      <c r="B2080" s="25" t="e">
        <v>#N/A</v>
      </c>
    </row>
    <row r="2081" spans="1:2" x14ac:dyDescent="0.25">
      <c r="A2081" s="23">
        <v>41085</v>
      </c>
      <c r="B2081" s="25" t="e">
        <v>#N/A</v>
      </c>
    </row>
    <row r="2082" spans="1:2" x14ac:dyDescent="0.25">
      <c r="A2082" s="23">
        <v>41086</v>
      </c>
      <c r="B2082" s="25" t="e">
        <v>#N/A</v>
      </c>
    </row>
    <row r="2083" spans="1:2" x14ac:dyDescent="0.25">
      <c r="A2083" s="23">
        <v>41087</v>
      </c>
      <c r="B2083" s="25" t="e">
        <v>#N/A</v>
      </c>
    </row>
    <row r="2084" spans="1:2" x14ac:dyDescent="0.25">
      <c r="A2084" s="23">
        <v>41088</v>
      </c>
      <c r="B2084" s="25" t="e">
        <v>#N/A</v>
      </c>
    </row>
    <row r="2085" spans="1:2" x14ac:dyDescent="0.25">
      <c r="A2085" s="23">
        <v>41089</v>
      </c>
      <c r="B2085" s="25" t="e">
        <v>#N/A</v>
      </c>
    </row>
    <row r="2086" spans="1:2" x14ac:dyDescent="0.25">
      <c r="A2086" s="23">
        <v>41092</v>
      </c>
      <c r="B2086" s="25" t="e">
        <v>#N/A</v>
      </c>
    </row>
    <row r="2087" spans="1:2" x14ac:dyDescent="0.25">
      <c r="A2087" s="23">
        <v>41093</v>
      </c>
      <c r="B2087" s="25" t="e">
        <v>#N/A</v>
      </c>
    </row>
    <row r="2088" spans="1:2" x14ac:dyDescent="0.25">
      <c r="A2088" s="23">
        <v>41095</v>
      </c>
      <c r="B2088" s="25" t="e">
        <v>#N/A</v>
      </c>
    </row>
    <row r="2089" spans="1:2" x14ac:dyDescent="0.25">
      <c r="A2089" s="23">
        <v>41096</v>
      </c>
      <c r="B2089" s="25" t="e">
        <v>#N/A</v>
      </c>
    </row>
    <row r="2090" spans="1:2" x14ac:dyDescent="0.25">
      <c r="A2090" s="23">
        <v>41099</v>
      </c>
      <c r="B2090" s="25" t="e">
        <v>#N/A</v>
      </c>
    </row>
    <row r="2091" spans="1:2" x14ac:dyDescent="0.25">
      <c r="A2091" s="23">
        <v>41100</v>
      </c>
      <c r="B2091" s="25" t="e">
        <v>#N/A</v>
      </c>
    </row>
    <row r="2092" spans="1:2" x14ac:dyDescent="0.25">
      <c r="A2092" s="23">
        <v>41101</v>
      </c>
      <c r="B2092" s="25" t="e">
        <v>#N/A</v>
      </c>
    </row>
    <row r="2093" spans="1:2" x14ac:dyDescent="0.25">
      <c r="A2093" s="23">
        <v>41102</v>
      </c>
      <c r="B2093" s="25" t="e">
        <v>#N/A</v>
      </c>
    </row>
    <row r="2094" spans="1:2" x14ac:dyDescent="0.25">
      <c r="A2094" s="23">
        <v>41103</v>
      </c>
      <c r="B2094" s="25" t="e">
        <v>#N/A</v>
      </c>
    </row>
    <row r="2095" spans="1:2" x14ac:dyDescent="0.25">
      <c r="A2095" s="23">
        <v>41106</v>
      </c>
      <c r="B2095" s="25" t="e">
        <v>#N/A</v>
      </c>
    </row>
    <row r="2096" spans="1:2" x14ac:dyDescent="0.25">
      <c r="A2096" s="23">
        <v>41107</v>
      </c>
      <c r="B2096" s="25" t="e">
        <v>#N/A</v>
      </c>
    </row>
    <row r="2097" spans="1:2" x14ac:dyDescent="0.25">
      <c r="A2097" s="23">
        <v>41108</v>
      </c>
      <c r="B2097" s="25" t="e">
        <v>#N/A</v>
      </c>
    </row>
    <row r="2098" spans="1:2" x14ac:dyDescent="0.25">
      <c r="A2098" s="23">
        <v>41109</v>
      </c>
      <c r="B2098" s="25" t="e">
        <v>#N/A</v>
      </c>
    </row>
    <row r="2099" spans="1:2" x14ac:dyDescent="0.25">
      <c r="A2099" s="23">
        <v>41110</v>
      </c>
      <c r="B2099" s="25" t="e">
        <v>#N/A</v>
      </c>
    </row>
    <row r="2100" spans="1:2" x14ac:dyDescent="0.25">
      <c r="A2100" s="23">
        <v>41113</v>
      </c>
      <c r="B2100" s="25" t="e">
        <v>#N/A</v>
      </c>
    </row>
    <row r="2101" spans="1:2" x14ac:dyDescent="0.25">
      <c r="A2101" s="23">
        <v>41114</v>
      </c>
      <c r="B2101" s="25" t="e">
        <v>#N/A</v>
      </c>
    </row>
    <row r="2102" spans="1:2" x14ac:dyDescent="0.25">
      <c r="A2102" s="23">
        <v>41115</v>
      </c>
      <c r="B2102" s="25" t="e">
        <v>#N/A</v>
      </c>
    </row>
    <row r="2103" spans="1:2" x14ac:dyDescent="0.25">
      <c r="A2103" s="23">
        <v>41116</v>
      </c>
      <c r="B2103" s="25" t="e">
        <v>#N/A</v>
      </c>
    </row>
    <row r="2104" spans="1:2" x14ac:dyDescent="0.25">
      <c r="A2104" s="23">
        <v>41117</v>
      </c>
      <c r="B2104" s="25" t="e">
        <v>#N/A</v>
      </c>
    </row>
    <row r="2105" spans="1:2" x14ac:dyDescent="0.25">
      <c r="A2105" s="23">
        <v>41120</v>
      </c>
      <c r="B2105" s="25" t="e">
        <v>#N/A</v>
      </c>
    </row>
    <row r="2106" spans="1:2" x14ac:dyDescent="0.25">
      <c r="A2106" s="23">
        <v>41121</v>
      </c>
      <c r="B2106" s="25" t="e">
        <v>#N/A</v>
      </c>
    </row>
    <row r="2107" spans="1:2" x14ac:dyDescent="0.25">
      <c r="A2107" s="23">
        <v>41122</v>
      </c>
      <c r="B2107" s="25" t="e">
        <v>#N/A</v>
      </c>
    </row>
    <row r="2108" spans="1:2" x14ac:dyDescent="0.25">
      <c r="A2108" s="23">
        <v>41123</v>
      </c>
      <c r="B2108" s="25" t="e">
        <v>#N/A</v>
      </c>
    </row>
    <row r="2109" spans="1:2" x14ac:dyDescent="0.25">
      <c r="A2109" s="23">
        <v>41124</v>
      </c>
      <c r="B2109" s="25" t="e">
        <v>#N/A</v>
      </c>
    </row>
    <row r="2110" spans="1:2" x14ac:dyDescent="0.25">
      <c r="A2110" s="23">
        <v>41127</v>
      </c>
      <c r="B2110" s="25" t="e">
        <v>#N/A</v>
      </c>
    </row>
    <row r="2111" spans="1:2" x14ac:dyDescent="0.25">
      <c r="A2111" s="23">
        <v>41128</v>
      </c>
      <c r="B2111" s="25" t="e">
        <v>#N/A</v>
      </c>
    </row>
    <row r="2112" spans="1:2" x14ac:dyDescent="0.25">
      <c r="A2112" s="23">
        <v>41129</v>
      </c>
      <c r="B2112" s="25" t="e">
        <v>#N/A</v>
      </c>
    </row>
    <row r="2113" spans="1:2" x14ac:dyDescent="0.25">
      <c r="A2113" s="23">
        <v>41130</v>
      </c>
      <c r="B2113" s="25" t="e">
        <v>#N/A</v>
      </c>
    </row>
    <row r="2114" spans="1:2" x14ac:dyDescent="0.25">
      <c r="A2114" s="23">
        <v>41131</v>
      </c>
      <c r="B2114" s="25" t="e">
        <v>#N/A</v>
      </c>
    </row>
    <row r="2115" spans="1:2" x14ac:dyDescent="0.25">
      <c r="A2115" s="23">
        <v>41134</v>
      </c>
      <c r="B2115" s="25" t="e">
        <v>#N/A</v>
      </c>
    </row>
    <row r="2116" spans="1:2" x14ac:dyDescent="0.25">
      <c r="A2116" s="23">
        <v>41135</v>
      </c>
      <c r="B2116" s="25" t="e">
        <v>#N/A</v>
      </c>
    </row>
    <row r="2117" spans="1:2" x14ac:dyDescent="0.25">
      <c r="A2117" s="23">
        <v>41136</v>
      </c>
      <c r="B2117" s="25" t="e">
        <v>#N/A</v>
      </c>
    </row>
    <row r="2118" spans="1:2" x14ac:dyDescent="0.25">
      <c r="A2118" s="23">
        <v>41137</v>
      </c>
      <c r="B2118" s="25" t="e">
        <v>#N/A</v>
      </c>
    </row>
    <row r="2119" spans="1:2" x14ac:dyDescent="0.25">
      <c r="A2119" s="23">
        <v>41138</v>
      </c>
      <c r="B2119" s="25" t="e">
        <v>#N/A</v>
      </c>
    </row>
    <row r="2120" spans="1:2" x14ac:dyDescent="0.25">
      <c r="A2120" s="23">
        <v>41141</v>
      </c>
      <c r="B2120" s="25" t="e">
        <v>#N/A</v>
      </c>
    </row>
    <row r="2121" spans="1:2" x14ac:dyDescent="0.25">
      <c r="A2121" s="23">
        <v>41142</v>
      </c>
      <c r="B2121" s="25" t="e">
        <v>#N/A</v>
      </c>
    </row>
    <row r="2122" spans="1:2" x14ac:dyDescent="0.25">
      <c r="A2122" s="23">
        <v>41143</v>
      </c>
      <c r="B2122" s="25" t="e">
        <v>#N/A</v>
      </c>
    </row>
    <row r="2123" spans="1:2" x14ac:dyDescent="0.25">
      <c r="A2123" s="23">
        <v>41144</v>
      </c>
      <c r="B2123" s="25" t="e">
        <v>#N/A</v>
      </c>
    </row>
    <row r="2124" spans="1:2" x14ac:dyDescent="0.25">
      <c r="A2124" s="23">
        <v>41145</v>
      </c>
      <c r="B2124" s="25" t="e">
        <v>#N/A</v>
      </c>
    </row>
    <row r="2125" spans="1:2" x14ac:dyDescent="0.25">
      <c r="A2125" s="23">
        <v>41148</v>
      </c>
      <c r="B2125" s="25" t="e">
        <v>#N/A</v>
      </c>
    </row>
    <row r="2126" spans="1:2" x14ac:dyDescent="0.25">
      <c r="A2126" s="23">
        <v>41149</v>
      </c>
      <c r="B2126" s="25" t="e">
        <v>#N/A</v>
      </c>
    </row>
    <row r="2127" spans="1:2" x14ac:dyDescent="0.25">
      <c r="A2127" s="23">
        <v>41150</v>
      </c>
      <c r="B2127" s="25" t="e">
        <v>#N/A</v>
      </c>
    </row>
    <row r="2128" spans="1:2" x14ac:dyDescent="0.25">
      <c r="A2128" s="23">
        <v>41151</v>
      </c>
      <c r="B2128" s="25" t="e">
        <v>#N/A</v>
      </c>
    </row>
    <row r="2129" spans="1:2" x14ac:dyDescent="0.25">
      <c r="A2129" s="23">
        <v>41152</v>
      </c>
      <c r="B2129" s="25" t="e">
        <v>#N/A</v>
      </c>
    </row>
    <row r="2130" spans="1:2" x14ac:dyDescent="0.25">
      <c r="A2130" s="23">
        <v>41156</v>
      </c>
      <c r="B2130" s="25" t="e">
        <v>#N/A</v>
      </c>
    </row>
    <row r="2131" spans="1:2" x14ac:dyDescent="0.25">
      <c r="A2131" s="23">
        <v>41157</v>
      </c>
      <c r="B2131" s="25" t="e">
        <v>#N/A</v>
      </c>
    </row>
    <row r="2132" spans="1:2" x14ac:dyDescent="0.25">
      <c r="A2132" s="23">
        <v>41158</v>
      </c>
      <c r="B2132" s="25" t="e">
        <v>#N/A</v>
      </c>
    </row>
    <row r="2133" spans="1:2" x14ac:dyDescent="0.25">
      <c r="A2133" s="23">
        <v>41159</v>
      </c>
      <c r="B2133" s="25" t="e">
        <v>#N/A</v>
      </c>
    </row>
    <row r="2134" spans="1:2" x14ac:dyDescent="0.25">
      <c r="A2134" s="23">
        <v>41162</v>
      </c>
      <c r="B2134" s="25" t="e">
        <v>#N/A</v>
      </c>
    </row>
    <row r="2135" spans="1:2" x14ac:dyDescent="0.25">
      <c r="A2135" s="23">
        <v>41163</v>
      </c>
      <c r="B2135" s="25" t="e">
        <v>#N/A</v>
      </c>
    </row>
    <row r="2136" spans="1:2" x14ac:dyDescent="0.25">
      <c r="A2136" s="23">
        <v>41164</v>
      </c>
      <c r="B2136" s="25" t="e">
        <v>#N/A</v>
      </c>
    </row>
    <row r="2137" spans="1:2" x14ac:dyDescent="0.25">
      <c r="A2137" s="23">
        <v>41165</v>
      </c>
      <c r="B2137" s="25" t="e">
        <v>#N/A</v>
      </c>
    </row>
    <row r="2138" spans="1:2" x14ac:dyDescent="0.25">
      <c r="A2138" s="23">
        <v>41166</v>
      </c>
      <c r="B2138" s="25" t="e">
        <v>#N/A</v>
      </c>
    </row>
    <row r="2139" spans="1:2" x14ac:dyDescent="0.25">
      <c r="A2139" s="23">
        <v>41169</v>
      </c>
      <c r="B2139" s="25" t="e">
        <v>#N/A</v>
      </c>
    </row>
    <row r="2140" spans="1:2" x14ac:dyDescent="0.25">
      <c r="A2140" s="23">
        <v>41170</v>
      </c>
      <c r="B2140" s="25" t="e">
        <v>#N/A</v>
      </c>
    </row>
    <row r="2141" spans="1:2" x14ac:dyDescent="0.25">
      <c r="A2141" s="23">
        <v>41171</v>
      </c>
      <c r="B2141" s="25" t="e">
        <v>#N/A</v>
      </c>
    </row>
    <row r="2142" spans="1:2" x14ac:dyDescent="0.25">
      <c r="A2142" s="23">
        <v>41172</v>
      </c>
      <c r="B2142" s="25" t="e">
        <v>#N/A</v>
      </c>
    </row>
    <row r="2143" spans="1:2" x14ac:dyDescent="0.25">
      <c r="A2143" s="23">
        <v>41173</v>
      </c>
      <c r="B2143" s="25" t="e">
        <v>#N/A</v>
      </c>
    </row>
    <row r="2144" spans="1:2" x14ac:dyDescent="0.25">
      <c r="A2144" s="23">
        <v>41176</v>
      </c>
      <c r="B2144" s="25" t="e">
        <v>#N/A</v>
      </c>
    </row>
    <row r="2145" spans="1:2" x14ac:dyDescent="0.25">
      <c r="A2145" s="23">
        <v>41177</v>
      </c>
      <c r="B2145" s="25" t="e">
        <v>#N/A</v>
      </c>
    </row>
    <row r="2146" spans="1:2" x14ac:dyDescent="0.25">
      <c r="A2146" s="23">
        <v>41178</v>
      </c>
      <c r="B2146" s="25" t="e">
        <v>#N/A</v>
      </c>
    </row>
    <row r="2147" spans="1:2" x14ac:dyDescent="0.25">
      <c r="A2147" s="23">
        <v>41179</v>
      </c>
      <c r="B2147" s="25" t="e">
        <v>#N/A</v>
      </c>
    </row>
    <row r="2148" spans="1:2" x14ac:dyDescent="0.25">
      <c r="A2148" s="23">
        <v>41180</v>
      </c>
      <c r="B2148" s="25" t="e">
        <v>#N/A</v>
      </c>
    </row>
    <row r="2149" spans="1:2" x14ac:dyDescent="0.25">
      <c r="A2149" s="23">
        <v>41183</v>
      </c>
      <c r="B2149" s="25" t="e">
        <v>#N/A</v>
      </c>
    </row>
    <row r="2150" spans="1:2" x14ac:dyDescent="0.25">
      <c r="A2150" s="23">
        <v>41184</v>
      </c>
      <c r="B2150" s="25" t="e">
        <v>#N/A</v>
      </c>
    </row>
    <row r="2151" spans="1:2" x14ac:dyDescent="0.25">
      <c r="A2151" s="23">
        <v>41185</v>
      </c>
      <c r="B2151" s="25" t="e">
        <v>#N/A</v>
      </c>
    </row>
    <row r="2152" spans="1:2" x14ac:dyDescent="0.25">
      <c r="A2152" s="23">
        <v>41186</v>
      </c>
      <c r="B2152" s="25" t="e">
        <v>#N/A</v>
      </c>
    </row>
    <row r="2153" spans="1:2" x14ac:dyDescent="0.25">
      <c r="A2153" s="23">
        <v>41187</v>
      </c>
      <c r="B2153" s="25" t="e">
        <v>#N/A</v>
      </c>
    </row>
    <row r="2154" spans="1:2" x14ac:dyDescent="0.25">
      <c r="A2154" s="23">
        <v>41190</v>
      </c>
      <c r="B2154" s="25" t="e">
        <v>#N/A</v>
      </c>
    </row>
    <row r="2155" spans="1:2" x14ac:dyDescent="0.25">
      <c r="A2155" s="23">
        <v>41191</v>
      </c>
      <c r="B2155" s="25" t="e">
        <v>#N/A</v>
      </c>
    </row>
    <row r="2156" spans="1:2" x14ac:dyDescent="0.25">
      <c r="A2156" s="23">
        <v>41192</v>
      </c>
      <c r="B2156" s="25" t="e">
        <v>#N/A</v>
      </c>
    </row>
    <row r="2157" spans="1:2" x14ac:dyDescent="0.25">
      <c r="A2157" s="23">
        <v>41193</v>
      </c>
      <c r="B2157" s="25" t="e">
        <v>#N/A</v>
      </c>
    </row>
    <row r="2158" spans="1:2" x14ac:dyDescent="0.25">
      <c r="A2158" s="23">
        <v>41194</v>
      </c>
      <c r="B2158" s="25" t="e">
        <v>#N/A</v>
      </c>
    </row>
    <row r="2159" spans="1:2" x14ac:dyDescent="0.25">
      <c r="A2159" s="23">
        <v>41197</v>
      </c>
      <c r="B2159" s="25" t="e">
        <v>#N/A</v>
      </c>
    </row>
    <row r="2160" spans="1:2" x14ac:dyDescent="0.25">
      <c r="A2160" s="23">
        <v>41198</v>
      </c>
      <c r="B2160" s="25" t="e">
        <v>#N/A</v>
      </c>
    </row>
    <row r="2161" spans="1:2" x14ac:dyDescent="0.25">
      <c r="A2161" s="23">
        <v>41199</v>
      </c>
      <c r="B2161" s="25" t="e">
        <v>#N/A</v>
      </c>
    </row>
    <row r="2162" spans="1:2" x14ac:dyDescent="0.25">
      <c r="A2162" s="23">
        <v>41200</v>
      </c>
      <c r="B2162" s="25" t="e">
        <v>#N/A</v>
      </c>
    </row>
    <row r="2163" spans="1:2" x14ac:dyDescent="0.25">
      <c r="A2163" s="23">
        <v>41201</v>
      </c>
      <c r="B2163" s="25" t="e">
        <v>#N/A</v>
      </c>
    </row>
    <row r="2164" spans="1:2" x14ac:dyDescent="0.25">
      <c r="A2164" s="23">
        <v>41204</v>
      </c>
      <c r="B2164" s="25" t="e">
        <v>#N/A</v>
      </c>
    </row>
    <row r="2165" spans="1:2" x14ac:dyDescent="0.25">
      <c r="A2165" s="23">
        <v>41205</v>
      </c>
      <c r="B2165" s="25" t="e">
        <v>#N/A</v>
      </c>
    </row>
    <row r="2166" spans="1:2" x14ac:dyDescent="0.25">
      <c r="A2166" s="23">
        <v>41206</v>
      </c>
      <c r="B2166" s="25" t="e">
        <v>#N/A</v>
      </c>
    </row>
    <row r="2167" spans="1:2" x14ac:dyDescent="0.25">
      <c r="A2167" s="23">
        <v>41207</v>
      </c>
      <c r="B2167" s="25" t="e">
        <v>#N/A</v>
      </c>
    </row>
    <row r="2168" spans="1:2" x14ac:dyDescent="0.25">
      <c r="A2168" s="23">
        <v>41208</v>
      </c>
      <c r="B2168" s="25" t="e">
        <v>#N/A</v>
      </c>
    </row>
    <row r="2169" spans="1:2" x14ac:dyDescent="0.25">
      <c r="A2169" s="23">
        <v>41213</v>
      </c>
      <c r="B2169" s="25" t="e">
        <v>#N/A</v>
      </c>
    </row>
    <row r="2170" spans="1:2" x14ac:dyDescent="0.25">
      <c r="A2170" s="23">
        <v>41214</v>
      </c>
      <c r="B2170" s="25" t="e">
        <v>#N/A</v>
      </c>
    </row>
    <row r="2171" spans="1:2" x14ac:dyDescent="0.25">
      <c r="A2171" s="23">
        <v>41215</v>
      </c>
      <c r="B2171" s="25" t="e">
        <v>#N/A</v>
      </c>
    </row>
    <row r="2172" spans="1:2" x14ac:dyDescent="0.25">
      <c r="A2172" s="23">
        <v>41218</v>
      </c>
      <c r="B2172" s="25" t="e">
        <v>#N/A</v>
      </c>
    </row>
    <row r="2173" spans="1:2" x14ac:dyDescent="0.25">
      <c r="A2173" s="23">
        <v>41219</v>
      </c>
      <c r="B2173" s="25" t="e">
        <v>#N/A</v>
      </c>
    </row>
    <row r="2174" spans="1:2" x14ac:dyDescent="0.25">
      <c r="A2174" s="23">
        <v>41220</v>
      </c>
      <c r="B2174" s="25" t="e">
        <v>#N/A</v>
      </c>
    </row>
    <row r="2175" spans="1:2" x14ac:dyDescent="0.25">
      <c r="A2175" s="23">
        <v>41221</v>
      </c>
      <c r="B2175" s="25" t="e">
        <v>#N/A</v>
      </c>
    </row>
    <row r="2176" spans="1:2" x14ac:dyDescent="0.25">
      <c r="A2176" s="23">
        <v>41222</v>
      </c>
      <c r="B2176" s="25" t="e">
        <v>#N/A</v>
      </c>
    </row>
    <row r="2177" spans="1:2" x14ac:dyDescent="0.25">
      <c r="A2177" s="23">
        <v>41225</v>
      </c>
      <c r="B2177" s="25" t="e">
        <v>#N/A</v>
      </c>
    </row>
    <row r="2178" spans="1:2" x14ac:dyDescent="0.25">
      <c r="A2178" s="23">
        <v>41226</v>
      </c>
      <c r="B2178" s="25" t="e">
        <v>#N/A</v>
      </c>
    </row>
    <row r="2179" spans="1:2" x14ac:dyDescent="0.25">
      <c r="A2179" s="23">
        <v>41227</v>
      </c>
      <c r="B2179" s="25" t="e">
        <v>#N/A</v>
      </c>
    </row>
    <row r="2180" spans="1:2" x14ac:dyDescent="0.25">
      <c r="A2180" s="23">
        <v>41228</v>
      </c>
      <c r="B2180" s="25" t="e">
        <v>#N/A</v>
      </c>
    </row>
    <row r="2181" spans="1:2" x14ac:dyDescent="0.25">
      <c r="A2181" s="23">
        <v>41229</v>
      </c>
      <c r="B2181" s="25" t="e">
        <v>#N/A</v>
      </c>
    </row>
    <row r="2182" spans="1:2" x14ac:dyDescent="0.25">
      <c r="A2182" s="23">
        <v>41232</v>
      </c>
      <c r="B2182" s="25" t="e">
        <v>#N/A</v>
      </c>
    </row>
    <row r="2183" spans="1:2" x14ac:dyDescent="0.25">
      <c r="A2183" s="23">
        <v>41233</v>
      </c>
      <c r="B2183" s="25" t="e">
        <v>#N/A</v>
      </c>
    </row>
    <row r="2184" spans="1:2" x14ac:dyDescent="0.25">
      <c r="A2184" s="23">
        <v>41234</v>
      </c>
      <c r="B2184" s="25" t="e">
        <v>#N/A</v>
      </c>
    </row>
    <row r="2185" spans="1:2" x14ac:dyDescent="0.25">
      <c r="A2185" s="23">
        <v>41236</v>
      </c>
      <c r="B2185" s="25" t="e">
        <v>#N/A</v>
      </c>
    </row>
    <row r="2186" spans="1:2" x14ac:dyDescent="0.25">
      <c r="A2186" s="23">
        <v>41239</v>
      </c>
      <c r="B2186" s="25" t="e">
        <v>#N/A</v>
      </c>
    </row>
    <row r="2187" spans="1:2" x14ac:dyDescent="0.25">
      <c r="A2187" s="23">
        <v>41240</v>
      </c>
      <c r="B2187" s="25" t="e">
        <v>#N/A</v>
      </c>
    </row>
    <row r="2188" spans="1:2" x14ac:dyDescent="0.25">
      <c r="A2188" s="23">
        <v>41241</v>
      </c>
      <c r="B2188" s="25" t="e">
        <v>#N/A</v>
      </c>
    </row>
    <row r="2189" spans="1:2" x14ac:dyDescent="0.25">
      <c r="A2189" s="23">
        <v>41242</v>
      </c>
      <c r="B2189" s="25" t="e">
        <v>#N/A</v>
      </c>
    </row>
    <row r="2190" spans="1:2" x14ac:dyDescent="0.25">
      <c r="A2190" s="23">
        <v>41243</v>
      </c>
      <c r="B2190" s="25" t="e">
        <v>#N/A</v>
      </c>
    </row>
    <row r="2191" spans="1:2" x14ac:dyDescent="0.25">
      <c r="A2191" s="23">
        <v>41246</v>
      </c>
      <c r="B2191" s="25" t="e">
        <v>#N/A</v>
      </c>
    </row>
    <row r="2192" spans="1:2" x14ac:dyDescent="0.25">
      <c r="A2192" s="23">
        <v>41247</v>
      </c>
      <c r="B2192" s="25" t="e">
        <v>#N/A</v>
      </c>
    </row>
    <row r="2193" spans="1:2" x14ac:dyDescent="0.25">
      <c r="A2193" s="23">
        <v>41248</v>
      </c>
      <c r="B2193" s="25" t="e">
        <v>#N/A</v>
      </c>
    </row>
    <row r="2194" spans="1:2" x14ac:dyDescent="0.25">
      <c r="A2194" s="23">
        <v>41249</v>
      </c>
      <c r="B2194" s="25" t="e">
        <v>#N/A</v>
      </c>
    </row>
    <row r="2195" spans="1:2" x14ac:dyDescent="0.25">
      <c r="A2195" s="23">
        <v>41250</v>
      </c>
      <c r="B2195" s="25" t="e">
        <v>#N/A</v>
      </c>
    </row>
    <row r="2196" spans="1:2" x14ac:dyDescent="0.25">
      <c r="A2196" s="23">
        <v>41253</v>
      </c>
      <c r="B2196" s="25" t="e">
        <v>#N/A</v>
      </c>
    </row>
    <row r="2197" spans="1:2" x14ac:dyDescent="0.25">
      <c r="A2197" s="23">
        <v>41254</v>
      </c>
      <c r="B2197" s="25" t="e">
        <v>#N/A</v>
      </c>
    </row>
    <row r="2198" spans="1:2" x14ac:dyDescent="0.25">
      <c r="A2198" s="23">
        <v>41255</v>
      </c>
      <c r="B2198" s="25" t="e">
        <v>#N/A</v>
      </c>
    </row>
    <row r="2199" spans="1:2" x14ac:dyDescent="0.25">
      <c r="A2199" s="23">
        <v>41256</v>
      </c>
      <c r="B2199" s="25" t="e">
        <v>#N/A</v>
      </c>
    </row>
    <row r="2200" spans="1:2" x14ac:dyDescent="0.25">
      <c r="A2200" s="23">
        <v>41257</v>
      </c>
      <c r="B2200" s="25" t="e">
        <v>#N/A</v>
      </c>
    </row>
    <row r="2201" spans="1:2" x14ac:dyDescent="0.25">
      <c r="A2201" s="23">
        <v>41260</v>
      </c>
      <c r="B2201" s="25" t="e">
        <v>#N/A</v>
      </c>
    </row>
    <row r="2202" spans="1:2" x14ac:dyDescent="0.25">
      <c r="A2202" s="23">
        <v>41261</v>
      </c>
      <c r="B2202" s="25" t="e">
        <v>#N/A</v>
      </c>
    </row>
    <row r="2203" spans="1:2" x14ac:dyDescent="0.25">
      <c r="A2203" s="23">
        <v>41262</v>
      </c>
      <c r="B2203" s="25" t="e">
        <v>#N/A</v>
      </c>
    </row>
    <row r="2204" spans="1:2" x14ac:dyDescent="0.25">
      <c r="A2204" s="23">
        <v>41263</v>
      </c>
      <c r="B2204" s="25" t="e">
        <v>#N/A</v>
      </c>
    </row>
    <row r="2205" spans="1:2" x14ac:dyDescent="0.25">
      <c r="A2205" s="23">
        <v>41264</v>
      </c>
      <c r="B2205" s="25" t="e">
        <v>#N/A</v>
      </c>
    </row>
    <row r="2206" spans="1:2" x14ac:dyDescent="0.25">
      <c r="A2206" s="23">
        <v>41267</v>
      </c>
      <c r="B2206" s="25" t="e">
        <v>#N/A</v>
      </c>
    </row>
    <row r="2207" spans="1:2" x14ac:dyDescent="0.25">
      <c r="A2207" s="23">
        <v>41269</v>
      </c>
      <c r="B2207" s="25" t="e">
        <v>#N/A</v>
      </c>
    </row>
    <row r="2208" spans="1:2" x14ac:dyDescent="0.25">
      <c r="A2208" s="23">
        <v>41270</v>
      </c>
      <c r="B2208" s="25" t="e">
        <v>#N/A</v>
      </c>
    </row>
    <row r="2209" spans="1:2" x14ac:dyDescent="0.25">
      <c r="A2209" s="23">
        <v>41271</v>
      </c>
      <c r="B2209" s="25" t="e">
        <v>#N/A</v>
      </c>
    </row>
    <row r="2210" spans="1:2" x14ac:dyDescent="0.25">
      <c r="A2210" s="23">
        <v>41274</v>
      </c>
      <c r="B2210" s="25" t="e">
        <v>#N/A</v>
      </c>
    </row>
    <row r="2211" spans="1:2" x14ac:dyDescent="0.25">
      <c r="A2211" s="23">
        <v>41276</v>
      </c>
      <c r="B2211" s="25" t="e">
        <v>#N/A</v>
      </c>
    </row>
    <row r="2212" spans="1:2" x14ac:dyDescent="0.25">
      <c r="A2212" s="23">
        <v>41277</v>
      </c>
      <c r="B2212" s="25" t="e">
        <v>#N/A</v>
      </c>
    </row>
    <row r="2213" spans="1:2" x14ac:dyDescent="0.25">
      <c r="A2213" s="23">
        <v>41278</v>
      </c>
      <c r="B2213" s="25" t="e">
        <v>#N/A</v>
      </c>
    </row>
    <row r="2214" spans="1:2" x14ac:dyDescent="0.25">
      <c r="A2214" s="23">
        <v>41281</v>
      </c>
      <c r="B2214" s="25" t="e">
        <v>#N/A</v>
      </c>
    </row>
    <row r="2215" spans="1:2" x14ac:dyDescent="0.25">
      <c r="A2215" s="23">
        <v>41282</v>
      </c>
      <c r="B2215" s="25" t="e">
        <v>#N/A</v>
      </c>
    </row>
    <row r="2216" spans="1:2" x14ac:dyDescent="0.25">
      <c r="A2216" s="23">
        <v>41283</v>
      </c>
      <c r="B2216" s="25" t="e">
        <v>#N/A</v>
      </c>
    </row>
    <row r="2217" spans="1:2" x14ac:dyDescent="0.25">
      <c r="A2217" s="23">
        <v>41284</v>
      </c>
      <c r="B2217" s="25" t="e">
        <v>#N/A</v>
      </c>
    </row>
    <row r="2218" spans="1:2" x14ac:dyDescent="0.25">
      <c r="A2218" s="23">
        <v>41285</v>
      </c>
      <c r="B2218" s="25" t="e">
        <v>#N/A</v>
      </c>
    </row>
    <row r="2219" spans="1:2" x14ac:dyDescent="0.25">
      <c r="A2219" s="23">
        <v>41288</v>
      </c>
      <c r="B2219" s="25" t="e">
        <v>#N/A</v>
      </c>
    </row>
    <row r="2220" spans="1:2" x14ac:dyDescent="0.25">
      <c r="A2220" s="23">
        <v>41289</v>
      </c>
      <c r="B2220" s="25" t="e">
        <v>#N/A</v>
      </c>
    </row>
    <row r="2221" spans="1:2" x14ac:dyDescent="0.25">
      <c r="A2221" s="23">
        <v>41290</v>
      </c>
      <c r="B2221" s="25" t="e">
        <v>#N/A</v>
      </c>
    </row>
    <row r="2222" spans="1:2" x14ac:dyDescent="0.25">
      <c r="A2222" s="23">
        <v>41291</v>
      </c>
      <c r="B2222" s="25" t="e">
        <v>#N/A</v>
      </c>
    </row>
    <row r="2223" spans="1:2" x14ac:dyDescent="0.25">
      <c r="A2223" s="23">
        <v>41292</v>
      </c>
      <c r="B2223" s="25" t="e">
        <v>#N/A</v>
      </c>
    </row>
    <row r="2224" spans="1:2" x14ac:dyDescent="0.25">
      <c r="A2224" s="23">
        <v>41296</v>
      </c>
      <c r="B2224" s="25" t="e">
        <v>#N/A</v>
      </c>
    </row>
    <row r="2225" spans="1:2" x14ac:dyDescent="0.25">
      <c r="A2225" s="23">
        <v>41297</v>
      </c>
      <c r="B2225" s="25" t="e">
        <v>#N/A</v>
      </c>
    </row>
    <row r="2226" spans="1:2" x14ac:dyDescent="0.25">
      <c r="A2226" s="23">
        <v>41298</v>
      </c>
      <c r="B2226" s="25" t="e">
        <v>#N/A</v>
      </c>
    </row>
    <row r="2227" spans="1:2" x14ac:dyDescent="0.25">
      <c r="A2227" s="23">
        <v>41299</v>
      </c>
      <c r="B2227" s="25" t="e">
        <v>#N/A</v>
      </c>
    </row>
    <row r="2228" spans="1:2" x14ac:dyDescent="0.25">
      <c r="A2228" s="23">
        <v>41302</v>
      </c>
      <c r="B2228" s="25" t="e">
        <v>#N/A</v>
      </c>
    </row>
    <row r="2229" spans="1:2" x14ac:dyDescent="0.25">
      <c r="A2229" s="23">
        <v>41303</v>
      </c>
      <c r="B2229" s="25" t="e">
        <v>#N/A</v>
      </c>
    </row>
    <row r="2230" spans="1:2" x14ac:dyDescent="0.25">
      <c r="A2230" s="23">
        <v>41304</v>
      </c>
      <c r="B2230" s="25" t="e">
        <v>#N/A</v>
      </c>
    </row>
    <row r="2231" spans="1:2" x14ac:dyDescent="0.25">
      <c r="A2231" s="23">
        <v>41305</v>
      </c>
      <c r="B2231" s="25" t="e">
        <v>#N/A</v>
      </c>
    </row>
    <row r="2232" spans="1:2" x14ac:dyDescent="0.25">
      <c r="A2232" s="23">
        <v>41306</v>
      </c>
      <c r="B2232" s="25" t="e">
        <v>#N/A</v>
      </c>
    </row>
    <row r="2233" spans="1:2" x14ac:dyDescent="0.25">
      <c r="A2233" s="23">
        <v>41309</v>
      </c>
      <c r="B2233" s="25" t="e">
        <v>#N/A</v>
      </c>
    </row>
    <row r="2234" spans="1:2" x14ac:dyDescent="0.25">
      <c r="A2234" s="23">
        <v>41310</v>
      </c>
      <c r="B2234" s="25" t="e">
        <v>#N/A</v>
      </c>
    </row>
    <row r="2235" spans="1:2" x14ac:dyDescent="0.25">
      <c r="A2235" s="23">
        <v>41311</v>
      </c>
      <c r="B2235" s="25" t="e">
        <v>#N/A</v>
      </c>
    </row>
    <row r="2236" spans="1:2" x14ac:dyDescent="0.25">
      <c r="A2236" s="23">
        <v>41312</v>
      </c>
      <c r="B2236" s="25">
        <v>-7.7332417294874167E-3</v>
      </c>
    </row>
    <row r="2237" spans="1:2" x14ac:dyDescent="0.25">
      <c r="A2237" s="23">
        <v>41313</v>
      </c>
      <c r="B2237" s="25">
        <v>-7.7946080562505404E-3</v>
      </c>
    </row>
    <row r="2238" spans="1:2" x14ac:dyDescent="0.25">
      <c r="A2238" s="23">
        <v>41316</v>
      </c>
      <c r="B2238" s="25">
        <v>-7.8075706442585213E-3</v>
      </c>
    </row>
    <row r="2239" spans="1:2" x14ac:dyDescent="0.25">
      <c r="A2239" s="23">
        <v>41317</v>
      </c>
      <c r="B2239" s="25">
        <v>-7.9077336064203863E-3</v>
      </c>
    </row>
    <row r="2240" spans="1:2" x14ac:dyDescent="0.25">
      <c r="A2240" s="23">
        <v>41318</v>
      </c>
      <c r="B2240" s="25">
        <v>-7.9907541859217668E-3</v>
      </c>
    </row>
    <row r="2241" spans="1:2" x14ac:dyDescent="0.25">
      <c r="A2241" s="23">
        <v>41319</v>
      </c>
      <c r="B2241" s="25">
        <v>-8.0779015320880942E-3</v>
      </c>
    </row>
    <row r="2242" spans="1:2" x14ac:dyDescent="0.25">
      <c r="A2242" s="23">
        <v>41320</v>
      </c>
      <c r="B2242" s="25">
        <v>-8.1359597994089539E-3</v>
      </c>
    </row>
    <row r="2243" spans="1:2" x14ac:dyDescent="0.25">
      <c r="A2243" s="23">
        <v>41324</v>
      </c>
      <c r="B2243" s="25">
        <v>-8.2444539016915952E-3</v>
      </c>
    </row>
    <row r="2244" spans="1:2" x14ac:dyDescent="0.25">
      <c r="A2244" s="23">
        <v>41325</v>
      </c>
      <c r="B2244" s="25">
        <v>-8.3641911353847798E-3</v>
      </c>
    </row>
    <row r="2245" spans="1:2" x14ac:dyDescent="0.25">
      <c r="A2245" s="23">
        <v>41326</v>
      </c>
      <c r="B2245" s="25">
        <v>-8.4241358056811322E-3</v>
      </c>
    </row>
    <row r="2246" spans="1:2" x14ac:dyDescent="0.25">
      <c r="A2246" s="23">
        <v>41327</v>
      </c>
      <c r="B2246" s="25">
        <v>-8.6439245820851829E-3</v>
      </c>
    </row>
    <row r="2247" spans="1:2" x14ac:dyDescent="0.25">
      <c r="A2247" s="23">
        <v>41330</v>
      </c>
      <c r="B2247" s="25">
        <v>-9.016423674671814E-3</v>
      </c>
    </row>
    <row r="2248" spans="1:2" x14ac:dyDescent="0.25">
      <c r="A2248" s="23">
        <v>41331</v>
      </c>
      <c r="B2248" s="25">
        <v>-9.1471973574497323E-3</v>
      </c>
    </row>
    <row r="2249" spans="1:2" x14ac:dyDescent="0.25">
      <c r="A2249" s="23">
        <v>41332</v>
      </c>
      <c r="B2249" s="25">
        <v>-9.2947663405594794E-3</v>
      </c>
    </row>
    <row r="2250" spans="1:2" x14ac:dyDescent="0.25">
      <c r="A2250" s="23">
        <v>41333</v>
      </c>
      <c r="B2250" s="25">
        <v>-9.8356218435899923E-3</v>
      </c>
    </row>
    <row r="2251" spans="1:2" x14ac:dyDescent="0.25">
      <c r="A2251" s="23">
        <v>41334</v>
      </c>
      <c r="B2251" s="25">
        <v>-9.9042193465479489E-3</v>
      </c>
    </row>
    <row r="2252" spans="1:2" x14ac:dyDescent="0.25">
      <c r="A2252" s="23">
        <v>41337</v>
      </c>
      <c r="B2252" s="25">
        <v>-1.0344096001873471E-2</v>
      </c>
    </row>
    <row r="2253" spans="1:2" x14ac:dyDescent="0.25">
      <c r="A2253" s="23">
        <v>41338</v>
      </c>
      <c r="B2253" s="25">
        <v>-1.0429836493113132E-2</v>
      </c>
    </row>
    <row r="2254" spans="1:2" x14ac:dyDescent="0.25">
      <c r="A2254" s="23">
        <v>41339</v>
      </c>
      <c r="B2254" s="25">
        <v>-1.0516492572125169E-2</v>
      </c>
    </row>
    <row r="2255" spans="1:2" x14ac:dyDescent="0.25">
      <c r="A2255" s="23">
        <v>41340</v>
      </c>
      <c r="B2255" s="25">
        <v>-1.0475094341671931E-2</v>
      </c>
    </row>
    <row r="2256" spans="1:2" x14ac:dyDescent="0.25">
      <c r="A2256" s="23">
        <v>41341</v>
      </c>
      <c r="B2256" s="25">
        <v>-1.0476576878918453E-2</v>
      </c>
    </row>
    <row r="2257" spans="1:2" x14ac:dyDescent="0.25">
      <c r="A2257" s="23">
        <v>41344</v>
      </c>
      <c r="B2257" s="25">
        <v>-1.0341997580514795E-2</v>
      </c>
    </row>
    <row r="2258" spans="1:2" x14ac:dyDescent="0.25">
      <c r="A2258" s="23">
        <v>41345</v>
      </c>
      <c r="B2258" s="25">
        <v>-1.0522158834778805E-2</v>
      </c>
    </row>
    <row r="2259" spans="1:2" x14ac:dyDescent="0.25">
      <c r="A2259" s="23">
        <v>41346</v>
      </c>
      <c r="B2259" s="25">
        <v>-1.0584222104671248E-2</v>
      </c>
    </row>
    <row r="2260" spans="1:2" x14ac:dyDescent="0.25">
      <c r="A2260" s="23">
        <v>41347</v>
      </c>
      <c r="B2260" s="25">
        <v>-1.0583697661807334E-2</v>
      </c>
    </row>
    <row r="2261" spans="1:2" x14ac:dyDescent="0.25">
      <c r="A2261" s="23">
        <v>41348</v>
      </c>
      <c r="B2261" s="25">
        <v>-1.0711396596632117E-2</v>
      </c>
    </row>
    <row r="2262" spans="1:2" x14ac:dyDescent="0.25">
      <c r="A2262" s="23">
        <v>41351</v>
      </c>
      <c r="B2262" s="25">
        <v>-1.0643469123989835E-2</v>
      </c>
    </row>
    <row r="2263" spans="1:2" x14ac:dyDescent="0.25">
      <c r="A2263" s="23">
        <v>41352</v>
      </c>
      <c r="B2263" s="25">
        <v>-1.0638449302596498E-2</v>
      </c>
    </row>
    <row r="2264" spans="1:2" x14ac:dyDescent="0.25">
      <c r="A2264" s="23">
        <v>41353</v>
      </c>
      <c r="B2264" s="25">
        <v>-1.0817228392853817E-2</v>
      </c>
    </row>
    <row r="2265" spans="1:2" x14ac:dyDescent="0.25">
      <c r="A2265" s="23">
        <v>41354</v>
      </c>
      <c r="B2265" s="25">
        <v>-1.0914684591847967E-2</v>
      </c>
    </row>
    <row r="2266" spans="1:2" x14ac:dyDescent="0.25">
      <c r="A2266" s="23">
        <v>41355</v>
      </c>
      <c r="B2266" s="25">
        <v>-1.0981606642170183E-2</v>
      </c>
    </row>
    <row r="2267" spans="1:2" x14ac:dyDescent="0.25">
      <c r="A2267" s="23">
        <v>41358</v>
      </c>
      <c r="B2267" s="25">
        <v>-1.1090668500169043E-2</v>
      </c>
    </row>
    <row r="2268" spans="1:2" x14ac:dyDescent="0.25">
      <c r="A2268" s="23">
        <v>41359</v>
      </c>
      <c r="B2268" s="25">
        <v>-1.1139268077691056E-2</v>
      </c>
    </row>
    <row r="2269" spans="1:2" x14ac:dyDescent="0.25">
      <c r="A2269" s="23">
        <v>41360</v>
      </c>
      <c r="B2269" s="25">
        <v>-1.1281530725379851E-2</v>
      </c>
    </row>
    <row r="2270" spans="1:2" x14ac:dyDescent="0.25">
      <c r="A2270" s="23">
        <v>41361</v>
      </c>
      <c r="B2270" s="25">
        <v>-1.1375563367999275E-2</v>
      </c>
    </row>
    <row r="2271" spans="1:2" x14ac:dyDescent="0.25">
      <c r="A2271" s="23">
        <v>41365</v>
      </c>
      <c r="B2271" s="25">
        <v>-1.1554684103886048E-2</v>
      </c>
    </row>
    <row r="2272" spans="1:2" x14ac:dyDescent="0.25">
      <c r="A2272" s="23">
        <v>41366</v>
      </c>
      <c r="B2272" s="25">
        <v>-1.1747926478117621E-2</v>
      </c>
    </row>
    <row r="2273" spans="1:2" x14ac:dyDescent="0.25">
      <c r="A2273" s="23">
        <v>41367</v>
      </c>
      <c r="B2273" s="25">
        <v>-1.2032229916277837E-2</v>
      </c>
    </row>
    <row r="2274" spans="1:2" x14ac:dyDescent="0.25">
      <c r="A2274" s="23">
        <v>41368</v>
      </c>
      <c r="B2274" s="25">
        <v>-1.2096727217032921E-2</v>
      </c>
    </row>
    <row r="2275" spans="1:2" x14ac:dyDescent="0.25">
      <c r="A2275" s="23">
        <v>41369</v>
      </c>
      <c r="B2275" s="25">
        <v>-1.2186960786114587E-2</v>
      </c>
    </row>
    <row r="2276" spans="1:2" x14ac:dyDescent="0.25">
      <c r="A2276" s="23">
        <v>41372</v>
      </c>
      <c r="B2276" s="25">
        <v>-1.2326305844211349E-2</v>
      </c>
    </row>
    <row r="2277" spans="1:2" x14ac:dyDescent="0.25">
      <c r="A2277" s="23">
        <v>41373</v>
      </c>
      <c r="B2277" s="25">
        <v>-1.2459699261878954E-2</v>
      </c>
    </row>
    <row r="2278" spans="1:2" x14ac:dyDescent="0.25">
      <c r="A2278" s="23">
        <v>41374</v>
      </c>
      <c r="B2278" s="25">
        <v>-1.2545993340823958E-2</v>
      </c>
    </row>
    <row r="2279" spans="1:2" x14ac:dyDescent="0.25">
      <c r="A2279" s="23">
        <v>41375</v>
      </c>
      <c r="B2279" s="25">
        <v>-1.2635284675805769E-2</v>
      </c>
    </row>
    <row r="2280" spans="1:2" x14ac:dyDescent="0.25">
      <c r="A2280" s="23">
        <v>41376</v>
      </c>
      <c r="B2280" s="25">
        <v>-1.2499497133696802E-2</v>
      </c>
    </row>
    <row r="2281" spans="1:2" x14ac:dyDescent="0.25">
      <c r="A2281" s="23">
        <v>41379</v>
      </c>
      <c r="B2281" s="25">
        <v>-1.3173220949305842E-2</v>
      </c>
    </row>
    <row r="2282" spans="1:2" x14ac:dyDescent="0.25">
      <c r="A2282" s="23">
        <v>41380</v>
      </c>
      <c r="B2282" s="25">
        <v>-1.4472375025197826E-2</v>
      </c>
    </row>
    <row r="2283" spans="1:2" x14ac:dyDescent="0.25">
      <c r="A2283" s="23">
        <v>41381</v>
      </c>
      <c r="B2283" s="25">
        <v>-1.3567323673896903E-2</v>
      </c>
    </row>
    <row r="2284" spans="1:2" x14ac:dyDescent="0.25">
      <c r="A2284" s="23">
        <v>41382</v>
      </c>
      <c r="B2284" s="25">
        <v>-1.3053650921234117E-2</v>
      </c>
    </row>
    <row r="2285" spans="1:2" x14ac:dyDescent="0.25">
      <c r="A2285" s="23">
        <v>41383</v>
      </c>
      <c r="B2285" s="25">
        <v>-1.3457282205470378E-2</v>
      </c>
    </row>
    <row r="2286" spans="1:2" x14ac:dyDescent="0.25">
      <c r="A2286" s="23">
        <v>41386</v>
      </c>
      <c r="B2286" s="25">
        <v>-1.3584938310222117E-2</v>
      </c>
    </row>
    <row r="2287" spans="1:2" x14ac:dyDescent="0.25">
      <c r="A2287" s="23">
        <v>41387</v>
      </c>
      <c r="B2287" s="25">
        <v>-1.3416572637484081E-2</v>
      </c>
    </row>
    <row r="2288" spans="1:2" x14ac:dyDescent="0.25">
      <c r="A2288" s="23">
        <v>41388</v>
      </c>
      <c r="B2288" s="25">
        <v>-1.3508794190403184E-2</v>
      </c>
    </row>
    <row r="2289" spans="1:2" x14ac:dyDescent="0.25">
      <c r="A2289" s="23">
        <v>41389</v>
      </c>
      <c r="B2289" s="25">
        <v>-1.3590116517733009E-2</v>
      </c>
    </row>
    <row r="2290" spans="1:2" x14ac:dyDescent="0.25">
      <c r="A2290" s="23">
        <v>41390</v>
      </c>
      <c r="B2290" s="25">
        <v>-1.3623062939991382E-2</v>
      </c>
    </row>
    <row r="2291" spans="1:2" x14ac:dyDescent="0.25">
      <c r="A2291" s="23">
        <v>41393</v>
      </c>
      <c r="B2291" s="25">
        <v>-1.3640992697247833E-2</v>
      </c>
    </row>
    <row r="2292" spans="1:2" x14ac:dyDescent="0.25">
      <c r="A2292" s="23">
        <v>41394</v>
      </c>
      <c r="B2292" s="25">
        <v>-1.3632598562718701E-2</v>
      </c>
    </row>
    <row r="2293" spans="1:2" x14ac:dyDescent="0.25">
      <c r="A2293" s="23">
        <v>41395</v>
      </c>
      <c r="B2293" s="25">
        <v>-1.3663809488334455E-2</v>
      </c>
    </row>
    <row r="2294" spans="1:2" x14ac:dyDescent="0.25">
      <c r="A2294" s="23">
        <v>41396</v>
      </c>
      <c r="B2294" s="25">
        <v>-1.3525935327586058E-2</v>
      </c>
    </row>
    <row r="2295" spans="1:2" x14ac:dyDescent="0.25">
      <c r="A2295" s="23">
        <v>41397</v>
      </c>
      <c r="B2295" s="25">
        <v>-1.3522388948824737E-2</v>
      </c>
    </row>
    <row r="2296" spans="1:2" x14ac:dyDescent="0.25">
      <c r="A2296" s="23">
        <v>41400</v>
      </c>
      <c r="B2296" s="25">
        <v>-1.3570556519603816E-2</v>
      </c>
    </row>
    <row r="2297" spans="1:2" x14ac:dyDescent="0.25">
      <c r="A2297" s="23">
        <v>41401</v>
      </c>
      <c r="B2297" s="25">
        <v>-1.3600448049800762E-2</v>
      </c>
    </row>
    <row r="2298" spans="1:2" x14ac:dyDescent="0.25">
      <c r="A2298" s="23">
        <v>41402</v>
      </c>
      <c r="B2298" s="25">
        <v>-1.3635410524614588E-2</v>
      </c>
    </row>
    <row r="2299" spans="1:2" x14ac:dyDescent="0.25">
      <c r="A2299" s="23">
        <v>41403</v>
      </c>
      <c r="B2299" s="25">
        <v>-1.362375891856682E-2</v>
      </c>
    </row>
    <row r="2300" spans="1:2" x14ac:dyDescent="0.25">
      <c r="A2300" s="23">
        <v>41404</v>
      </c>
      <c r="B2300" s="25">
        <v>-1.3681913089084508E-2</v>
      </c>
    </row>
    <row r="2301" spans="1:2" x14ac:dyDescent="0.25">
      <c r="A2301" s="23">
        <v>41407</v>
      </c>
      <c r="B2301" s="25">
        <v>-1.3675073396210213E-2</v>
      </c>
    </row>
    <row r="2302" spans="1:2" x14ac:dyDescent="0.25">
      <c r="A2302" s="23">
        <v>41408</v>
      </c>
      <c r="B2302" s="25">
        <v>-1.3686745860284288E-2</v>
      </c>
    </row>
    <row r="2303" spans="1:2" x14ac:dyDescent="0.25">
      <c r="A2303" s="23">
        <v>41409</v>
      </c>
      <c r="B2303" s="25">
        <v>-1.3716915561193255E-2</v>
      </c>
    </row>
    <row r="2304" spans="1:2" x14ac:dyDescent="0.25">
      <c r="A2304" s="23">
        <v>41410</v>
      </c>
      <c r="B2304" s="25">
        <v>-1.3738041717237914E-2</v>
      </c>
    </row>
    <row r="2305" spans="1:2" x14ac:dyDescent="0.25">
      <c r="A2305" s="23">
        <v>41411</v>
      </c>
      <c r="B2305" s="25">
        <v>-1.3835085566128447E-2</v>
      </c>
    </row>
    <row r="2306" spans="1:2" x14ac:dyDescent="0.25">
      <c r="A2306" s="23">
        <v>41414</v>
      </c>
      <c r="B2306" s="25">
        <v>-1.3864065035538498E-2</v>
      </c>
    </row>
    <row r="2307" spans="1:2" x14ac:dyDescent="0.25">
      <c r="A2307" s="23">
        <v>41415</v>
      </c>
      <c r="B2307" s="25">
        <v>-1.3871695838044484E-2</v>
      </c>
    </row>
    <row r="2308" spans="1:2" x14ac:dyDescent="0.25">
      <c r="A2308" s="23">
        <v>41416</v>
      </c>
      <c r="B2308" s="25">
        <v>-1.3895918722357403E-2</v>
      </c>
    </row>
    <row r="2309" spans="1:2" x14ac:dyDescent="0.25">
      <c r="A2309" s="23">
        <v>41417</v>
      </c>
      <c r="B2309" s="25">
        <v>-1.3950018200482694E-2</v>
      </c>
    </row>
    <row r="2310" spans="1:2" x14ac:dyDescent="0.25">
      <c r="A2310" s="23">
        <v>41418</v>
      </c>
      <c r="B2310" s="25">
        <v>-1.3948036486439497E-2</v>
      </c>
    </row>
    <row r="2311" spans="1:2" x14ac:dyDescent="0.25">
      <c r="A2311" s="23">
        <v>41422</v>
      </c>
      <c r="B2311" s="25">
        <v>-1.397776050872368E-2</v>
      </c>
    </row>
    <row r="2312" spans="1:2" x14ac:dyDescent="0.25">
      <c r="A2312" s="23">
        <v>41423</v>
      </c>
      <c r="B2312" s="25">
        <v>-1.4143913084802118E-2</v>
      </c>
    </row>
    <row r="2313" spans="1:2" x14ac:dyDescent="0.25">
      <c r="A2313" s="23">
        <v>41424</v>
      </c>
      <c r="B2313" s="25">
        <v>-1.4040136478748688E-2</v>
      </c>
    </row>
    <row r="2314" spans="1:2" x14ac:dyDescent="0.25">
      <c r="A2314" s="23">
        <v>41425</v>
      </c>
      <c r="B2314" s="25">
        <v>-1.3953362381923462E-2</v>
      </c>
    </row>
    <row r="2315" spans="1:2" x14ac:dyDescent="0.25">
      <c r="A2315" s="23">
        <v>41428</v>
      </c>
      <c r="B2315" s="25">
        <v>-1.3967668280069234E-2</v>
      </c>
    </row>
    <row r="2316" spans="1:2" x14ac:dyDescent="0.25">
      <c r="A2316" s="23">
        <v>41429</v>
      </c>
      <c r="B2316" s="25">
        <v>-1.3961079585848024E-2</v>
      </c>
    </row>
    <row r="2317" spans="1:2" x14ac:dyDescent="0.25">
      <c r="A2317" s="23">
        <v>41430</v>
      </c>
      <c r="B2317" s="25">
        <v>-1.3949982170893493E-2</v>
      </c>
    </row>
    <row r="2318" spans="1:2" x14ac:dyDescent="0.25">
      <c r="A2318" s="23">
        <v>41431</v>
      </c>
      <c r="B2318" s="25">
        <v>-1.4021060471592239E-2</v>
      </c>
    </row>
    <row r="2319" spans="1:2" x14ac:dyDescent="0.25">
      <c r="A2319" s="23">
        <v>41432</v>
      </c>
      <c r="B2319" s="25">
        <v>-1.3937832599792643E-2</v>
      </c>
    </row>
    <row r="2320" spans="1:2" x14ac:dyDescent="0.25">
      <c r="A2320" s="23">
        <v>41435</v>
      </c>
      <c r="B2320" s="25">
        <v>-1.3949380075731654E-2</v>
      </c>
    </row>
    <row r="2321" spans="1:2" x14ac:dyDescent="0.25">
      <c r="A2321" s="23">
        <v>41436</v>
      </c>
      <c r="B2321" s="25">
        <v>-1.3833689838209318E-2</v>
      </c>
    </row>
    <row r="2322" spans="1:2" x14ac:dyDescent="0.25">
      <c r="A2322" s="23">
        <v>41437</v>
      </c>
      <c r="B2322" s="25">
        <v>-1.3744173166528428E-2</v>
      </c>
    </row>
    <row r="2323" spans="1:2" x14ac:dyDescent="0.25">
      <c r="A2323" s="23">
        <v>41438</v>
      </c>
      <c r="B2323" s="25">
        <v>-1.3712829007643701E-2</v>
      </c>
    </row>
    <row r="2324" spans="1:2" x14ac:dyDescent="0.25">
      <c r="A2324" s="23">
        <v>41439</v>
      </c>
      <c r="B2324" s="25">
        <v>-1.3587315993550897E-2</v>
      </c>
    </row>
    <row r="2325" spans="1:2" x14ac:dyDescent="0.25">
      <c r="A2325" s="23">
        <v>41442</v>
      </c>
      <c r="B2325" s="25">
        <v>-1.3701463010475035E-2</v>
      </c>
    </row>
    <row r="2326" spans="1:2" x14ac:dyDescent="0.25">
      <c r="A2326" s="23">
        <v>41443</v>
      </c>
      <c r="B2326" s="25">
        <v>-1.3642284803148996E-2</v>
      </c>
    </row>
    <row r="2327" spans="1:2" x14ac:dyDescent="0.25">
      <c r="A2327" s="23">
        <v>41444</v>
      </c>
      <c r="B2327" s="25">
        <v>-1.356007870612197E-2</v>
      </c>
    </row>
    <row r="2328" spans="1:2" x14ac:dyDescent="0.25">
      <c r="A2328" s="23">
        <v>41445</v>
      </c>
      <c r="B2328" s="25">
        <v>-1.3967721744456485E-2</v>
      </c>
    </row>
    <row r="2329" spans="1:2" x14ac:dyDescent="0.25">
      <c r="A2329" s="23">
        <v>41446</v>
      </c>
      <c r="B2329" s="25">
        <v>-1.3879638730737831E-2</v>
      </c>
    </row>
    <row r="2330" spans="1:2" x14ac:dyDescent="0.25">
      <c r="A2330" s="23">
        <v>41449</v>
      </c>
      <c r="B2330" s="25">
        <v>-1.3889347398331142E-2</v>
      </c>
    </row>
    <row r="2331" spans="1:2" x14ac:dyDescent="0.25">
      <c r="A2331" s="23">
        <v>41450</v>
      </c>
      <c r="B2331" s="25">
        <v>-1.3704964408773113E-2</v>
      </c>
    </row>
    <row r="2332" spans="1:2" x14ac:dyDescent="0.25">
      <c r="A2332" s="23">
        <v>41451</v>
      </c>
      <c r="B2332" s="25">
        <v>-1.3636957320766641E-2</v>
      </c>
    </row>
    <row r="2333" spans="1:2" x14ac:dyDescent="0.25">
      <c r="A2333" s="23">
        <v>41452</v>
      </c>
      <c r="B2333" s="25">
        <v>-1.3501373323234644E-2</v>
      </c>
    </row>
    <row r="2334" spans="1:2" x14ac:dyDescent="0.25">
      <c r="A2334" s="23">
        <v>41453</v>
      </c>
      <c r="B2334" s="25">
        <v>-1.3538586961090671E-2</v>
      </c>
    </row>
    <row r="2335" spans="1:2" x14ac:dyDescent="0.25">
      <c r="A2335" s="23">
        <v>41456</v>
      </c>
      <c r="B2335" s="25">
        <v>-1.3360240463385575E-2</v>
      </c>
    </row>
    <row r="2336" spans="1:2" x14ac:dyDescent="0.25">
      <c r="A2336" s="23">
        <v>41457</v>
      </c>
      <c r="B2336" s="25">
        <v>-1.3432437400430652E-2</v>
      </c>
    </row>
    <row r="2337" spans="1:2" x14ac:dyDescent="0.25">
      <c r="A2337" s="23">
        <v>41458</v>
      </c>
      <c r="B2337" s="25">
        <v>-1.3343971587349901E-2</v>
      </c>
    </row>
    <row r="2338" spans="1:2" x14ac:dyDescent="0.25">
      <c r="A2338" s="23">
        <v>41460</v>
      </c>
      <c r="B2338" s="25">
        <v>-1.2797942335616486E-2</v>
      </c>
    </row>
    <row r="2339" spans="1:2" x14ac:dyDescent="0.25">
      <c r="A2339" s="23">
        <v>41463</v>
      </c>
      <c r="B2339" s="25">
        <v>-1.2428192122869941E-2</v>
      </c>
    </row>
    <row r="2340" spans="1:2" x14ac:dyDescent="0.25">
      <c r="A2340" s="23">
        <v>41464</v>
      </c>
      <c r="B2340" s="25">
        <v>-1.2519294981162221E-2</v>
      </c>
    </row>
    <row r="2341" spans="1:2" x14ac:dyDescent="0.25">
      <c r="A2341" s="23">
        <v>41465</v>
      </c>
      <c r="B2341" s="25">
        <v>-1.2539477532882204E-2</v>
      </c>
    </row>
    <row r="2342" spans="1:2" x14ac:dyDescent="0.25">
      <c r="A2342" s="23">
        <v>41466</v>
      </c>
      <c r="B2342" s="25">
        <v>-1.2513653246231327E-2</v>
      </c>
    </row>
    <row r="2343" spans="1:2" x14ac:dyDescent="0.25">
      <c r="A2343" s="23">
        <v>41467</v>
      </c>
      <c r="B2343" s="25">
        <v>-1.250780325760914E-2</v>
      </c>
    </row>
    <row r="2344" spans="1:2" x14ac:dyDescent="0.25">
      <c r="A2344" s="23">
        <v>41470</v>
      </c>
      <c r="B2344" s="25">
        <v>-1.2483814803468385E-2</v>
      </c>
    </row>
    <row r="2345" spans="1:2" x14ac:dyDescent="0.25">
      <c r="A2345" s="23">
        <v>41471</v>
      </c>
      <c r="B2345" s="25">
        <v>-1.2529971934870598E-2</v>
      </c>
    </row>
    <row r="2346" spans="1:2" x14ac:dyDescent="0.25">
      <c r="A2346" s="23">
        <v>41472</v>
      </c>
      <c r="B2346" s="25">
        <v>-1.2498850963199359E-2</v>
      </c>
    </row>
    <row r="2347" spans="1:2" x14ac:dyDescent="0.25">
      <c r="A2347" s="23">
        <v>41473</v>
      </c>
      <c r="B2347" s="25">
        <v>-1.2442318405158082E-2</v>
      </c>
    </row>
    <row r="2348" spans="1:2" x14ac:dyDescent="0.25">
      <c r="A2348" s="23">
        <v>41474</v>
      </c>
      <c r="B2348" s="25">
        <v>-1.2246634046829574E-2</v>
      </c>
    </row>
    <row r="2349" spans="1:2" x14ac:dyDescent="0.25">
      <c r="A2349" s="23">
        <v>41477</v>
      </c>
      <c r="B2349" s="25">
        <v>-1.2223530237098101E-2</v>
      </c>
    </row>
    <row r="2350" spans="1:2" x14ac:dyDescent="0.25">
      <c r="A2350" s="23">
        <v>41478</v>
      </c>
      <c r="B2350" s="25">
        <v>-1.2184181598555055E-2</v>
      </c>
    </row>
    <row r="2351" spans="1:2" x14ac:dyDescent="0.25">
      <c r="A2351" s="23">
        <v>41479</v>
      </c>
      <c r="B2351" s="25">
        <v>-1.2251281515918921E-2</v>
      </c>
    </row>
    <row r="2352" spans="1:2" x14ac:dyDescent="0.25">
      <c r="A2352" s="23">
        <v>41480</v>
      </c>
      <c r="B2352" s="25">
        <v>-1.217933202092325E-2</v>
      </c>
    </row>
    <row r="2353" spans="1:2" x14ac:dyDescent="0.25">
      <c r="A2353" s="23">
        <v>41481</v>
      </c>
      <c r="B2353" s="25">
        <v>-1.2134836806965144E-2</v>
      </c>
    </row>
    <row r="2354" spans="1:2" x14ac:dyDescent="0.25">
      <c r="A2354" s="23">
        <v>41484</v>
      </c>
      <c r="B2354" s="25">
        <v>-1.2085097662249966E-2</v>
      </c>
    </row>
    <row r="2355" spans="1:2" x14ac:dyDescent="0.25">
      <c r="A2355" s="23">
        <v>41485</v>
      </c>
      <c r="B2355" s="25">
        <v>-1.2007620623532556E-2</v>
      </c>
    </row>
    <row r="2356" spans="1:2" x14ac:dyDescent="0.25">
      <c r="A2356" s="23">
        <v>41486</v>
      </c>
      <c r="B2356" s="25">
        <v>-1.2017666222236212E-2</v>
      </c>
    </row>
    <row r="2357" spans="1:2" x14ac:dyDescent="0.25">
      <c r="A2357" s="23">
        <v>41487</v>
      </c>
      <c r="B2357" s="25">
        <v>-1.2075937389683378E-2</v>
      </c>
    </row>
    <row r="2358" spans="1:2" x14ac:dyDescent="0.25">
      <c r="A2358" s="23">
        <v>41488</v>
      </c>
      <c r="B2358" s="25">
        <v>-1.2050632992459231E-2</v>
      </c>
    </row>
    <row r="2359" spans="1:2" x14ac:dyDescent="0.25">
      <c r="A2359" s="23">
        <v>41491</v>
      </c>
      <c r="B2359" s="25">
        <v>-1.2035470535442738E-2</v>
      </c>
    </row>
    <row r="2360" spans="1:2" x14ac:dyDescent="0.25">
      <c r="A2360" s="23">
        <v>41492</v>
      </c>
      <c r="B2360" s="25">
        <v>-1.2025967826258865E-2</v>
      </c>
    </row>
    <row r="2361" spans="1:2" x14ac:dyDescent="0.25">
      <c r="A2361" s="23">
        <v>41493</v>
      </c>
      <c r="B2361" s="25">
        <v>-1.1962682805991331E-2</v>
      </c>
    </row>
    <row r="2362" spans="1:2" x14ac:dyDescent="0.25">
      <c r="A2362" s="23">
        <v>41494</v>
      </c>
      <c r="B2362" s="25">
        <v>-1.1926273466649429E-2</v>
      </c>
    </row>
    <row r="2363" spans="1:2" x14ac:dyDescent="0.25">
      <c r="A2363" s="23">
        <v>41495</v>
      </c>
      <c r="B2363" s="25">
        <v>-1.1925081605676513E-2</v>
      </c>
    </row>
    <row r="2364" spans="1:2" x14ac:dyDescent="0.25">
      <c r="A2364" s="23">
        <v>41498</v>
      </c>
      <c r="B2364" s="25">
        <v>-1.1966824858632319E-2</v>
      </c>
    </row>
    <row r="2365" spans="1:2" x14ac:dyDescent="0.25">
      <c r="A2365" s="23">
        <v>41499</v>
      </c>
      <c r="B2365" s="25">
        <v>-1.1953637814991591E-2</v>
      </c>
    </row>
    <row r="2366" spans="1:2" x14ac:dyDescent="0.25">
      <c r="A2366" s="23">
        <v>41500</v>
      </c>
      <c r="B2366" s="25">
        <v>-1.1990925703674549E-2</v>
      </c>
    </row>
    <row r="2367" spans="1:2" x14ac:dyDescent="0.25">
      <c r="A2367" s="23">
        <v>41501</v>
      </c>
      <c r="B2367" s="25">
        <v>-1.1971789928107657E-2</v>
      </c>
    </row>
    <row r="2368" spans="1:2" x14ac:dyDescent="0.25">
      <c r="A2368" s="23">
        <v>41502</v>
      </c>
      <c r="B2368" s="25">
        <v>-1.191045125868706E-2</v>
      </c>
    </row>
    <row r="2369" spans="1:2" x14ac:dyDescent="0.25">
      <c r="A2369" s="23">
        <v>41505</v>
      </c>
      <c r="B2369" s="25">
        <v>-1.1810725061003335E-2</v>
      </c>
    </row>
    <row r="2370" spans="1:2" x14ac:dyDescent="0.25">
      <c r="A2370" s="23">
        <v>41506</v>
      </c>
      <c r="B2370" s="25">
        <v>-1.1798568475472115E-2</v>
      </c>
    </row>
    <row r="2371" spans="1:2" x14ac:dyDescent="0.25">
      <c r="A2371" s="23">
        <v>41507</v>
      </c>
      <c r="B2371" s="25">
        <v>-1.1707494171892097E-2</v>
      </c>
    </row>
    <row r="2372" spans="1:2" x14ac:dyDescent="0.25">
      <c r="A2372" s="23">
        <v>41508</v>
      </c>
      <c r="B2372" s="25">
        <v>-1.1656358983125115E-2</v>
      </c>
    </row>
    <row r="2373" spans="1:2" x14ac:dyDescent="0.25">
      <c r="A2373" s="23">
        <v>41509</v>
      </c>
      <c r="B2373" s="25">
        <v>-1.1577989922833432E-2</v>
      </c>
    </row>
    <row r="2374" spans="1:2" x14ac:dyDescent="0.25">
      <c r="A2374" s="23">
        <v>41512</v>
      </c>
      <c r="B2374" s="25">
        <v>-1.1587683632880985E-2</v>
      </c>
    </row>
    <row r="2375" spans="1:2" x14ac:dyDescent="0.25">
      <c r="A2375" s="23">
        <v>41513</v>
      </c>
      <c r="B2375" s="25">
        <v>-1.1622095381496278E-2</v>
      </c>
    </row>
    <row r="2376" spans="1:2" x14ac:dyDescent="0.25">
      <c r="A2376" s="23">
        <v>41514</v>
      </c>
      <c r="B2376" s="25">
        <v>-1.1519119129135502E-2</v>
      </c>
    </row>
    <row r="2377" spans="1:2" x14ac:dyDescent="0.25">
      <c r="A2377" s="23">
        <v>41515</v>
      </c>
      <c r="B2377" s="25">
        <v>-1.1470902138000283E-2</v>
      </c>
    </row>
    <row r="2378" spans="1:2" x14ac:dyDescent="0.25">
      <c r="A2378" s="23">
        <v>41516</v>
      </c>
      <c r="B2378" s="25">
        <v>-1.1471675358030731E-2</v>
      </c>
    </row>
    <row r="2379" spans="1:2" x14ac:dyDescent="0.25">
      <c r="A2379" s="23">
        <v>41520</v>
      </c>
      <c r="B2379" s="25">
        <v>-1.1379446858070241E-2</v>
      </c>
    </row>
    <row r="2380" spans="1:2" x14ac:dyDescent="0.25">
      <c r="A2380" s="23">
        <v>41521</v>
      </c>
      <c r="B2380" s="25">
        <v>-1.1304487227197568E-2</v>
      </c>
    </row>
    <row r="2381" spans="1:2" x14ac:dyDescent="0.25">
      <c r="A2381" s="23">
        <v>41522</v>
      </c>
      <c r="B2381" s="25">
        <v>-1.1306656090069644E-2</v>
      </c>
    </row>
    <row r="2382" spans="1:2" x14ac:dyDescent="0.25">
      <c r="A2382" s="23">
        <v>41523</v>
      </c>
      <c r="B2382" s="25">
        <v>-1.1227635782014467E-2</v>
      </c>
    </row>
    <row r="2383" spans="1:2" x14ac:dyDescent="0.25">
      <c r="A2383" s="23">
        <v>41526</v>
      </c>
      <c r="B2383" s="25">
        <v>-1.1254167079059352E-2</v>
      </c>
    </row>
    <row r="2384" spans="1:2" x14ac:dyDescent="0.25">
      <c r="A2384" s="23">
        <v>41527</v>
      </c>
      <c r="B2384" s="25">
        <v>-1.0822788872002276E-2</v>
      </c>
    </row>
    <row r="2385" spans="1:2" x14ac:dyDescent="0.25">
      <c r="A2385" s="23">
        <v>41528</v>
      </c>
      <c r="B2385" s="25">
        <v>-1.0896227731171826E-2</v>
      </c>
    </row>
    <row r="2386" spans="1:2" x14ac:dyDescent="0.25">
      <c r="A2386" s="23">
        <v>41529</v>
      </c>
      <c r="B2386" s="25">
        <v>-1.0865158493773674E-2</v>
      </c>
    </row>
    <row r="2387" spans="1:2" x14ac:dyDescent="0.25">
      <c r="A2387" s="23">
        <v>41530</v>
      </c>
      <c r="B2387" s="25">
        <v>-1.0878410848778497E-2</v>
      </c>
    </row>
    <row r="2388" spans="1:2" x14ac:dyDescent="0.25">
      <c r="A2388" s="23">
        <v>41533</v>
      </c>
      <c r="B2388" s="25">
        <v>-1.092588659795124E-2</v>
      </c>
    </row>
    <row r="2389" spans="1:2" x14ac:dyDescent="0.25">
      <c r="A2389" s="23">
        <v>41534</v>
      </c>
      <c r="B2389" s="25">
        <v>-1.0857417200758279E-2</v>
      </c>
    </row>
    <row r="2390" spans="1:2" x14ac:dyDescent="0.25">
      <c r="A2390" s="23">
        <v>41535</v>
      </c>
      <c r="B2390" s="25">
        <v>-1.0644898603603625E-2</v>
      </c>
    </row>
    <row r="2391" spans="1:2" x14ac:dyDescent="0.25">
      <c r="A2391" s="23">
        <v>41536</v>
      </c>
      <c r="B2391" s="25">
        <v>-1.069062707705426E-2</v>
      </c>
    </row>
    <row r="2392" spans="1:2" x14ac:dyDescent="0.25">
      <c r="A2392" s="23">
        <v>41537</v>
      </c>
      <c r="B2392" s="25">
        <v>-1.0506344940341972E-2</v>
      </c>
    </row>
    <row r="2393" spans="1:2" x14ac:dyDescent="0.25">
      <c r="A2393" s="23">
        <v>41540</v>
      </c>
      <c r="B2393" s="25">
        <v>-1.0686176983726758E-2</v>
      </c>
    </row>
    <row r="2394" spans="1:2" x14ac:dyDescent="0.25">
      <c r="A2394" s="23">
        <v>41541</v>
      </c>
      <c r="B2394" s="25">
        <v>-1.0624264025099861E-2</v>
      </c>
    </row>
    <row r="2395" spans="1:2" x14ac:dyDescent="0.25">
      <c r="A2395" s="23">
        <v>41542</v>
      </c>
      <c r="B2395" s="25">
        <v>-1.0582994219616837E-2</v>
      </c>
    </row>
    <row r="2396" spans="1:2" x14ac:dyDescent="0.25">
      <c r="A2396" s="23">
        <v>41543</v>
      </c>
      <c r="B2396" s="25">
        <v>-1.045742410768713E-2</v>
      </c>
    </row>
    <row r="2397" spans="1:2" x14ac:dyDescent="0.25">
      <c r="A2397" s="23">
        <v>41544</v>
      </c>
      <c r="B2397" s="25">
        <v>-1.0556543238123162E-2</v>
      </c>
    </row>
    <row r="2398" spans="1:2" x14ac:dyDescent="0.25">
      <c r="A2398" s="23">
        <v>41547</v>
      </c>
      <c r="B2398" s="25">
        <v>-1.0473217316740335E-2</v>
      </c>
    </row>
    <row r="2399" spans="1:2" x14ac:dyDescent="0.25">
      <c r="A2399" s="23">
        <v>41548</v>
      </c>
      <c r="B2399" s="25">
        <v>-1.0529789993286465E-2</v>
      </c>
    </row>
    <row r="2400" spans="1:2" x14ac:dyDescent="0.25">
      <c r="A2400" s="23">
        <v>41549</v>
      </c>
      <c r="B2400" s="25">
        <v>-1.0497111906428658E-2</v>
      </c>
    </row>
    <row r="2401" spans="1:2" x14ac:dyDescent="0.25">
      <c r="A2401" s="23">
        <v>41550</v>
      </c>
      <c r="B2401" s="25">
        <v>-1.0474213875442007E-2</v>
      </c>
    </row>
    <row r="2402" spans="1:2" x14ac:dyDescent="0.25">
      <c r="A2402" s="23">
        <v>41551</v>
      </c>
      <c r="B2402" s="25">
        <v>-1.0403060839619505E-2</v>
      </c>
    </row>
    <row r="2403" spans="1:2" x14ac:dyDescent="0.25">
      <c r="A2403" s="23">
        <v>41554</v>
      </c>
      <c r="B2403" s="25">
        <v>-1.0056698953488041E-2</v>
      </c>
    </row>
    <row r="2404" spans="1:2" x14ac:dyDescent="0.25">
      <c r="A2404" s="23">
        <v>41555</v>
      </c>
      <c r="B2404" s="25">
        <v>-9.9282218036013115E-3</v>
      </c>
    </row>
    <row r="2405" spans="1:2" x14ac:dyDescent="0.25">
      <c r="A2405" s="23">
        <v>41556</v>
      </c>
      <c r="B2405" s="25">
        <v>-9.9436117883193731E-3</v>
      </c>
    </row>
    <row r="2406" spans="1:2" x14ac:dyDescent="0.25">
      <c r="A2406" s="23">
        <v>41557</v>
      </c>
      <c r="B2406" s="25">
        <v>-1.0023220107078679E-2</v>
      </c>
    </row>
    <row r="2407" spans="1:2" x14ac:dyDescent="0.25">
      <c r="A2407" s="23">
        <v>41558</v>
      </c>
      <c r="B2407" s="25">
        <v>-9.2734944270658204E-3</v>
      </c>
    </row>
    <row r="2408" spans="1:2" x14ac:dyDescent="0.25">
      <c r="A2408" s="23">
        <v>41561</v>
      </c>
      <c r="B2408" s="25">
        <v>-9.2130846361836438E-3</v>
      </c>
    </row>
    <row r="2409" spans="1:2" x14ac:dyDescent="0.25">
      <c r="A2409" s="23">
        <v>41562</v>
      </c>
      <c r="B2409" s="25">
        <v>-9.1262658978997768E-3</v>
      </c>
    </row>
    <row r="2410" spans="1:2" x14ac:dyDescent="0.25">
      <c r="A2410" s="23">
        <v>41563</v>
      </c>
      <c r="B2410" s="25">
        <v>-8.2828382191498795E-3</v>
      </c>
    </row>
    <row r="2411" spans="1:2" x14ac:dyDescent="0.25">
      <c r="A2411" s="23">
        <v>41564</v>
      </c>
      <c r="B2411" s="25">
        <v>-7.9904203138193575E-3</v>
      </c>
    </row>
    <row r="2412" spans="1:2" x14ac:dyDescent="0.25">
      <c r="A2412" s="23">
        <v>41565</v>
      </c>
      <c r="B2412" s="25">
        <v>-7.903782760342315E-3</v>
      </c>
    </row>
    <row r="2413" spans="1:2" x14ac:dyDescent="0.25">
      <c r="A2413" s="23">
        <v>41568</v>
      </c>
      <c r="B2413" s="25">
        <v>-7.975251312361098E-3</v>
      </c>
    </row>
    <row r="2414" spans="1:2" x14ac:dyDescent="0.25">
      <c r="A2414" s="23">
        <v>41569</v>
      </c>
      <c r="B2414" s="25">
        <v>-8.0382781617263088E-3</v>
      </c>
    </row>
    <row r="2415" spans="1:2" x14ac:dyDescent="0.25">
      <c r="A2415" s="23">
        <v>41570</v>
      </c>
      <c r="B2415" s="25">
        <v>-8.1265565250961957E-3</v>
      </c>
    </row>
    <row r="2416" spans="1:2" x14ac:dyDescent="0.25">
      <c r="A2416" s="23">
        <v>41571</v>
      </c>
      <c r="B2416" s="25">
        <v>-8.1274636982504589E-3</v>
      </c>
    </row>
    <row r="2417" spans="1:2" x14ac:dyDescent="0.25">
      <c r="A2417" s="23">
        <v>41572</v>
      </c>
      <c r="B2417" s="25">
        <v>-8.4744127683169523E-3</v>
      </c>
    </row>
    <row r="2418" spans="1:2" x14ac:dyDescent="0.25">
      <c r="A2418" s="23">
        <v>41575</v>
      </c>
      <c r="B2418" s="25">
        <v>-8.4486235365904827E-3</v>
      </c>
    </row>
    <row r="2419" spans="1:2" x14ac:dyDescent="0.25">
      <c r="A2419" s="23">
        <v>41576</v>
      </c>
      <c r="B2419" s="25">
        <v>-8.4335273464701821E-3</v>
      </c>
    </row>
    <row r="2420" spans="1:2" x14ac:dyDescent="0.25">
      <c r="A2420" s="23">
        <v>41577</v>
      </c>
      <c r="B2420" s="25">
        <v>-8.4354517381362015E-3</v>
      </c>
    </row>
    <row r="2421" spans="1:2" x14ac:dyDescent="0.25">
      <c r="A2421" s="23">
        <v>41578</v>
      </c>
      <c r="B2421" s="25">
        <v>-8.418348579649515E-3</v>
      </c>
    </row>
    <row r="2422" spans="1:2" x14ac:dyDescent="0.25">
      <c r="A2422" s="23">
        <v>41579</v>
      </c>
      <c r="B2422" s="25">
        <v>-8.4263394349149978E-3</v>
      </c>
    </row>
    <row r="2423" spans="1:2" x14ac:dyDescent="0.25">
      <c r="A2423" s="23">
        <v>41582</v>
      </c>
      <c r="B2423" s="25">
        <v>-8.3716786421957901E-3</v>
      </c>
    </row>
    <row r="2424" spans="1:2" x14ac:dyDescent="0.25">
      <c r="A2424" s="23">
        <v>41583</v>
      </c>
      <c r="B2424" s="25">
        <v>-8.3311729446347016E-3</v>
      </c>
    </row>
    <row r="2425" spans="1:2" x14ac:dyDescent="0.25">
      <c r="A2425" s="23">
        <v>41584</v>
      </c>
      <c r="B2425" s="25">
        <v>-8.307092423605611E-3</v>
      </c>
    </row>
    <row r="2426" spans="1:2" x14ac:dyDescent="0.25">
      <c r="A2426" s="23">
        <v>41585</v>
      </c>
      <c r="B2426" s="25">
        <v>-8.2947020424486428E-3</v>
      </c>
    </row>
    <row r="2427" spans="1:2" x14ac:dyDescent="0.25">
      <c r="A2427" s="23">
        <v>41586</v>
      </c>
      <c r="B2427" s="25">
        <v>-8.2632024800792792E-3</v>
      </c>
    </row>
    <row r="2428" spans="1:2" x14ac:dyDescent="0.25">
      <c r="A2428" s="23">
        <v>41589</v>
      </c>
      <c r="B2428" s="25">
        <v>-8.2216888448487513E-3</v>
      </c>
    </row>
    <row r="2429" spans="1:2" x14ac:dyDescent="0.25">
      <c r="A2429" s="23">
        <v>41590</v>
      </c>
      <c r="B2429" s="25">
        <v>-8.2300134571090533E-3</v>
      </c>
    </row>
    <row r="2430" spans="1:2" x14ac:dyDescent="0.25">
      <c r="A2430" s="23">
        <v>41591</v>
      </c>
      <c r="B2430" s="25">
        <v>-8.3348669911866846E-3</v>
      </c>
    </row>
    <row r="2431" spans="1:2" x14ac:dyDescent="0.25">
      <c r="A2431" s="23">
        <v>41592</v>
      </c>
      <c r="B2431" s="25">
        <v>-8.3069409435635455E-3</v>
      </c>
    </row>
    <row r="2432" spans="1:2" x14ac:dyDescent="0.25">
      <c r="A2432" s="23">
        <v>41593</v>
      </c>
      <c r="B2432" s="25">
        <v>-8.2964061291810332E-3</v>
      </c>
    </row>
    <row r="2433" spans="1:2" x14ac:dyDescent="0.25">
      <c r="A2433" s="23">
        <v>41596</v>
      </c>
      <c r="B2433" s="25">
        <v>-8.3093765126935892E-3</v>
      </c>
    </row>
    <row r="2434" spans="1:2" x14ac:dyDescent="0.25">
      <c r="A2434" s="23">
        <v>41597</v>
      </c>
      <c r="B2434" s="25">
        <v>-8.3326168579801463E-3</v>
      </c>
    </row>
    <row r="2435" spans="1:2" x14ac:dyDescent="0.25">
      <c r="A2435" s="23">
        <v>41598</v>
      </c>
      <c r="B2435" s="25">
        <v>-8.2065137026604562E-3</v>
      </c>
    </row>
    <row r="2436" spans="1:2" x14ac:dyDescent="0.25">
      <c r="A2436" s="23">
        <v>41599</v>
      </c>
      <c r="B2436" s="25">
        <v>-8.0640782219471019E-3</v>
      </c>
    </row>
    <row r="2437" spans="1:2" x14ac:dyDescent="0.25">
      <c r="A2437" s="23">
        <v>41600</v>
      </c>
      <c r="B2437" s="25">
        <v>-8.0085146749339087E-3</v>
      </c>
    </row>
    <row r="2438" spans="1:2" x14ac:dyDescent="0.25">
      <c r="A2438" s="23">
        <v>41603</v>
      </c>
      <c r="B2438" s="25">
        <v>-7.9850384607422775E-3</v>
      </c>
    </row>
    <row r="2439" spans="1:2" x14ac:dyDescent="0.25">
      <c r="A2439" s="23">
        <v>41604</v>
      </c>
      <c r="B2439" s="25">
        <v>-7.9816095912849105E-3</v>
      </c>
    </row>
    <row r="2440" spans="1:2" x14ac:dyDescent="0.25">
      <c r="A2440" s="23">
        <v>41605</v>
      </c>
      <c r="B2440" s="25">
        <v>-8.0231582866646667E-3</v>
      </c>
    </row>
    <row r="2441" spans="1:2" x14ac:dyDescent="0.25">
      <c r="A2441" s="23">
        <v>41607</v>
      </c>
      <c r="B2441" s="25">
        <v>-8.007430669761284E-3</v>
      </c>
    </row>
    <row r="2442" spans="1:2" x14ac:dyDescent="0.25">
      <c r="A2442" s="23">
        <v>41610</v>
      </c>
      <c r="B2442" s="25">
        <v>-8.0221245755000004E-3</v>
      </c>
    </row>
    <row r="2443" spans="1:2" x14ac:dyDescent="0.25">
      <c r="A2443" s="23">
        <v>41611</v>
      </c>
      <c r="B2443" s="25">
        <v>-8.0046970674134688E-3</v>
      </c>
    </row>
    <row r="2444" spans="1:2" x14ac:dyDescent="0.25">
      <c r="A2444" s="23">
        <v>41612</v>
      </c>
      <c r="B2444" s="25">
        <v>-7.9620753669253919E-3</v>
      </c>
    </row>
    <row r="2445" spans="1:2" x14ac:dyDescent="0.25">
      <c r="A2445" s="23">
        <v>41613</v>
      </c>
      <c r="B2445" s="25">
        <v>-7.9009831746154058E-3</v>
      </c>
    </row>
    <row r="2446" spans="1:2" x14ac:dyDescent="0.25">
      <c r="A2446" s="23">
        <v>41614</v>
      </c>
      <c r="B2446" s="25">
        <v>-7.9116918960233651E-3</v>
      </c>
    </row>
    <row r="2447" spans="1:2" x14ac:dyDescent="0.25">
      <c r="A2447" s="23">
        <v>41617</v>
      </c>
      <c r="B2447" s="25">
        <v>-7.950236096521679E-3</v>
      </c>
    </row>
    <row r="2448" spans="1:2" x14ac:dyDescent="0.25">
      <c r="A2448" s="23">
        <v>41618</v>
      </c>
      <c r="B2448" s="25">
        <v>-7.9878215618456316E-3</v>
      </c>
    </row>
    <row r="2449" spans="1:2" x14ac:dyDescent="0.25">
      <c r="A2449" s="23">
        <v>41619</v>
      </c>
      <c r="B2449" s="25">
        <v>-8.186085349497052E-3</v>
      </c>
    </row>
    <row r="2450" spans="1:2" x14ac:dyDescent="0.25">
      <c r="A2450" s="23">
        <v>41620</v>
      </c>
      <c r="B2450" s="25">
        <v>-8.2090562780665621E-3</v>
      </c>
    </row>
    <row r="2451" spans="1:2" x14ac:dyDescent="0.25">
      <c r="A2451" s="23">
        <v>41621</v>
      </c>
      <c r="B2451" s="25">
        <v>-8.1769468482787433E-3</v>
      </c>
    </row>
    <row r="2452" spans="1:2" x14ac:dyDescent="0.25">
      <c r="A2452" s="23">
        <v>41624</v>
      </c>
      <c r="B2452" s="25">
        <v>-8.1948434651848423E-3</v>
      </c>
    </row>
    <row r="2453" spans="1:2" x14ac:dyDescent="0.25">
      <c r="A2453" s="23">
        <v>41625</v>
      </c>
      <c r="B2453" s="25">
        <v>-8.1874336473863885E-3</v>
      </c>
    </row>
    <row r="2454" spans="1:2" x14ac:dyDescent="0.25">
      <c r="A2454" s="23">
        <v>41626</v>
      </c>
      <c r="B2454" s="25">
        <v>-8.3465936316747813E-3</v>
      </c>
    </row>
    <row r="2455" spans="1:2" x14ac:dyDescent="0.25">
      <c r="A2455" s="23">
        <v>41627</v>
      </c>
      <c r="B2455" s="25">
        <v>-8.3778915008577703E-3</v>
      </c>
    </row>
    <row r="2456" spans="1:2" x14ac:dyDescent="0.25">
      <c r="A2456" s="23">
        <v>41628</v>
      </c>
      <c r="B2456" s="25">
        <v>-8.383552163056196E-3</v>
      </c>
    </row>
    <row r="2457" spans="1:2" x14ac:dyDescent="0.25">
      <c r="A2457" s="23">
        <v>41631</v>
      </c>
      <c r="B2457" s="25">
        <v>-8.4124464750050532E-3</v>
      </c>
    </row>
    <row r="2458" spans="1:2" x14ac:dyDescent="0.25">
      <c r="A2458" s="23">
        <v>41632</v>
      </c>
      <c r="B2458" s="25">
        <v>-8.3712351320520684E-3</v>
      </c>
    </row>
    <row r="2459" spans="1:2" x14ac:dyDescent="0.25">
      <c r="A2459" s="23">
        <v>41634</v>
      </c>
      <c r="B2459" s="25">
        <v>-8.4395130497518789E-3</v>
      </c>
    </row>
    <row r="2460" spans="1:2" x14ac:dyDescent="0.25">
      <c r="A2460" s="23">
        <v>41635</v>
      </c>
      <c r="B2460" s="25">
        <v>-8.5327924605725913E-3</v>
      </c>
    </row>
    <row r="2461" spans="1:2" x14ac:dyDescent="0.25">
      <c r="A2461" s="23">
        <v>41638</v>
      </c>
      <c r="B2461" s="25">
        <v>-8.4917558905027724E-3</v>
      </c>
    </row>
    <row r="2462" spans="1:2" x14ac:dyDescent="0.25">
      <c r="A2462" s="23">
        <v>41639</v>
      </c>
      <c r="B2462" s="25">
        <v>-8.3955615554348606E-3</v>
      </c>
    </row>
    <row r="2463" spans="1:2" x14ac:dyDescent="0.25">
      <c r="A2463" s="23">
        <v>41641</v>
      </c>
      <c r="B2463" s="25">
        <v>-8.3180940865866804E-3</v>
      </c>
    </row>
    <row r="2464" spans="1:2" x14ac:dyDescent="0.25">
      <c r="A2464" s="23">
        <v>41642</v>
      </c>
      <c r="B2464" s="25">
        <v>-8.2714433081031435E-3</v>
      </c>
    </row>
    <row r="2465" spans="1:2" x14ac:dyDescent="0.25">
      <c r="A2465" s="23">
        <v>41645</v>
      </c>
      <c r="B2465" s="25">
        <v>-8.1515079689935543E-3</v>
      </c>
    </row>
    <row r="2466" spans="1:2" x14ac:dyDescent="0.25">
      <c r="A2466" s="23">
        <v>41646</v>
      </c>
      <c r="B2466" s="25">
        <v>-8.1061034029842327E-3</v>
      </c>
    </row>
    <row r="2467" spans="1:2" x14ac:dyDescent="0.25">
      <c r="A2467" s="23">
        <v>41647</v>
      </c>
      <c r="B2467" s="25">
        <v>-8.1120467909037153E-3</v>
      </c>
    </row>
    <row r="2468" spans="1:2" x14ac:dyDescent="0.25">
      <c r="A2468" s="23">
        <v>41648</v>
      </c>
      <c r="B2468" s="25">
        <v>-8.0647611349423665E-3</v>
      </c>
    </row>
    <row r="2469" spans="1:2" x14ac:dyDescent="0.25">
      <c r="A2469" s="23">
        <v>41649</v>
      </c>
      <c r="B2469" s="25">
        <v>-8.0117762647808899E-3</v>
      </c>
    </row>
    <row r="2470" spans="1:2" x14ac:dyDescent="0.25">
      <c r="A2470" s="23">
        <v>41652</v>
      </c>
      <c r="B2470" s="25">
        <v>-8.0126494546304272E-3</v>
      </c>
    </row>
    <row r="2471" spans="1:2" x14ac:dyDescent="0.25">
      <c r="A2471" s="23">
        <v>41653</v>
      </c>
      <c r="B2471" s="25">
        <v>-7.7403481250416517E-3</v>
      </c>
    </row>
    <row r="2472" spans="1:2" x14ac:dyDescent="0.25">
      <c r="A2472" s="23">
        <v>41654</v>
      </c>
      <c r="B2472" s="25">
        <v>-7.7073413396435697E-3</v>
      </c>
    </row>
    <row r="2473" spans="1:2" x14ac:dyDescent="0.25">
      <c r="A2473" s="23">
        <v>41655</v>
      </c>
      <c r="B2473" s="25">
        <v>-7.6673935563167372E-3</v>
      </c>
    </row>
    <row r="2474" spans="1:2" x14ac:dyDescent="0.25">
      <c r="A2474" s="23">
        <v>41656</v>
      </c>
      <c r="B2474" s="25">
        <v>-7.6487308750284866E-3</v>
      </c>
    </row>
    <row r="2475" spans="1:2" x14ac:dyDescent="0.25">
      <c r="A2475" s="23">
        <v>41660</v>
      </c>
      <c r="B2475" s="25">
        <v>-7.5660252726916788E-3</v>
      </c>
    </row>
    <row r="2476" spans="1:2" x14ac:dyDescent="0.25">
      <c r="A2476" s="23">
        <v>41661</v>
      </c>
      <c r="B2476" s="25">
        <v>-7.601690674924666E-3</v>
      </c>
    </row>
    <row r="2477" spans="1:2" x14ac:dyDescent="0.25">
      <c r="A2477" s="23">
        <v>41662</v>
      </c>
      <c r="B2477" s="25">
        <v>-7.5722618079132609E-3</v>
      </c>
    </row>
    <row r="2478" spans="1:2" x14ac:dyDescent="0.25">
      <c r="A2478" s="23">
        <v>41663</v>
      </c>
      <c r="B2478" s="25">
        <v>-7.5060086747499311E-3</v>
      </c>
    </row>
    <row r="2479" spans="1:2" x14ac:dyDescent="0.25">
      <c r="A2479" s="23">
        <v>41666</v>
      </c>
      <c r="B2479" s="25">
        <v>-7.5164976590679222E-3</v>
      </c>
    </row>
    <row r="2480" spans="1:2" x14ac:dyDescent="0.25">
      <c r="A2480" s="23">
        <v>41667</v>
      </c>
      <c r="B2480" s="25">
        <v>-7.4780321069002342E-3</v>
      </c>
    </row>
    <row r="2481" spans="1:2" x14ac:dyDescent="0.25">
      <c r="A2481" s="23">
        <v>41668</v>
      </c>
      <c r="B2481" s="25">
        <v>-7.4227108399633757E-3</v>
      </c>
    </row>
    <row r="2482" spans="1:2" x14ac:dyDescent="0.25">
      <c r="A2482" s="23">
        <v>41669</v>
      </c>
      <c r="B2482" s="25">
        <v>-7.4076635114231904E-3</v>
      </c>
    </row>
    <row r="2483" spans="1:2" x14ac:dyDescent="0.25">
      <c r="A2483" s="23">
        <v>41670</v>
      </c>
      <c r="B2483" s="25">
        <v>-7.3413723288138222E-3</v>
      </c>
    </row>
    <row r="2484" spans="1:2" x14ac:dyDescent="0.25">
      <c r="A2484" s="23">
        <v>41673</v>
      </c>
      <c r="B2484" s="25">
        <v>-7.1872992265367142E-3</v>
      </c>
    </row>
    <row r="2485" spans="1:2" x14ac:dyDescent="0.25">
      <c r="A2485" s="23">
        <v>41674</v>
      </c>
      <c r="B2485" s="25">
        <v>-7.2172534520933418E-3</v>
      </c>
    </row>
    <row r="2486" spans="1:2" x14ac:dyDescent="0.25">
      <c r="A2486" s="23">
        <v>41675</v>
      </c>
      <c r="B2486" s="25">
        <v>-7.0270043996287779E-3</v>
      </c>
    </row>
    <row r="2487" spans="1:2" x14ac:dyDescent="0.25">
      <c r="A2487" s="23">
        <v>41676</v>
      </c>
      <c r="B2487" s="25">
        <v>-6.8577193583787555E-3</v>
      </c>
    </row>
    <row r="2488" spans="1:2" x14ac:dyDescent="0.25">
      <c r="A2488" s="23">
        <v>41677</v>
      </c>
      <c r="B2488" s="25">
        <v>-6.2426609180709081E-3</v>
      </c>
    </row>
    <row r="2489" spans="1:2" x14ac:dyDescent="0.25">
      <c r="A2489" s="23">
        <v>41680</v>
      </c>
      <c r="B2489" s="25">
        <v>-6.1980564006010042E-3</v>
      </c>
    </row>
    <row r="2490" spans="1:2" x14ac:dyDescent="0.25">
      <c r="A2490" s="23">
        <v>41681</v>
      </c>
      <c r="B2490" s="25">
        <v>-6.0224393281631539E-3</v>
      </c>
    </row>
    <row r="2491" spans="1:2" x14ac:dyDescent="0.25">
      <c r="A2491" s="23">
        <v>41682</v>
      </c>
      <c r="B2491" s="25">
        <v>-5.8168626519928823E-3</v>
      </c>
    </row>
    <row r="2492" spans="1:2" x14ac:dyDescent="0.25">
      <c r="A2492" s="23">
        <v>41683</v>
      </c>
      <c r="B2492" s="25">
        <v>-5.7077850852228496E-3</v>
      </c>
    </row>
    <row r="2493" spans="1:2" x14ac:dyDescent="0.25">
      <c r="A2493" s="23">
        <v>41684</v>
      </c>
      <c r="B2493" s="25">
        <v>-5.5234178098837461E-3</v>
      </c>
    </row>
    <row r="2494" spans="1:2" x14ac:dyDescent="0.25">
      <c r="A2494" s="23">
        <v>41688</v>
      </c>
      <c r="B2494" s="25">
        <v>-5.4478527279772093E-3</v>
      </c>
    </row>
    <row r="2495" spans="1:2" x14ac:dyDescent="0.25">
      <c r="A2495" s="23">
        <v>41689</v>
      </c>
      <c r="B2495" s="25">
        <v>-5.671348985094804E-3</v>
      </c>
    </row>
    <row r="2496" spans="1:2" x14ac:dyDescent="0.25">
      <c r="A2496" s="23">
        <v>41690</v>
      </c>
      <c r="B2496" s="25">
        <v>-5.5451788862344031E-3</v>
      </c>
    </row>
    <row r="2497" spans="1:2" x14ac:dyDescent="0.25">
      <c r="A2497" s="23">
        <v>41691</v>
      </c>
      <c r="B2497" s="25">
        <v>-5.4629277456387237E-3</v>
      </c>
    </row>
    <row r="2498" spans="1:2" x14ac:dyDescent="0.25">
      <c r="A2498" s="23">
        <v>41694</v>
      </c>
      <c r="B2498" s="25">
        <v>-5.3370177292896281E-3</v>
      </c>
    </row>
    <row r="2499" spans="1:2" x14ac:dyDescent="0.25">
      <c r="A2499" s="23">
        <v>41695</v>
      </c>
      <c r="B2499" s="25">
        <v>-5.2639039783132224E-3</v>
      </c>
    </row>
    <row r="2500" spans="1:2" x14ac:dyDescent="0.25">
      <c r="A2500" s="23">
        <v>41696</v>
      </c>
      <c r="B2500" s="25">
        <v>-5.2642178045553267E-3</v>
      </c>
    </row>
    <row r="2501" spans="1:2" x14ac:dyDescent="0.25">
      <c r="A2501" s="23">
        <v>41697</v>
      </c>
      <c r="B2501" s="25">
        <v>-5.3341572512748403E-3</v>
      </c>
    </row>
    <row r="2502" spans="1:2" x14ac:dyDescent="0.25">
      <c r="A2502" s="23">
        <v>41698</v>
      </c>
      <c r="B2502" s="25">
        <v>-5.2934699604454405E-3</v>
      </c>
    </row>
    <row r="2503" spans="1:2" x14ac:dyDescent="0.25">
      <c r="A2503" s="23">
        <v>41701</v>
      </c>
      <c r="B2503" s="25">
        <v>-5.3384023610616449E-3</v>
      </c>
    </row>
    <row r="2504" spans="1:2" x14ac:dyDescent="0.25">
      <c r="A2504" s="23">
        <v>41702</v>
      </c>
      <c r="B2504" s="25">
        <v>-5.2106634475217461E-3</v>
      </c>
    </row>
    <row r="2505" spans="1:2" x14ac:dyDescent="0.25">
      <c r="A2505" s="23">
        <v>41703</v>
      </c>
      <c r="B2505" s="25">
        <v>-5.100406495875176E-3</v>
      </c>
    </row>
    <row r="2506" spans="1:2" x14ac:dyDescent="0.25">
      <c r="A2506" s="23">
        <v>41704</v>
      </c>
      <c r="B2506" s="25">
        <v>-5.0190138709035326E-3</v>
      </c>
    </row>
    <row r="2507" spans="1:2" x14ac:dyDescent="0.25">
      <c r="A2507" s="23">
        <v>41705</v>
      </c>
      <c r="B2507" s="25">
        <v>-4.9338148221554912E-3</v>
      </c>
    </row>
    <row r="2508" spans="1:2" x14ac:dyDescent="0.25">
      <c r="A2508" s="23">
        <v>41708</v>
      </c>
      <c r="B2508" s="25">
        <v>-4.8430986854183233E-3</v>
      </c>
    </row>
    <row r="2509" spans="1:2" x14ac:dyDescent="0.25">
      <c r="A2509" s="23">
        <v>41709</v>
      </c>
      <c r="B2509" s="25">
        <v>-4.7376589827681226E-3</v>
      </c>
    </row>
    <row r="2510" spans="1:2" x14ac:dyDescent="0.25">
      <c r="A2510" s="23">
        <v>41710</v>
      </c>
      <c r="B2510" s="25">
        <v>-4.7335157365525626E-3</v>
      </c>
    </row>
    <row r="2511" spans="1:2" x14ac:dyDescent="0.25">
      <c r="A2511" s="23">
        <v>41711</v>
      </c>
      <c r="B2511" s="25">
        <v>-4.8406797267046553E-3</v>
      </c>
    </row>
    <row r="2512" spans="1:2" x14ac:dyDescent="0.25">
      <c r="A2512" s="23">
        <v>41712</v>
      </c>
      <c r="B2512" s="25">
        <v>-4.8777941111721734E-3</v>
      </c>
    </row>
    <row r="2513" spans="1:2" x14ac:dyDescent="0.25">
      <c r="A2513" s="23">
        <v>41715</v>
      </c>
      <c r="B2513" s="25">
        <v>-5.0021856039267343E-3</v>
      </c>
    </row>
    <row r="2514" spans="1:2" x14ac:dyDescent="0.25">
      <c r="A2514" s="23">
        <v>41716</v>
      </c>
      <c r="B2514" s="25">
        <v>-4.9104572531496471E-3</v>
      </c>
    </row>
    <row r="2515" spans="1:2" x14ac:dyDescent="0.25">
      <c r="A2515" s="23">
        <v>41717</v>
      </c>
      <c r="B2515" s="25">
        <v>-4.8417802799739507E-3</v>
      </c>
    </row>
    <row r="2516" spans="1:2" x14ac:dyDescent="0.25">
      <c r="A2516" s="23">
        <v>41718</v>
      </c>
      <c r="B2516" s="25">
        <v>-4.970658092829261E-3</v>
      </c>
    </row>
    <row r="2517" spans="1:2" x14ac:dyDescent="0.25">
      <c r="A2517" s="23">
        <v>41719</v>
      </c>
      <c r="B2517" s="25">
        <v>-4.9266781126264814E-3</v>
      </c>
    </row>
    <row r="2518" spans="1:2" x14ac:dyDescent="0.25">
      <c r="A2518" s="23">
        <v>41722</v>
      </c>
      <c r="B2518" s="25">
        <v>-4.967992043982683E-3</v>
      </c>
    </row>
    <row r="2519" spans="1:2" x14ac:dyDescent="0.25">
      <c r="A2519" s="23">
        <v>41723</v>
      </c>
      <c r="B2519" s="25">
        <v>-4.9149775903869486E-3</v>
      </c>
    </row>
    <row r="2520" spans="1:2" x14ac:dyDescent="0.25">
      <c r="A2520" s="23">
        <v>41724</v>
      </c>
      <c r="B2520" s="25">
        <v>-4.8536311305626967E-3</v>
      </c>
    </row>
    <row r="2521" spans="1:2" x14ac:dyDescent="0.25">
      <c r="A2521" s="23">
        <v>41725</v>
      </c>
      <c r="B2521" s="25">
        <v>-4.7688654627088267E-3</v>
      </c>
    </row>
    <row r="2522" spans="1:2" x14ac:dyDescent="0.25">
      <c r="A2522" s="23">
        <v>41726</v>
      </c>
      <c r="B2522" s="25">
        <v>-4.7080575571826211E-3</v>
      </c>
    </row>
    <row r="2523" spans="1:2" x14ac:dyDescent="0.25">
      <c r="A2523" s="23">
        <v>41729</v>
      </c>
      <c r="B2523" s="25">
        <v>-4.6029609667461724E-3</v>
      </c>
    </row>
    <row r="2524" spans="1:2" x14ac:dyDescent="0.25">
      <c r="A2524" s="23">
        <v>41730</v>
      </c>
      <c r="B2524" s="25">
        <v>-4.4897370354419763E-3</v>
      </c>
    </row>
    <row r="2525" spans="1:2" x14ac:dyDescent="0.25">
      <c r="A2525" s="23">
        <v>41731</v>
      </c>
      <c r="B2525" s="25">
        <v>-4.3275252291692379E-3</v>
      </c>
    </row>
    <row r="2526" spans="1:2" x14ac:dyDescent="0.25">
      <c r="A2526" s="23">
        <v>41732</v>
      </c>
      <c r="B2526" s="25">
        <v>-4.3548604534708879E-3</v>
      </c>
    </row>
    <row r="2527" spans="1:2" x14ac:dyDescent="0.25">
      <c r="A2527" s="23">
        <v>41733</v>
      </c>
      <c r="B2527" s="25">
        <v>-4.3233243585730774E-3</v>
      </c>
    </row>
    <row r="2528" spans="1:2" x14ac:dyDescent="0.25">
      <c r="A2528" s="23">
        <v>41736</v>
      </c>
      <c r="B2528" s="25">
        <v>-4.3359349463287788E-3</v>
      </c>
    </row>
    <row r="2529" spans="1:2" x14ac:dyDescent="0.25">
      <c r="A2529" s="23">
        <v>41737</v>
      </c>
      <c r="B2529" s="25">
        <v>-4.2264867431819342E-3</v>
      </c>
    </row>
    <row r="2530" spans="1:2" x14ac:dyDescent="0.25">
      <c r="A2530" s="23">
        <v>41738</v>
      </c>
      <c r="B2530" s="25">
        <v>-4.206055433746192E-3</v>
      </c>
    </row>
    <row r="2531" spans="1:2" x14ac:dyDescent="0.25">
      <c r="A2531" s="23">
        <v>41739</v>
      </c>
      <c r="B2531" s="25">
        <v>-4.1345202652434132E-3</v>
      </c>
    </row>
    <row r="2532" spans="1:2" x14ac:dyDescent="0.25">
      <c r="A2532" s="23">
        <v>41740</v>
      </c>
      <c r="B2532" s="25">
        <v>-4.0535271953717755E-3</v>
      </c>
    </row>
    <row r="2533" spans="1:2" x14ac:dyDescent="0.25">
      <c r="A2533" s="23">
        <v>41743</v>
      </c>
      <c r="B2533" s="25">
        <v>-3.9869953984047468E-3</v>
      </c>
    </row>
    <row r="2534" spans="1:2" x14ac:dyDescent="0.25">
      <c r="A2534" s="23">
        <v>41744</v>
      </c>
      <c r="B2534" s="25">
        <v>-3.9288401896790948E-3</v>
      </c>
    </row>
    <row r="2535" spans="1:2" x14ac:dyDescent="0.25">
      <c r="A2535" s="23">
        <v>41745</v>
      </c>
      <c r="B2535" s="25">
        <v>-3.8756308972806019E-3</v>
      </c>
    </row>
    <row r="2536" spans="1:2" x14ac:dyDescent="0.25">
      <c r="A2536" s="23">
        <v>41746</v>
      </c>
      <c r="B2536" s="25">
        <v>-3.8715047480694098E-3</v>
      </c>
    </row>
    <row r="2537" spans="1:2" x14ac:dyDescent="0.25">
      <c r="A2537" s="23">
        <v>41750</v>
      </c>
      <c r="B2537" s="25">
        <v>-3.7704143093866271E-3</v>
      </c>
    </row>
    <row r="2538" spans="1:2" x14ac:dyDescent="0.25">
      <c r="A2538" s="23">
        <v>41751</v>
      </c>
      <c r="B2538" s="25">
        <v>-3.8457962815364732E-3</v>
      </c>
    </row>
    <row r="2539" spans="1:2" x14ac:dyDescent="0.25">
      <c r="A2539" s="23">
        <v>41752</v>
      </c>
      <c r="B2539" s="25">
        <v>-3.8760810222719932E-3</v>
      </c>
    </row>
    <row r="2540" spans="1:2" x14ac:dyDescent="0.25">
      <c r="A2540" s="23">
        <v>41753</v>
      </c>
      <c r="B2540" s="25">
        <v>-3.9376658532245257E-3</v>
      </c>
    </row>
    <row r="2541" spans="1:2" x14ac:dyDescent="0.25">
      <c r="A2541" s="23">
        <v>41754</v>
      </c>
      <c r="B2541" s="25">
        <v>-4.0097057710767325E-3</v>
      </c>
    </row>
    <row r="2542" spans="1:2" x14ac:dyDescent="0.25">
      <c r="A2542" s="23">
        <v>41757</v>
      </c>
      <c r="B2542" s="25">
        <v>-3.976288583390386E-3</v>
      </c>
    </row>
    <row r="2543" spans="1:2" x14ac:dyDescent="0.25">
      <c r="A2543" s="23">
        <v>41758</v>
      </c>
      <c r="B2543" s="25">
        <v>-3.9061228192652786E-3</v>
      </c>
    </row>
    <row r="2544" spans="1:2" x14ac:dyDescent="0.25">
      <c r="A2544" s="23">
        <v>41759</v>
      </c>
      <c r="B2544" s="25">
        <v>-3.8871388551550146E-3</v>
      </c>
    </row>
    <row r="2545" spans="1:2" x14ac:dyDescent="0.25">
      <c r="A2545" s="23">
        <v>41760</v>
      </c>
      <c r="B2545" s="25">
        <v>-3.9003354516337074E-3</v>
      </c>
    </row>
    <row r="2546" spans="1:2" x14ac:dyDescent="0.25">
      <c r="A2546" s="23">
        <v>41761</v>
      </c>
      <c r="B2546" s="25">
        <v>-3.9021233415330592E-3</v>
      </c>
    </row>
    <row r="2547" spans="1:2" x14ac:dyDescent="0.25">
      <c r="A2547" s="23">
        <v>41764</v>
      </c>
      <c r="B2547" s="25">
        <v>-3.8814751891159682E-3</v>
      </c>
    </row>
    <row r="2548" spans="1:2" x14ac:dyDescent="0.25">
      <c r="A2548" s="23">
        <v>41765</v>
      </c>
      <c r="B2548" s="25">
        <v>-3.9291754701092918E-3</v>
      </c>
    </row>
    <row r="2549" spans="1:2" x14ac:dyDescent="0.25">
      <c r="A2549" s="23">
        <v>41766</v>
      </c>
      <c r="B2549" s="25">
        <v>-3.9666833589426798E-3</v>
      </c>
    </row>
    <row r="2550" spans="1:2" x14ac:dyDescent="0.25">
      <c r="A2550" s="23">
        <v>41767</v>
      </c>
      <c r="B2550" s="25">
        <v>-4.0384994318195533E-3</v>
      </c>
    </row>
    <row r="2551" spans="1:2" x14ac:dyDescent="0.25">
      <c r="A2551" s="23">
        <v>41768</v>
      </c>
      <c r="B2551" s="25">
        <v>-4.0258910892885247E-3</v>
      </c>
    </row>
    <row r="2552" spans="1:2" x14ac:dyDescent="0.25">
      <c r="A2552" s="23">
        <v>41771</v>
      </c>
      <c r="B2552" s="25">
        <v>-3.9854979087001752E-3</v>
      </c>
    </row>
    <row r="2553" spans="1:2" x14ac:dyDescent="0.25">
      <c r="A2553" s="23">
        <v>41772</v>
      </c>
      <c r="B2553" s="25">
        <v>-4.045907588907216E-3</v>
      </c>
    </row>
    <row r="2554" spans="1:2" x14ac:dyDescent="0.25">
      <c r="A2554" s="23">
        <v>41773</v>
      </c>
      <c r="B2554" s="25">
        <v>-4.0591355619831182E-3</v>
      </c>
    </row>
    <row r="2555" spans="1:2" x14ac:dyDescent="0.25">
      <c r="A2555" s="23">
        <v>41774</v>
      </c>
      <c r="B2555" s="25">
        <v>-4.1106435462510138E-3</v>
      </c>
    </row>
    <row r="2556" spans="1:2" x14ac:dyDescent="0.25">
      <c r="A2556" s="23">
        <v>41775</v>
      </c>
      <c r="B2556" s="25">
        <v>-4.0591950295426615E-3</v>
      </c>
    </row>
    <row r="2557" spans="1:2" x14ac:dyDescent="0.25">
      <c r="A2557" s="23">
        <v>41778</v>
      </c>
      <c r="B2557" s="25">
        <v>-4.0907942830387123E-3</v>
      </c>
    </row>
    <row r="2558" spans="1:2" x14ac:dyDescent="0.25">
      <c r="A2558" s="23">
        <v>41779</v>
      </c>
      <c r="B2558" s="25">
        <v>-4.0815249060743852E-3</v>
      </c>
    </row>
    <row r="2559" spans="1:2" x14ac:dyDescent="0.25">
      <c r="A2559" s="23">
        <v>41780</v>
      </c>
      <c r="B2559" s="25">
        <v>-4.0808497117359455E-3</v>
      </c>
    </row>
    <row r="2560" spans="1:2" x14ac:dyDescent="0.25">
      <c r="A2560" s="23">
        <v>41781</v>
      </c>
      <c r="B2560" s="25">
        <v>-4.1405118981852063E-3</v>
      </c>
    </row>
    <row r="2561" spans="1:2" x14ac:dyDescent="0.25">
      <c r="A2561" s="23">
        <v>41782</v>
      </c>
      <c r="B2561" s="25">
        <v>-4.119866120485316E-3</v>
      </c>
    </row>
    <row r="2562" spans="1:2" x14ac:dyDescent="0.25">
      <c r="A2562" s="23">
        <v>41786</v>
      </c>
      <c r="B2562" s="25">
        <v>-4.1332744933717525E-3</v>
      </c>
    </row>
    <row r="2563" spans="1:2" x14ac:dyDescent="0.25">
      <c r="A2563" s="23">
        <v>41787</v>
      </c>
      <c r="B2563" s="25">
        <v>-4.1542132557146338E-3</v>
      </c>
    </row>
    <row r="2564" spans="1:2" x14ac:dyDescent="0.25">
      <c r="A2564" s="23">
        <v>41788</v>
      </c>
      <c r="B2564" s="25">
        <v>-4.2105421451382741E-3</v>
      </c>
    </row>
    <row r="2565" spans="1:2" x14ac:dyDescent="0.25">
      <c r="A2565" s="23">
        <v>41789</v>
      </c>
      <c r="B2565" s="25">
        <v>-4.260077799475237E-3</v>
      </c>
    </row>
    <row r="2566" spans="1:2" x14ac:dyDescent="0.25">
      <c r="A2566" s="23">
        <v>41792</v>
      </c>
      <c r="B2566" s="25">
        <v>-4.316849788843391E-3</v>
      </c>
    </row>
    <row r="2567" spans="1:2" x14ac:dyDescent="0.25">
      <c r="A2567" s="23">
        <v>41793</v>
      </c>
      <c r="B2567" s="25">
        <v>-4.407165122105261E-3</v>
      </c>
    </row>
    <row r="2568" spans="1:2" x14ac:dyDescent="0.25">
      <c r="A2568" s="23">
        <v>41794</v>
      </c>
      <c r="B2568" s="25">
        <v>-4.5029659896129726E-3</v>
      </c>
    </row>
    <row r="2569" spans="1:2" x14ac:dyDescent="0.25">
      <c r="A2569" s="23">
        <v>41795</v>
      </c>
      <c r="B2569" s="25">
        <v>-4.5745803343011371E-3</v>
      </c>
    </row>
    <row r="2570" spans="1:2" x14ac:dyDescent="0.25">
      <c r="A2570" s="23">
        <v>41796</v>
      </c>
      <c r="B2570" s="25">
        <v>-4.4544037062058672E-3</v>
      </c>
    </row>
    <row r="2571" spans="1:2" x14ac:dyDescent="0.25">
      <c r="A2571" s="23">
        <v>41799</v>
      </c>
      <c r="B2571" s="25">
        <v>-4.4690322513659675E-3</v>
      </c>
    </row>
    <row r="2572" spans="1:2" x14ac:dyDescent="0.25">
      <c r="A2572" s="23">
        <v>41800</v>
      </c>
      <c r="B2572" s="25">
        <v>-4.4637165808624202E-3</v>
      </c>
    </row>
    <row r="2573" spans="1:2" x14ac:dyDescent="0.25">
      <c r="A2573" s="23">
        <v>41801</v>
      </c>
      <c r="B2573" s="25">
        <v>-4.489357596045962E-3</v>
      </c>
    </row>
    <row r="2574" spans="1:2" x14ac:dyDescent="0.25">
      <c r="A2574" s="23">
        <v>41802</v>
      </c>
      <c r="B2574" s="25">
        <v>-4.467896177072328E-3</v>
      </c>
    </row>
    <row r="2575" spans="1:2" x14ac:dyDescent="0.25">
      <c r="A2575" s="23">
        <v>41803</v>
      </c>
      <c r="B2575" s="25">
        <v>-4.4865874264377048E-3</v>
      </c>
    </row>
    <row r="2576" spans="1:2" x14ac:dyDescent="0.25">
      <c r="A2576" s="23">
        <v>41806</v>
      </c>
      <c r="B2576" s="25">
        <v>-4.49657539051318E-3</v>
      </c>
    </row>
    <row r="2577" spans="1:2" x14ac:dyDescent="0.25">
      <c r="A2577" s="23">
        <v>41807</v>
      </c>
      <c r="B2577" s="25">
        <v>-4.5065236289620891E-3</v>
      </c>
    </row>
    <row r="2578" spans="1:2" x14ac:dyDescent="0.25">
      <c r="A2578" s="23">
        <v>41808</v>
      </c>
      <c r="B2578" s="25">
        <v>-4.4352902488812296E-3</v>
      </c>
    </row>
    <row r="2579" spans="1:2" x14ac:dyDescent="0.25">
      <c r="A2579" s="23">
        <v>41809</v>
      </c>
      <c r="B2579" s="25">
        <v>-4.4822380033474607E-3</v>
      </c>
    </row>
    <row r="2580" spans="1:2" x14ac:dyDescent="0.25">
      <c r="A2580" s="23">
        <v>41810</v>
      </c>
      <c r="B2580" s="25">
        <v>-4.4845248838200069E-3</v>
      </c>
    </row>
    <row r="2581" spans="1:2" x14ac:dyDescent="0.25">
      <c r="A2581" s="23">
        <v>41813</v>
      </c>
      <c r="B2581" s="25">
        <v>-4.4867907011509889E-3</v>
      </c>
    </row>
    <row r="2582" spans="1:2" x14ac:dyDescent="0.25">
      <c r="A2582" s="23">
        <v>41814</v>
      </c>
      <c r="B2582" s="25">
        <v>-4.5575172070425607E-3</v>
      </c>
    </row>
    <row r="2583" spans="1:2" x14ac:dyDescent="0.25">
      <c r="A2583" s="23">
        <v>41815</v>
      </c>
      <c r="B2583" s="25">
        <v>-4.5214566392467459E-3</v>
      </c>
    </row>
    <row r="2584" spans="1:2" x14ac:dyDescent="0.25">
      <c r="A2584" s="23">
        <v>41816</v>
      </c>
      <c r="B2584" s="25">
        <v>-4.4320397876734807E-3</v>
      </c>
    </row>
    <row r="2585" spans="1:2" x14ac:dyDescent="0.25">
      <c r="A2585" s="23">
        <v>41817</v>
      </c>
      <c r="B2585" s="25">
        <v>-4.4140429136688697E-3</v>
      </c>
    </row>
    <row r="2586" spans="1:2" x14ac:dyDescent="0.25">
      <c r="A2586" s="23">
        <v>41820</v>
      </c>
      <c r="B2586" s="25">
        <v>-4.3776197722144028E-3</v>
      </c>
    </row>
    <row r="2587" spans="1:2" x14ac:dyDescent="0.25">
      <c r="A2587" s="23">
        <v>41821</v>
      </c>
      <c r="B2587" s="25">
        <v>-4.3738736324768768E-3</v>
      </c>
    </row>
    <row r="2588" spans="1:2" x14ac:dyDescent="0.25">
      <c r="A2588" s="23">
        <v>41822</v>
      </c>
      <c r="B2588" s="25">
        <v>-4.3503255378056771E-3</v>
      </c>
    </row>
    <row r="2589" spans="1:2" x14ac:dyDescent="0.25">
      <c r="A2589" s="23">
        <v>41823</v>
      </c>
      <c r="B2589" s="25">
        <v>-4.4041740937355023E-3</v>
      </c>
    </row>
    <row r="2590" spans="1:2" x14ac:dyDescent="0.25">
      <c r="A2590" s="23">
        <v>41827</v>
      </c>
      <c r="B2590" s="25">
        <v>-4.3547131818583162E-3</v>
      </c>
    </row>
    <row r="2591" spans="1:2" x14ac:dyDescent="0.25">
      <c r="A2591" s="23">
        <v>41828</v>
      </c>
      <c r="B2591" s="25">
        <v>-4.3800563932459013E-3</v>
      </c>
    </row>
    <row r="2592" spans="1:2" x14ac:dyDescent="0.25">
      <c r="A2592" s="23">
        <v>41829</v>
      </c>
      <c r="B2592" s="25">
        <v>-4.2663808910972101E-3</v>
      </c>
    </row>
    <row r="2593" spans="1:2" x14ac:dyDescent="0.25">
      <c r="A2593" s="23">
        <v>41830</v>
      </c>
      <c r="B2593" s="25">
        <v>-4.4455944884724818E-3</v>
      </c>
    </row>
    <row r="2594" spans="1:2" x14ac:dyDescent="0.25">
      <c r="A2594" s="23">
        <v>41831</v>
      </c>
      <c r="B2594" s="25">
        <v>-4.4149392490082651E-3</v>
      </c>
    </row>
    <row r="2595" spans="1:2" x14ac:dyDescent="0.25">
      <c r="A2595" s="23">
        <v>41834</v>
      </c>
      <c r="B2595" s="25">
        <v>-4.3699562318474383E-3</v>
      </c>
    </row>
    <row r="2596" spans="1:2" x14ac:dyDescent="0.25">
      <c r="A2596" s="23">
        <v>41835</v>
      </c>
      <c r="B2596" s="25">
        <v>-4.3112442009802798E-3</v>
      </c>
    </row>
    <row r="2597" spans="1:2" x14ac:dyDescent="0.25">
      <c r="A2597" s="23">
        <v>41836</v>
      </c>
      <c r="B2597" s="25">
        <v>-4.3677144284582914E-3</v>
      </c>
    </row>
    <row r="2598" spans="1:2" x14ac:dyDescent="0.25">
      <c r="A2598" s="23">
        <v>41837</v>
      </c>
      <c r="B2598" s="25">
        <v>-4.3765802204197568E-3</v>
      </c>
    </row>
    <row r="2599" spans="1:2" x14ac:dyDescent="0.25">
      <c r="A2599" s="23">
        <v>41838</v>
      </c>
      <c r="B2599" s="25">
        <v>-4.3969555424329121E-3</v>
      </c>
    </row>
    <row r="2600" spans="1:2" x14ac:dyDescent="0.25">
      <c r="A2600" s="23">
        <v>41841</v>
      </c>
      <c r="B2600" s="25">
        <v>-4.6172906648148659E-3</v>
      </c>
    </row>
    <row r="2601" spans="1:2" x14ac:dyDescent="0.25">
      <c r="A2601" s="23">
        <v>41842</v>
      </c>
      <c r="B2601" s="25">
        <v>-4.7258034565345053E-3</v>
      </c>
    </row>
    <row r="2602" spans="1:2" x14ac:dyDescent="0.25">
      <c r="A2602" s="23">
        <v>41843</v>
      </c>
      <c r="B2602" s="25">
        <v>-4.7428888985745488E-3</v>
      </c>
    </row>
    <row r="2603" spans="1:2" x14ac:dyDescent="0.25">
      <c r="A2603" s="23">
        <v>41844</v>
      </c>
      <c r="B2603" s="25">
        <v>-4.8436761014319929E-3</v>
      </c>
    </row>
    <row r="2604" spans="1:2" x14ac:dyDescent="0.25">
      <c r="A2604" s="23">
        <v>41845</v>
      </c>
      <c r="B2604" s="25">
        <v>-4.9090009472970708E-3</v>
      </c>
    </row>
    <row r="2605" spans="1:2" x14ac:dyDescent="0.25">
      <c r="A2605" s="23">
        <v>41848</v>
      </c>
      <c r="B2605" s="25">
        <v>-4.925766838695611E-3</v>
      </c>
    </row>
    <row r="2606" spans="1:2" x14ac:dyDescent="0.25">
      <c r="A2606" s="23">
        <v>41849</v>
      </c>
      <c r="B2606" s="25">
        <v>-5.0010743206889696E-3</v>
      </c>
    </row>
    <row r="2607" spans="1:2" x14ac:dyDescent="0.25">
      <c r="A2607" s="23">
        <v>41850</v>
      </c>
      <c r="B2607" s="25">
        <v>-5.022308998772429E-3</v>
      </c>
    </row>
    <row r="2608" spans="1:2" x14ac:dyDescent="0.25">
      <c r="A2608" s="23">
        <v>41851</v>
      </c>
      <c r="B2608" s="25">
        <v>-5.0341850512223285E-3</v>
      </c>
    </row>
    <row r="2609" spans="1:2" x14ac:dyDescent="0.25">
      <c r="A2609" s="23">
        <v>41852</v>
      </c>
      <c r="B2609" s="25">
        <v>-5.0161401207050593E-3</v>
      </c>
    </row>
    <row r="2610" spans="1:2" x14ac:dyDescent="0.25">
      <c r="A2610" s="23">
        <v>41855</v>
      </c>
      <c r="B2610" s="25">
        <v>-5.3673818817306929E-3</v>
      </c>
    </row>
    <row r="2611" spans="1:2" x14ac:dyDescent="0.25">
      <c r="A2611" s="23">
        <v>41856</v>
      </c>
      <c r="B2611" s="25">
        <v>-5.3028008730058307E-3</v>
      </c>
    </row>
    <row r="2612" spans="1:2" x14ac:dyDescent="0.25">
      <c r="A2612" s="23">
        <v>41857</v>
      </c>
      <c r="B2612" s="25">
        <v>-5.3669415971129286E-3</v>
      </c>
    </row>
    <row r="2613" spans="1:2" x14ac:dyDescent="0.25">
      <c r="A2613" s="23">
        <v>41858</v>
      </c>
      <c r="B2613" s="25">
        <v>-5.3343100742828664E-3</v>
      </c>
    </row>
    <row r="2614" spans="1:2" x14ac:dyDescent="0.25">
      <c r="A2614" s="23">
        <v>41859</v>
      </c>
      <c r="B2614" s="25">
        <v>-5.1990790160464373E-3</v>
      </c>
    </row>
    <row r="2615" spans="1:2" x14ac:dyDescent="0.25">
      <c r="A2615" s="23">
        <v>41862</v>
      </c>
      <c r="B2615" s="25">
        <v>-5.2046801774979778E-3</v>
      </c>
    </row>
    <row r="2616" spans="1:2" x14ac:dyDescent="0.25">
      <c r="A2616" s="23">
        <v>41863</v>
      </c>
      <c r="B2616" s="25">
        <v>-5.1230335575682684E-3</v>
      </c>
    </row>
    <row r="2617" spans="1:2" x14ac:dyDescent="0.25">
      <c r="A2617" s="23">
        <v>41864</v>
      </c>
      <c r="B2617" s="25">
        <v>-4.764666346812052E-3</v>
      </c>
    </row>
    <row r="2618" spans="1:2" x14ac:dyDescent="0.25">
      <c r="A2618" s="23">
        <v>41865</v>
      </c>
      <c r="B2618" s="25">
        <v>-4.6945067502813798E-3</v>
      </c>
    </row>
    <row r="2619" spans="1:2" x14ac:dyDescent="0.25">
      <c r="A2619" s="23">
        <v>41866</v>
      </c>
      <c r="B2619" s="25">
        <v>-4.931328431211357E-3</v>
      </c>
    </row>
    <row r="2620" spans="1:2" x14ac:dyDescent="0.25">
      <c r="A2620" s="23">
        <v>41869</v>
      </c>
      <c r="B2620" s="25">
        <v>-3.8833814194442207E-3</v>
      </c>
    </row>
    <row r="2621" spans="1:2" x14ac:dyDescent="0.25">
      <c r="A2621" s="23">
        <v>41870</v>
      </c>
      <c r="B2621" s="25">
        <v>-3.9326536052186611E-3</v>
      </c>
    </row>
    <row r="2622" spans="1:2" x14ac:dyDescent="0.25">
      <c r="A2622" s="23">
        <v>41871</v>
      </c>
      <c r="B2622" s="25">
        <v>-3.8858019081708939E-3</v>
      </c>
    </row>
    <row r="2623" spans="1:2" x14ac:dyDescent="0.25">
      <c r="A2623" s="23">
        <v>41872</v>
      </c>
      <c r="B2623" s="25">
        <v>-3.9219801925152176E-3</v>
      </c>
    </row>
    <row r="2624" spans="1:2" x14ac:dyDescent="0.25">
      <c r="A2624" s="23">
        <v>41873</v>
      </c>
      <c r="B2624" s="25">
        <v>-4.0406093391209819E-3</v>
      </c>
    </row>
    <row r="2625" spans="1:2" x14ac:dyDescent="0.25">
      <c r="A2625" s="23">
        <v>41876</v>
      </c>
      <c r="B2625" s="25">
        <v>-4.0047633788100612E-3</v>
      </c>
    </row>
    <row r="2626" spans="1:2" x14ac:dyDescent="0.25">
      <c r="A2626" s="23">
        <v>41877</v>
      </c>
      <c r="B2626" s="25">
        <v>-4.1103153793708991E-3</v>
      </c>
    </row>
    <row r="2627" spans="1:2" x14ac:dyDescent="0.25">
      <c r="A2627" s="23">
        <v>41878</v>
      </c>
      <c r="B2627" s="25">
        <v>-4.2004622393926327E-3</v>
      </c>
    </row>
    <row r="2628" spans="1:2" x14ac:dyDescent="0.25">
      <c r="A2628" s="23">
        <v>41879</v>
      </c>
      <c r="B2628" s="25">
        <v>-4.2962837753236505E-3</v>
      </c>
    </row>
    <row r="2629" spans="1:2" x14ac:dyDescent="0.25">
      <c r="A2629" s="23">
        <v>41880</v>
      </c>
      <c r="B2629" s="25">
        <v>-4.2970210982615775E-3</v>
      </c>
    </row>
    <row r="2630" spans="1:2" x14ac:dyDescent="0.25">
      <c r="A2630" s="23">
        <v>41884</v>
      </c>
      <c r="B2630" s="25">
        <v>-4.2814074642391065E-3</v>
      </c>
    </row>
    <row r="2631" spans="1:2" x14ac:dyDescent="0.25">
      <c r="A2631" s="23">
        <v>41885</v>
      </c>
      <c r="B2631" s="25">
        <v>-4.2655265157591771E-3</v>
      </c>
    </row>
    <row r="2632" spans="1:2" x14ac:dyDescent="0.25">
      <c r="A2632" s="23">
        <v>41886</v>
      </c>
      <c r="B2632" s="25">
        <v>-4.2131928108120054E-3</v>
      </c>
    </row>
    <row r="2633" spans="1:2" x14ac:dyDescent="0.25">
      <c r="A2633" s="23">
        <v>41887</v>
      </c>
      <c r="B2633" s="25">
        <v>-4.2140119901633577E-3</v>
      </c>
    </row>
    <row r="2634" spans="1:2" x14ac:dyDescent="0.25">
      <c r="A2634" s="23">
        <v>41890</v>
      </c>
      <c r="B2634" s="25">
        <v>-4.2044962562299837E-3</v>
      </c>
    </row>
    <row r="2635" spans="1:2" x14ac:dyDescent="0.25">
      <c r="A2635" s="23">
        <v>41891</v>
      </c>
      <c r="B2635" s="25">
        <v>-4.3059409219015077E-3</v>
      </c>
    </row>
    <row r="2636" spans="1:2" x14ac:dyDescent="0.25">
      <c r="A2636" s="23">
        <v>41892</v>
      </c>
      <c r="B2636" s="25">
        <v>-4.2176901970262248E-3</v>
      </c>
    </row>
    <row r="2637" spans="1:2" x14ac:dyDescent="0.25">
      <c r="A2637" s="23">
        <v>41893</v>
      </c>
      <c r="B2637" s="25">
        <v>-4.1701514530572137E-3</v>
      </c>
    </row>
    <row r="2638" spans="1:2" x14ac:dyDescent="0.25">
      <c r="A2638" s="23">
        <v>41894</v>
      </c>
      <c r="B2638" s="25">
        <v>-4.0589962848378569E-3</v>
      </c>
    </row>
    <row r="2639" spans="1:2" x14ac:dyDescent="0.25">
      <c r="A2639" s="23">
        <v>41897</v>
      </c>
      <c r="B2639" s="25">
        <v>-4.0644478769579218E-3</v>
      </c>
    </row>
    <row r="2640" spans="1:2" x14ac:dyDescent="0.25">
      <c r="A2640" s="23">
        <v>41898</v>
      </c>
      <c r="B2640" s="25">
        <v>-4.0304014287246837E-3</v>
      </c>
    </row>
    <row r="2641" spans="1:2" x14ac:dyDescent="0.25">
      <c r="A2641" s="23">
        <v>41899</v>
      </c>
      <c r="B2641" s="25">
        <v>-3.9285844722579677E-3</v>
      </c>
    </row>
    <row r="2642" spans="1:2" x14ac:dyDescent="0.25">
      <c r="A2642" s="23">
        <v>41900</v>
      </c>
      <c r="B2642" s="25">
        <v>-3.8947227085603942E-3</v>
      </c>
    </row>
    <row r="2643" spans="1:2" x14ac:dyDescent="0.25">
      <c r="A2643" s="23">
        <v>41901</v>
      </c>
      <c r="B2643" s="25">
        <v>-3.9340312933344723E-3</v>
      </c>
    </row>
    <row r="2644" spans="1:2" x14ac:dyDescent="0.25">
      <c r="A2644" s="23">
        <v>41904</v>
      </c>
      <c r="B2644" s="25">
        <v>-3.9713449554367175E-3</v>
      </c>
    </row>
    <row r="2645" spans="1:2" x14ac:dyDescent="0.25">
      <c r="A2645" s="23">
        <v>41905</v>
      </c>
      <c r="B2645" s="25">
        <v>-4.0238348417134251E-3</v>
      </c>
    </row>
    <row r="2646" spans="1:2" x14ac:dyDescent="0.25">
      <c r="A2646" s="23">
        <v>41906</v>
      </c>
      <c r="B2646" s="25">
        <v>-4.2608443347461611E-3</v>
      </c>
    </row>
    <row r="2647" spans="1:2" x14ac:dyDescent="0.25">
      <c r="A2647" s="23">
        <v>41907</v>
      </c>
      <c r="B2647" s="25">
        <v>-4.2575428072019195E-3</v>
      </c>
    </row>
    <row r="2648" spans="1:2" x14ac:dyDescent="0.25">
      <c r="A2648" s="23">
        <v>41908</v>
      </c>
      <c r="B2648" s="25">
        <v>-4.3670298212825642E-3</v>
      </c>
    </row>
    <row r="2649" spans="1:2" x14ac:dyDescent="0.25">
      <c r="A2649" s="23">
        <v>41911</v>
      </c>
      <c r="B2649" s="25">
        <v>-4.3337099869403817E-3</v>
      </c>
    </row>
    <row r="2650" spans="1:2" x14ac:dyDescent="0.25">
      <c r="A2650" s="23">
        <v>41912</v>
      </c>
      <c r="B2650" s="25">
        <v>-4.3430731560870628E-3</v>
      </c>
    </row>
    <row r="2651" spans="1:2" x14ac:dyDescent="0.25">
      <c r="A2651" s="23">
        <v>41913</v>
      </c>
      <c r="B2651" s="25">
        <v>-4.2503141628860153E-3</v>
      </c>
    </row>
    <row r="2652" spans="1:2" x14ac:dyDescent="0.25">
      <c r="A2652" s="23">
        <v>41914</v>
      </c>
      <c r="B2652" s="25">
        <v>-4.193450780271113E-3</v>
      </c>
    </row>
    <row r="2653" spans="1:2" x14ac:dyDescent="0.25">
      <c r="A2653" s="23">
        <v>41915</v>
      </c>
      <c r="B2653" s="25">
        <v>-4.1690089453826351E-3</v>
      </c>
    </row>
    <row r="2654" spans="1:2" x14ac:dyDescent="0.25">
      <c r="A2654" s="23">
        <v>41918</v>
      </c>
      <c r="B2654" s="25">
        <v>-3.9799430364434452E-3</v>
      </c>
    </row>
    <row r="2655" spans="1:2" x14ac:dyDescent="0.25">
      <c r="A2655" s="23">
        <v>41919</v>
      </c>
      <c r="B2655" s="25">
        <v>-3.8450868928417981E-3</v>
      </c>
    </row>
    <row r="2656" spans="1:2" x14ac:dyDescent="0.25">
      <c r="A2656" s="23">
        <v>41920</v>
      </c>
      <c r="B2656" s="25">
        <v>-3.865002618431812E-3</v>
      </c>
    </row>
    <row r="2657" spans="1:2" x14ac:dyDescent="0.25">
      <c r="A2657" s="23">
        <v>41921</v>
      </c>
      <c r="B2657" s="25">
        <v>-4.1240647745384162E-3</v>
      </c>
    </row>
    <row r="2658" spans="1:2" x14ac:dyDescent="0.25">
      <c r="A2658" s="23">
        <v>41922</v>
      </c>
      <c r="B2658" s="25">
        <v>-4.4156206623658933E-3</v>
      </c>
    </row>
    <row r="2659" spans="1:2" x14ac:dyDescent="0.25">
      <c r="A2659" s="23">
        <v>41925</v>
      </c>
      <c r="B2659" s="25">
        <v>-4.6857767129906414E-3</v>
      </c>
    </row>
    <row r="2660" spans="1:2" x14ac:dyDescent="0.25">
      <c r="A2660" s="23">
        <v>41926</v>
      </c>
      <c r="B2660" s="25">
        <v>-4.5141743367752563E-3</v>
      </c>
    </row>
    <row r="2661" spans="1:2" x14ac:dyDescent="0.25">
      <c r="A2661" s="23">
        <v>41927</v>
      </c>
      <c r="B2661" s="25">
        <v>-4.5870585214564663E-3</v>
      </c>
    </row>
    <row r="2662" spans="1:2" x14ac:dyDescent="0.25">
      <c r="A2662" s="23">
        <v>41928</v>
      </c>
      <c r="B2662" s="25">
        <v>-4.4673525441099038E-3</v>
      </c>
    </row>
    <row r="2663" spans="1:2" x14ac:dyDescent="0.25">
      <c r="A2663" s="23">
        <v>41929</v>
      </c>
      <c r="B2663" s="25">
        <v>-4.2853743913913167E-3</v>
      </c>
    </row>
    <row r="2664" spans="1:2" x14ac:dyDescent="0.25">
      <c r="A2664" s="23">
        <v>41932</v>
      </c>
      <c r="B2664" s="25">
        <v>-3.5554350047611871E-3</v>
      </c>
    </row>
    <row r="2665" spans="1:2" x14ac:dyDescent="0.25">
      <c r="A2665" s="23">
        <v>41933</v>
      </c>
      <c r="B2665" s="25">
        <v>-3.3850314754255706E-3</v>
      </c>
    </row>
    <row r="2666" spans="1:2" x14ac:dyDescent="0.25">
      <c r="A2666" s="23">
        <v>41934</v>
      </c>
      <c r="B2666" s="25">
        <v>-3.6405702637910542E-3</v>
      </c>
    </row>
    <row r="2667" spans="1:2" x14ac:dyDescent="0.25">
      <c r="A2667" s="23">
        <v>41935</v>
      </c>
      <c r="B2667" s="25">
        <v>-3.7066517868635795E-3</v>
      </c>
    </row>
    <row r="2668" spans="1:2" x14ac:dyDescent="0.25">
      <c r="A2668" s="23">
        <v>41936</v>
      </c>
      <c r="B2668" s="25">
        <v>-3.6468808623932869E-3</v>
      </c>
    </row>
    <row r="2669" spans="1:2" x14ac:dyDescent="0.25">
      <c r="A2669" s="23">
        <v>41939</v>
      </c>
      <c r="B2669" s="25">
        <v>-3.6656642920817051E-3</v>
      </c>
    </row>
    <row r="2670" spans="1:2" x14ac:dyDescent="0.25">
      <c r="A2670" s="23">
        <v>41940</v>
      </c>
      <c r="B2670" s="25">
        <v>-3.725364094917305E-3</v>
      </c>
    </row>
    <row r="2671" spans="1:2" x14ac:dyDescent="0.25">
      <c r="A2671" s="23">
        <v>41941</v>
      </c>
      <c r="B2671" s="25">
        <v>-3.8153897196109288E-3</v>
      </c>
    </row>
    <row r="2672" spans="1:2" x14ac:dyDescent="0.25">
      <c r="A2672" s="23">
        <v>41942</v>
      </c>
      <c r="B2672" s="25">
        <v>-3.8557487937320722E-3</v>
      </c>
    </row>
    <row r="2673" spans="1:2" x14ac:dyDescent="0.25">
      <c r="A2673" s="23">
        <v>41943</v>
      </c>
      <c r="B2673" s="25">
        <v>-3.8378346607957914E-3</v>
      </c>
    </row>
    <row r="2674" spans="1:2" x14ac:dyDescent="0.25">
      <c r="A2674" s="23">
        <v>41946</v>
      </c>
      <c r="B2674" s="25">
        <v>-3.9089298021944829E-3</v>
      </c>
    </row>
    <row r="2675" spans="1:2" x14ac:dyDescent="0.25">
      <c r="A2675" s="23">
        <v>41947</v>
      </c>
      <c r="B2675" s="25">
        <v>-3.9380369454310449E-3</v>
      </c>
    </row>
    <row r="2676" spans="1:2" x14ac:dyDescent="0.25">
      <c r="A2676" s="23">
        <v>41948</v>
      </c>
      <c r="B2676" s="25">
        <v>-3.896871183251216E-3</v>
      </c>
    </row>
    <row r="2677" spans="1:2" x14ac:dyDescent="0.25">
      <c r="A2677" s="23">
        <v>41949</v>
      </c>
      <c r="B2677" s="25">
        <v>-3.6768860202212039E-3</v>
      </c>
    </row>
    <row r="2678" spans="1:2" x14ac:dyDescent="0.25">
      <c r="A2678" s="23">
        <v>41950</v>
      </c>
      <c r="B2678" s="25">
        <v>-3.565049318798863E-3</v>
      </c>
    </row>
    <row r="2679" spans="1:2" x14ac:dyDescent="0.25">
      <c r="A2679" s="23">
        <v>41953</v>
      </c>
      <c r="B2679" s="25">
        <v>-3.5902890990817671E-3</v>
      </c>
    </row>
    <row r="2680" spans="1:2" x14ac:dyDescent="0.25">
      <c r="A2680" s="23">
        <v>41954</v>
      </c>
      <c r="B2680" s="25">
        <v>-3.6151178502800141E-3</v>
      </c>
    </row>
    <row r="2681" spans="1:2" x14ac:dyDescent="0.25">
      <c r="A2681" s="23">
        <v>41955</v>
      </c>
      <c r="B2681" s="25">
        <v>-3.7861674695244263E-3</v>
      </c>
    </row>
    <row r="2682" spans="1:2" x14ac:dyDescent="0.25">
      <c r="A2682" s="23">
        <v>41956</v>
      </c>
      <c r="B2682" s="25">
        <v>-3.8110898427439199E-3</v>
      </c>
    </row>
    <row r="2683" spans="1:2" x14ac:dyDescent="0.25">
      <c r="A2683" s="23">
        <v>41957</v>
      </c>
      <c r="B2683" s="25">
        <v>-3.8334195116545011E-3</v>
      </c>
    </row>
    <row r="2684" spans="1:2" x14ac:dyDescent="0.25">
      <c r="A2684" s="23">
        <v>41960</v>
      </c>
      <c r="B2684" s="25">
        <v>-3.8348455744707799E-3</v>
      </c>
    </row>
    <row r="2685" spans="1:2" x14ac:dyDescent="0.25">
      <c r="A2685" s="23">
        <v>41961</v>
      </c>
      <c r="B2685" s="25">
        <v>-3.8203280570288101E-3</v>
      </c>
    </row>
    <row r="2686" spans="1:2" x14ac:dyDescent="0.25">
      <c r="A2686" s="23">
        <v>41962</v>
      </c>
      <c r="B2686" s="25">
        <v>-3.8444607635528261E-3</v>
      </c>
    </row>
    <row r="2687" spans="1:2" x14ac:dyDescent="0.25">
      <c r="A2687" s="23">
        <v>41963</v>
      </c>
      <c r="B2687" s="25">
        <v>-3.7593119108211281E-3</v>
      </c>
    </row>
    <row r="2688" spans="1:2" x14ac:dyDescent="0.25">
      <c r="A2688" s="23">
        <v>41964</v>
      </c>
      <c r="B2688" s="25">
        <v>-3.6407265380536957E-3</v>
      </c>
    </row>
    <row r="2689" spans="1:2" x14ac:dyDescent="0.25">
      <c r="A2689" s="23">
        <v>41967</v>
      </c>
      <c r="B2689" s="25">
        <v>-3.5598393195024336E-3</v>
      </c>
    </row>
    <row r="2690" spans="1:2" x14ac:dyDescent="0.25">
      <c r="A2690" s="23">
        <v>41968</v>
      </c>
      <c r="B2690" s="25">
        <v>-3.5618467498318429E-3</v>
      </c>
    </row>
    <row r="2691" spans="1:2" x14ac:dyDescent="0.25">
      <c r="A2691" s="23">
        <v>41969</v>
      </c>
      <c r="B2691" s="25">
        <v>-3.594952332232948E-3</v>
      </c>
    </row>
    <row r="2692" spans="1:2" x14ac:dyDescent="0.25">
      <c r="A2692" s="23">
        <v>41971</v>
      </c>
      <c r="B2692" s="25">
        <v>-3.5523616286134985E-3</v>
      </c>
    </row>
    <row r="2693" spans="1:2" x14ac:dyDescent="0.25">
      <c r="A2693" s="23">
        <v>41974</v>
      </c>
      <c r="B2693" s="25">
        <v>-3.6050806424559045E-3</v>
      </c>
    </row>
    <row r="2694" spans="1:2" x14ac:dyDescent="0.25">
      <c r="A2694" s="23">
        <v>41975</v>
      </c>
      <c r="B2694" s="25">
        <v>-3.6500271960073771E-3</v>
      </c>
    </row>
    <row r="2695" spans="1:2" x14ac:dyDescent="0.25">
      <c r="A2695" s="23">
        <v>41976</v>
      </c>
      <c r="B2695" s="25">
        <v>-3.5661222681373506E-3</v>
      </c>
    </row>
    <row r="2696" spans="1:2" x14ac:dyDescent="0.25">
      <c r="A2696" s="23">
        <v>41977</v>
      </c>
      <c r="B2696" s="25">
        <v>-3.482173035462055E-3</v>
      </c>
    </row>
    <row r="2697" spans="1:2" x14ac:dyDescent="0.25">
      <c r="A2697" s="23">
        <v>41978</v>
      </c>
      <c r="B2697" s="25">
        <v>-3.4137286530423472E-3</v>
      </c>
    </row>
    <row r="2698" spans="1:2" x14ac:dyDescent="0.25">
      <c r="A2698" s="23">
        <v>41981</v>
      </c>
      <c r="B2698" s="25">
        <v>-3.1971574955530491E-3</v>
      </c>
    </row>
    <row r="2699" spans="1:2" x14ac:dyDescent="0.25">
      <c r="A2699" s="23">
        <v>41982</v>
      </c>
      <c r="B2699" s="25">
        <v>-3.2582049457912099E-3</v>
      </c>
    </row>
    <row r="2700" spans="1:2" x14ac:dyDescent="0.25">
      <c r="A2700" s="23">
        <v>41983</v>
      </c>
      <c r="B2700" s="25">
        <v>-3.4436818125872515E-3</v>
      </c>
    </row>
    <row r="2701" spans="1:2" x14ac:dyDescent="0.25">
      <c r="A2701" s="23">
        <v>41984</v>
      </c>
      <c r="B2701" s="25">
        <v>-3.7013258546623184E-3</v>
      </c>
    </row>
    <row r="2702" spans="1:2" x14ac:dyDescent="0.25">
      <c r="A2702" s="23">
        <v>41985</v>
      </c>
      <c r="B2702" s="25">
        <v>-3.6552135151541876E-3</v>
      </c>
    </row>
    <row r="2703" spans="1:2" x14ac:dyDescent="0.25">
      <c r="A2703" s="23">
        <v>41988</v>
      </c>
      <c r="B2703" s="25">
        <v>-3.7628978353720921E-3</v>
      </c>
    </row>
    <row r="2704" spans="1:2" x14ac:dyDescent="0.25">
      <c r="A2704" s="23">
        <v>41989</v>
      </c>
      <c r="B2704" s="25">
        <v>-4.0613723962358295E-3</v>
      </c>
    </row>
    <row r="2705" spans="1:2" x14ac:dyDescent="0.25">
      <c r="A2705" s="23">
        <v>41990</v>
      </c>
      <c r="B2705" s="25">
        <v>-4.0773258204817031E-3</v>
      </c>
    </row>
    <row r="2706" spans="1:2" x14ac:dyDescent="0.25">
      <c r="A2706" s="23">
        <v>41991</v>
      </c>
      <c r="B2706" s="25">
        <v>-4.0526999171424105E-3</v>
      </c>
    </row>
    <row r="2707" spans="1:2" x14ac:dyDescent="0.25">
      <c r="A2707" s="23">
        <v>41992</v>
      </c>
      <c r="B2707" s="25">
        <v>-3.9019121673690149E-3</v>
      </c>
    </row>
    <row r="2708" spans="1:2" x14ac:dyDescent="0.25">
      <c r="A2708" s="23">
        <v>41995</v>
      </c>
      <c r="B2708" s="25">
        <v>-3.5252285571336639E-3</v>
      </c>
    </row>
    <row r="2709" spans="1:2" x14ac:dyDescent="0.25">
      <c r="A2709" s="23">
        <v>41996</v>
      </c>
      <c r="B2709" s="25">
        <v>-3.3492563929367059E-3</v>
      </c>
    </row>
    <row r="2710" spans="1:2" x14ac:dyDescent="0.25">
      <c r="A2710" s="23">
        <v>41997</v>
      </c>
      <c r="B2710" s="25">
        <v>-3.3732071492669213E-3</v>
      </c>
    </row>
    <row r="2711" spans="1:2" x14ac:dyDescent="0.25">
      <c r="A2711" s="23">
        <v>41999</v>
      </c>
      <c r="B2711" s="25">
        <v>-3.5753355889757144E-3</v>
      </c>
    </row>
    <row r="2712" spans="1:2" x14ac:dyDescent="0.25">
      <c r="A2712" s="23">
        <v>42002</v>
      </c>
      <c r="B2712" s="25">
        <v>-3.5412544249644462E-3</v>
      </c>
    </row>
    <row r="2713" spans="1:2" x14ac:dyDescent="0.25">
      <c r="A2713" s="23">
        <v>42003</v>
      </c>
      <c r="B2713" s="25">
        <v>-3.5540393756811062E-3</v>
      </c>
    </row>
    <row r="2714" spans="1:2" x14ac:dyDescent="0.25">
      <c r="A2714" s="23">
        <v>42004</v>
      </c>
      <c r="B2714" s="25">
        <v>-3.6446919867776373E-3</v>
      </c>
    </row>
    <row r="2715" spans="1:2" x14ac:dyDescent="0.25">
      <c r="A2715" s="23">
        <v>42006</v>
      </c>
      <c r="B2715" s="25">
        <v>-3.6804472051435999E-3</v>
      </c>
    </row>
    <row r="2716" spans="1:2" x14ac:dyDescent="0.25">
      <c r="A2716" s="23">
        <v>42009</v>
      </c>
      <c r="B2716" s="25">
        <v>-3.7130005952996648E-3</v>
      </c>
    </row>
    <row r="2717" spans="1:2" x14ac:dyDescent="0.25">
      <c r="A2717" s="23">
        <v>42010</v>
      </c>
      <c r="B2717" s="25">
        <v>-3.7196235116694343E-3</v>
      </c>
    </row>
    <row r="2718" spans="1:2" x14ac:dyDescent="0.25">
      <c r="A2718" s="23">
        <v>42011</v>
      </c>
      <c r="B2718" s="25">
        <v>-3.4038986245927827E-3</v>
      </c>
    </row>
    <row r="2719" spans="1:2" x14ac:dyDescent="0.25">
      <c r="A2719" s="23">
        <v>42012</v>
      </c>
      <c r="B2719" s="25">
        <v>-3.3448127407307293E-3</v>
      </c>
    </row>
    <row r="2720" spans="1:2" x14ac:dyDescent="0.25">
      <c r="A2720" s="23">
        <v>42013</v>
      </c>
      <c r="B2720" s="25">
        <v>-3.2893026519048574E-3</v>
      </c>
    </row>
    <row r="2721" spans="1:2" x14ac:dyDescent="0.25">
      <c r="A2721" s="23">
        <v>42016</v>
      </c>
      <c r="B2721" s="25">
        <v>-3.1284993285285445E-3</v>
      </c>
    </row>
    <row r="2722" spans="1:2" x14ac:dyDescent="0.25">
      <c r="A2722" s="23">
        <v>42017</v>
      </c>
      <c r="B2722" s="25">
        <v>-3.1091409225912914E-3</v>
      </c>
    </row>
    <row r="2723" spans="1:2" x14ac:dyDescent="0.25">
      <c r="A2723" s="23">
        <v>42018</v>
      </c>
      <c r="B2723" s="25">
        <v>-3.1468040048052703E-3</v>
      </c>
    </row>
    <row r="2724" spans="1:2" x14ac:dyDescent="0.25">
      <c r="A2724" s="23">
        <v>42019</v>
      </c>
      <c r="B2724" s="25">
        <v>-3.3090804443316468E-3</v>
      </c>
    </row>
    <row r="2725" spans="1:2" x14ac:dyDescent="0.25">
      <c r="A2725" s="23">
        <v>42020</v>
      </c>
      <c r="B2725" s="25">
        <v>-3.5771655417881076E-3</v>
      </c>
    </row>
    <row r="2726" spans="1:2" x14ac:dyDescent="0.25">
      <c r="A2726" s="23">
        <v>42024</v>
      </c>
      <c r="B2726" s="25">
        <v>-3.6039674175452063E-3</v>
      </c>
    </row>
    <row r="2727" spans="1:2" x14ac:dyDescent="0.25">
      <c r="A2727" s="23">
        <v>42025</v>
      </c>
      <c r="B2727" s="25">
        <v>-3.6079437332399156E-3</v>
      </c>
    </row>
    <row r="2728" spans="1:2" x14ac:dyDescent="0.25">
      <c r="A2728" s="23">
        <v>42026</v>
      </c>
      <c r="B2728" s="25">
        <v>-3.6600188022327673E-3</v>
      </c>
    </row>
    <row r="2729" spans="1:2" x14ac:dyDescent="0.25">
      <c r="A2729" s="23">
        <v>42027</v>
      </c>
      <c r="B2729" s="25">
        <v>-3.6872828022134208E-3</v>
      </c>
    </row>
    <row r="2730" spans="1:2" x14ac:dyDescent="0.25">
      <c r="A2730" s="23">
        <v>42030</v>
      </c>
      <c r="B2730" s="25">
        <v>-3.9841397545751223E-3</v>
      </c>
    </row>
    <row r="2731" spans="1:2" x14ac:dyDescent="0.25">
      <c r="A2731" s="23">
        <v>42031</v>
      </c>
      <c r="B2731" s="25">
        <v>-3.9935990023408641E-3</v>
      </c>
    </row>
    <row r="2732" spans="1:2" x14ac:dyDescent="0.25">
      <c r="A2732" s="23">
        <v>42032</v>
      </c>
      <c r="B2732" s="25">
        <v>-3.6378895608932815E-3</v>
      </c>
    </row>
    <row r="2733" spans="1:2" x14ac:dyDescent="0.25">
      <c r="A2733" s="23">
        <v>42033</v>
      </c>
      <c r="B2733" s="25">
        <v>-3.6336134809047405E-3</v>
      </c>
    </row>
    <row r="2734" spans="1:2" x14ac:dyDescent="0.25">
      <c r="A2734" s="23">
        <v>42034</v>
      </c>
      <c r="B2734" s="25">
        <v>-3.6346095783464927E-3</v>
      </c>
    </row>
    <row r="2735" spans="1:2" x14ac:dyDescent="0.25">
      <c r="A2735" s="23">
        <v>42037</v>
      </c>
      <c r="B2735" s="25">
        <v>-3.6265982440210065E-3</v>
      </c>
    </row>
    <row r="2736" spans="1:2" x14ac:dyDescent="0.25">
      <c r="A2736" s="23">
        <v>42038</v>
      </c>
      <c r="B2736" s="25">
        <v>-3.5828908552114624E-3</v>
      </c>
    </row>
    <row r="2737" spans="1:2" x14ac:dyDescent="0.25">
      <c r="A2737" s="23">
        <v>42039</v>
      </c>
      <c r="B2737" s="25">
        <v>-3.5590848362319072E-3</v>
      </c>
    </row>
    <row r="2738" spans="1:2" x14ac:dyDescent="0.25">
      <c r="A2738" s="23">
        <v>42040</v>
      </c>
      <c r="B2738" s="25">
        <v>-3.6144029271368838E-3</v>
      </c>
    </row>
    <row r="2739" spans="1:2" x14ac:dyDescent="0.25">
      <c r="A2739" s="23">
        <v>42041</v>
      </c>
      <c r="B2739" s="25">
        <v>-3.6227335717715636E-3</v>
      </c>
    </row>
    <row r="2740" spans="1:2" x14ac:dyDescent="0.25">
      <c r="A2740" s="23">
        <v>42044</v>
      </c>
      <c r="B2740" s="25">
        <v>-3.5462463596213079E-3</v>
      </c>
    </row>
    <row r="2741" spans="1:2" x14ac:dyDescent="0.25">
      <c r="A2741" s="23">
        <v>42045</v>
      </c>
      <c r="B2741" s="25">
        <v>-3.4862655908413087E-3</v>
      </c>
    </row>
    <row r="2742" spans="1:2" x14ac:dyDescent="0.25">
      <c r="A2742" s="23">
        <v>42046</v>
      </c>
      <c r="B2742" s="25">
        <v>-3.4807034407978721E-3</v>
      </c>
    </row>
    <row r="2743" spans="1:2" x14ac:dyDescent="0.25">
      <c r="A2743" s="23">
        <v>42047</v>
      </c>
      <c r="B2743" s="25">
        <v>-3.3961675708554795E-3</v>
      </c>
    </row>
    <row r="2744" spans="1:2" x14ac:dyDescent="0.25">
      <c r="A2744" s="23">
        <v>42048</v>
      </c>
      <c r="B2744" s="25">
        <v>-3.4036753736479408E-3</v>
      </c>
    </row>
    <row r="2745" spans="1:2" x14ac:dyDescent="0.25">
      <c r="A2745" s="23">
        <v>42052</v>
      </c>
      <c r="B2745" s="25">
        <v>-3.4125000179042742E-3</v>
      </c>
    </row>
    <row r="2746" spans="1:2" x14ac:dyDescent="0.25">
      <c r="A2746" s="23">
        <v>42053</v>
      </c>
      <c r="B2746" s="25">
        <v>-3.390794551362597E-3</v>
      </c>
    </row>
    <row r="2747" spans="1:2" x14ac:dyDescent="0.25">
      <c r="A2747" s="23">
        <v>42054</v>
      </c>
      <c r="B2747" s="25">
        <v>-3.3752751701580097E-3</v>
      </c>
    </row>
    <row r="2748" spans="1:2" x14ac:dyDescent="0.25">
      <c r="A2748" s="23">
        <v>42055</v>
      </c>
      <c r="B2748" s="25">
        <v>-3.3645922065353995E-3</v>
      </c>
    </row>
    <row r="2749" spans="1:2" x14ac:dyDescent="0.25">
      <c r="A2749" s="23">
        <v>42058</v>
      </c>
      <c r="B2749" s="25">
        <v>-3.3448237805963066E-3</v>
      </c>
    </row>
    <row r="2750" spans="1:2" x14ac:dyDescent="0.25">
      <c r="A2750" s="23">
        <v>42059</v>
      </c>
      <c r="B2750" s="25">
        <v>-3.3212193893751296E-3</v>
      </c>
    </row>
    <row r="2751" spans="1:2" x14ac:dyDescent="0.25">
      <c r="A2751" s="23">
        <v>42060</v>
      </c>
      <c r="B2751" s="25">
        <v>-3.4369123864348428E-3</v>
      </c>
    </row>
    <row r="2752" spans="1:2" x14ac:dyDescent="0.25">
      <c r="A2752" s="23">
        <v>42061</v>
      </c>
      <c r="B2752" s="25">
        <v>-3.4858860329446406E-3</v>
      </c>
    </row>
    <row r="2753" spans="1:2" x14ac:dyDescent="0.25">
      <c r="A2753" s="23">
        <v>42062</v>
      </c>
      <c r="B2753" s="25">
        <v>-3.4709852642273997E-3</v>
      </c>
    </row>
    <row r="2754" spans="1:2" x14ac:dyDescent="0.25">
      <c r="A2754" s="23">
        <v>42065</v>
      </c>
      <c r="B2754" s="25">
        <v>-3.3315722478586274E-3</v>
      </c>
    </row>
    <row r="2755" spans="1:2" x14ac:dyDescent="0.25">
      <c r="A2755" s="23">
        <v>42066</v>
      </c>
      <c r="B2755" s="25">
        <v>-3.3111798183991237E-3</v>
      </c>
    </row>
    <row r="2756" spans="1:2" x14ac:dyDescent="0.25">
      <c r="A2756" s="23">
        <v>42067</v>
      </c>
      <c r="B2756" s="25">
        <v>-3.3102519622256743E-3</v>
      </c>
    </row>
    <row r="2757" spans="1:2" x14ac:dyDescent="0.25">
      <c r="A2757" s="23">
        <v>42068</v>
      </c>
      <c r="B2757" s="25">
        <v>-3.3685482720590132E-3</v>
      </c>
    </row>
    <row r="2758" spans="1:2" x14ac:dyDescent="0.25">
      <c r="A2758" s="23">
        <v>42069</v>
      </c>
      <c r="B2758" s="25">
        <v>-3.4735521894537769E-3</v>
      </c>
    </row>
    <row r="2759" spans="1:2" x14ac:dyDescent="0.25">
      <c r="A2759" s="23">
        <v>42072</v>
      </c>
      <c r="B2759" s="25">
        <v>-3.5069133748941717E-3</v>
      </c>
    </row>
    <row r="2760" spans="1:2" x14ac:dyDescent="0.25">
      <c r="A2760" s="23">
        <v>42073</v>
      </c>
      <c r="B2760" s="25">
        <v>-3.3690965394086447E-3</v>
      </c>
    </row>
    <row r="2761" spans="1:2" x14ac:dyDescent="0.25">
      <c r="A2761" s="23">
        <v>42074</v>
      </c>
      <c r="B2761" s="25">
        <v>-3.3489657962300079E-3</v>
      </c>
    </row>
    <row r="2762" spans="1:2" x14ac:dyDescent="0.25">
      <c r="A2762" s="23">
        <v>42075</v>
      </c>
      <c r="B2762" s="25">
        <v>-3.3285504893474371E-3</v>
      </c>
    </row>
    <row r="2763" spans="1:2" x14ac:dyDescent="0.25">
      <c r="A2763" s="23">
        <v>42076</v>
      </c>
      <c r="B2763" s="25">
        <v>-3.3290290251577481E-3</v>
      </c>
    </row>
    <row r="2764" spans="1:2" x14ac:dyDescent="0.25">
      <c r="A2764" s="23">
        <v>42079</v>
      </c>
      <c r="B2764" s="25">
        <v>-3.3517007950401023E-3</v>
      </c>
    </row>
    <row r="2765" spans="1:2" x14ac:dyDescent="0.25">
      <c r="A2765" s="23">
        <v>42080</v>
      </c>
      <c r="B2765" s="25">
        <v>-3.3506433828794924E-3</v>
      </c>
    </row>
    <row r="2766" spans="1:2" x14ac:dyDescent="0.25">
      <c r="A2766" s="23">
        <v>42081</v>
      </c>
      <c r="B2766" s="25">
        <v>-3.3388013426347563E-3</v>
      </c>
    </row>
    <row r="2767" spans="1:2" x14ac:dyDescent="0.25">
      <c r="A2767" s="23">
        <v>42082</v>
      </c>
      <c r="B2767" s="25">
        <v>-3.3515742363134926E-3</v>
      </c>
    </row>
    <row r="2768" spans="1:2" x14ac:dyDescent="0.25">
      <c r="A2768" s="23">
        <v>42083</v>
      </c>
      <c r="B2768" s="25">
        <v>-3.264906942866963E-3</v>
      </c>
    </row>
    <row r="2769" spans="1:2" x14ac:dyDescent="0.25">
      <c r="A2769" s="23">
        <v>42086</v>
      </c>
      <c r="B2769" s="25">
        <v>-3.3082872322018897E-3</v>
      </c>
    </row>
    <row r="2770" spans="1:2" x14ac:dyDescent="0.25">
      <c r="A2770" s="23">
        <v>42087</v>
      </c>
      <c r="B2770" s="25">
        <v>-3.329860755481695E-3</v>
      </c>
    </row>
    <row r="2771" spans="1:2" x14ac:dyDescent="0.25">
      <c r="A2771" s="23">
        <v>42088</v>
      </c>
      <c r="B2771" s="25">
        <v>-3.4222679670916634E-3</v>
      </c>
    </row>
    <row r="2772" spans="1:2" x14ac:dyDescent="0.25">
      <c r="A2772" s="23">
        <v>42089</v>
      </c>
      <c r="B2772" s="25">
        <v>-3.4335470529354151E-3</v>
      </c>
    </row>
    <row r="2773" spans="1:2" x14ac:dyDescent="0.25">
      <c r="A2773" s="23">
        <v>42090</v>
      </c>
      <c r="B2773" s="25">
        <v>-3.4862823741400595E-3</v>
      </c>
    </row>
    <row r="2774" spans="1:2" x14ac:dyDescent="0.25">
      <c r="A2774" s="23">
        <v>42093</v>
      </c>
      <c r="B2774" s="25">
        <v>-3.5530727561488007E-3</v>
      </c>
    </row>
    <row r="2775" spans="1:2" x14ac:dyDescent="0.25">
      <c r="A2775" s="23">
        <v>42094</v>
      </c>
      <c r="B2775" s="25">
        <v>-3.611313801953786E-3</v>
      </c>
    </row>
    <row r="2776" spans="1:2" x14ac:dyDescent="0.25">
      <c r="A2776" s="23">
        <v>42095</v>
      </c>
      <c r="B2776" s="25">
        <v>-3.6392745302415985E-3</v>
      </c>
    </row>
    <row r="2777" spans="1:2" x14ac:dyDescent="0.25">
      <c r="A2777" s="23">
        <v>42096</v>
      </c>
      <c r="B2777" s="25">
        <v>-3.6884388842697291E-3</v>
      </c>
    </row>
    <row r="2778" spans="1:2" x14ac:dyDescent="0.25">
      <c r="A2778" s="23">
        <v>42100</v>
      </c>
      <c r="B2778" s="25">
        <v>-3.751521607882724E-3</v>
      </c>
    </row>
    <row r="2779" spans="1:2" x14ac:dyDescent="0.25">
      <c r="A2779" s="23">
        <v>42101</v>
      </c>
      <c r="B2779" s="25">
        <v>-3.7939197009724257E-3</v>
      </c>
    </row>
    <row r="2780" spans="1:2" x14ac:dyDescent="0.25">
      <c r="A2780" s="23">
        <v>42102</v>
      </c>
      <c r="B2780" s="25">
        <v>-3.8578925961524346E-3</v>
      </c>
    </row>
    <row r="2781" spans="1:2" x14ac:dyDescent="0.25">
      <c r="A2781" s="23">
        <v>42103</v>
      </c>
      <c r="B2781" s="25">
        <v>-3.8358874269072141E-3</v>
      </c>
    </row>
    <row r="2782" spans="1:2" x14ac:dyDescent="0.25">
      <c r="A2782" s="23">
        <v>42104</v>
      </c>
      <c r="B2782" s="25">
        <v>-3.819571036752345E-3</v>
      </c>
    </row>
    <row r="2783" spans="1:2" x14ac:dyDescent="0.25">
      <c r="A2783" s="23">
        <v>42107</v>
      </c>
      <c r="B2783" s="25">
        <v>-3.9145678210470436E-3</v>
      </c>
    </row>
    <row r="2784" spans="1:2" x14ac:dyDescent="0.25">
      <c r="A2784" s="23">
        <v>42108</v>
      </c>
      <c r="B2784" s="25">
        <v>-3.9673222668685781E-3</v>
      </c>
    </row>
    <row r="2785" spans="1:2" x14ac:dyDescent="0.25">
      <c r="A2785" s="23">
        <v>42109</v>
      </c>
      <c r="B2785" s="25">
        <v>-3.9763979550869744E-3</v>
      </c>
    </row>
    <row r="2786" spans="1:2" x14ac:dyDescent="0.25">
      <c r="A2786" s="23">
        <v>42110</v>
      </c>
      <c r="B2786" s="25">
        <v>-4.0226556511546718E-3</v>
      </c>
    </row>
    <row r="2787" spans="1:2" x14ac:dyDescent="0.25">
      <c r="A2787" s="23">
        <v>42111</v>
      </c>
      <c r="B2787" s="25">
        <v>-4.0687279354062467E-3</v>
      </c>
    </row>
    <row r="2788" spans="1:2" x14ac:dyDescent="0.25">
      <c r="A2788" s="23">
        <v>42114</v>
      </c>
      <c r="B2788" s="25">
        <v>-4.1308227338157089E-3</v>
      </c>
    </row>
    <row r="2789" spans="1:2" x14ac:dyDescent="0.25">
      <c r="A2789" s="23">
        <v>42115</v>
      </c>
      <c r="B2789" s="25">
        <v>-4.1840232219662044E-3</v>
      </c>
    </row>
    <row r="2790" spans="1:2" x14ac:dyDescent="0.25">
      <c r="A2790" s="23">
        <v>42116</v>
      </c>
      <c r="B2790" s="25">
        <v>-4.2361665327163012E-3</v>
      </c>
    </row>
    <row r="2791" spans="1:2" x14ac:dyDescent="0.25">
      <c r="A2791" s="23">
        <v>42117</v>
      </c>
      <c r="B2791" s="25">
        <v>-4.2962492888947157E-3</v>
      </c>
    </row>
    <row r="2792" spans="1:2" x14ac:dyDescent="0.25">
      <c r="A2792" s="23">
        <v>42118</v>
      </c>
      <c r="B2792" s="25">
        <v>-4.3634027436210143E-3</v>
      </c>
    </row>
    <row r="2793" spans="1:2" x14ac:dyDescent="0.25">
      <c r="A2793" s="23">
        <v>42121</v>
      </c>
      <c r="B2793" s="25">
        <v>-4.4014244106944655E-3</v>
      </c>
    </row>
    <row r="2794" spans="1:2" x14ac:dyDescent="0.25">
      <c r="A2794" s="23">
        <v>42122</v>
      </c>
      <c r="B2794" s="25">
        <v>-4.3726882670007683E-3</v>
      </c>
    </row>
    <row r="2795" spans="1:2" x14ac:dyDescent="0.25">
      <c r="A2795" s="23">
        <v>42123</v>
      </c>
      <c r="B2795" s="25">
        <v>-4.4244488811163718E-3</v>
      </c>
    </row>
    <row r="2796" spans="1:2" x14ac:dyDescent="0.25">
      <c r="A2796" s="23">
        <v>42124</v>
      </c>
      <c r="B2796" s="25">
        <v>-4.5205106011255713E-3</v>
      </c>
    </row>
    <row r="2797" spans="1:2" x14ac:dyDescent="0.25">
      <c r="A2797" s="23">
        <v>42125</v>
      </c>
      <c r="B2797" s="25">
        <v>-4.5861220925129675E-3</v>
      </c>
    </row>
    <row r="2798" spans="1:2" x14ac:dyDescent="0.25">
      <c r="A2798" s="23">
        <v>42128</v>
      </c>
      <c r="B2798" s="25">
        <v>-4.6214382105069785E-3</v>
      </c>
    </row>
    <row r="2799" spans="1:2" x14ac:dyDescent="0.25">
      <c r="A2799" s="23">
        <v>42129</v>
      </c>
      <c r="B2799" s="25">
        <v>-4.6529708828598748E-3</v>
      </c>
    </row>
    <row r="2800" spans="1:2" x14ac:dyDescent="0.25">
      <c r="A2800" s="23">
        <v>42130</v>
      </c>
      <c r="B2800" s="25">
        <v>-4.7003808559402671E-3</v>
      </c>
    </row>
    <row r="2801" spans="1:2" x14ac:dyDescent="0.25">
      <c r="A2801" s="23">
        <v>42131</v>
      </c>
      <c r="B2801" s="25">
        <v>-4.6970062975002502E-3</v>
      </c>
    </row>
    <row r="2802" spans="1:2" x14ac:dyDescent="0.25">
      <c r="A2802" s="23">
        <v>42132</v>
      </c>
      <c r="B2802" s="25">
        <v>-4.7294250485130362E-3</v>
      </c>
    </row>
    <row r="2803" spans="1:2" x14ac:dyDescent="0.25">
      <c r="A2803" s="23">
        <v>42135</v>
      </c>
      <c r="B2803" s="25">
        <v>-4.7250722521529065E-3</v>
      </c>
    </row>
    <row r="2804" spans="1:2" x14ac:dyDescent="0.25">
      <c r="A2804" s="23">
        <v>42136</v>
      </c>
      <c r="B2804" s="25">
        <v>-4.7647209743291175E-3</v>
      </c>
    </row>
    <row r="2805" spans="1:2" x14ac:dyDescent="0.25">
      <c r="A2805" s="23">
        <v>42137</v>
      </c>
      <c r="B2805" s="25">
        <v>-4.673909593091774E-3</v>
      </c>
    </row>
    <row r="2806" spans="1:2" x14ac:dyDescent="0.25">
      <c r="A2806" s="23">
        <v>42138</v>
      </c>
      <c r="B2806" s="25">
        <v>-4.7324150496113049E-3</v>
      </c>
    </row>
    <row r="2807" spans="1:2" x14ac:dyDescent="0.25">
      <c r="A2807" s="23">
        <v>42139</v>
      </c>
      <c r="B2807" s="25">
        <v>-4.7845017896888109E-3</v>
      </c>
    </row>
    <row r="2808" spans="1:2" x14ac:dyDescent="0.25">
      <c r="A2808" s="23">
        <v>42142</v>
      </c>
      <c r="B2808" s="25">
        <v>-4.8345329046702856E-3</v>
      </c>
    </row>
    <row r="2809" spans="1:2" x14ac:dyDescent="0.25">
      <c r="A2809" s="23">
        <v>42143</v>
      </c>
      <c r="B2809" s="25">
        <v>-4.8530456237755315E-3</v>
      </c>
    </row>
    <row r="2810" spans="1:2" x14ac:dyDescent="0.25">
      <c r="A2810" s="23">
        <v>42144</v>
      </c>
      <c r="B2810" s="25">
        <v>-4.8428365249398864E-3</v>
      </c>
    </row>
    <row r="2811" spans="1:2" x14ac:dyDescent="0.25">
      <c r="A2811" s="23">
        <v>42145</v>
      </c>
      <c r="B2811" s="25">
        <v>-4.875905903304889E-3</v>
      </c>
    </row>
    <row r="2812" spans="1:2" x14ac:dyDescent="0.25">
      <c r="A2812" s="23">
        <v>42146</v>
      </c>
      <c r="B2812" s="25">
        <v>-4.9275116257531115E-3</v>
      </c>
    </row>
    <row r="2813" spans="1:2" x14ac:dyDescent="0.25">
      <c r="A2813" s="23">
        <v>42150</v>
      </c>
      <c r="B2813" s="25">
        <v>-4.9838282127497857E-3</v>
      </c>
    </row>
    <row r="2814" spans="1:2" x14ac:dyDescent="0.25">
      <c r="A2814" s="23">
        <v>42151</v>
      </c>
      <c r="B2814" s="25">
        <v>-4.996223845245007E-3</v>
      </c>
    </row>
    <row r="2815" spans="1:2" x14ac:dyDescent="0.25">
      <c r="A2815" s="23">
        <v>42152</v>
      </c>
      <c r="B2815" s="25">
        <v>-4.999300067911383E-3</v>
      </c>
    </row>
    <row r="2816" spans="1:2" x14ac:dyDescent="0.25">
      <c r="A2816" s="23">
        <v>42153</v>
      </c>
      <c r="B2816" s="25">
        <v>-5.0186645729648482E-3</v>
      </c>
    </row>
    <row r="2817" spans="1:2" x14ac:dyDescent="0.25">
      <c r="A2817" s="23">
        <v>42156</v>
      </c>
      <c r="B2817" s="25">
        <v>-5.0425070077526613E-3</v>
      </c>
    </row>
    <row r="2818" spans="1:2" x14ac:dyDescent="0.25">
      <c r="A2818" s="23">
        <v>42157</v>
      </c>
      <c r="B2818" s="25">
        <v>-5.079014781342206E-3</v>
      </c>
    </row>
    <row r="2819" spans="1:2" x14ac:dyDescent="0.25">
      <c r="A2819" s="23">
        <v>42158</v>
      </c>
      <c r="B2819" s="25">
        <v>-5.1405597295529626E-3</v>
      </c>
    </row>
    <row r="2820" spans="1:2" x14ac:dyDescent="0.25">
      <c r="A2820" s="23">
        <v>42159</v>
      </c>
      <c r="B2820" s="25">
        <v>-5.0967994112360859E-3</v>
      </c>
    </row>
    <row r="2821" spans="1:2" x14ac:dyDescent="0.25">
      <c r="A2821" s="23">
        <v>42160</v>
      </c>
      <c r="B2821" s="25">
        <v>-5.0799223066988475E-3</v>
      </c>
    </row>
    <row r="2822" spans="1:2" x14ac:dyDescent="0.25">
      <c r="A2822" s="23">
        <v>42163</v>
      </c>
      <c r="B2822" s="25">
        <v>-5.1360052304790793E-3</v>
      </c>
    </row>
    <row r="2823" spans="1:2" x14ac:dyDescent="0.25">
      <c r="A2823" s="23">
        <v>42164</v>
      </c>
      <c r="B2823" s="25">
        <v>-5.138515512868147E-3</v>
      </c>
    </row>
    <row r="2824" spans="1:2" x14ac:dyDescent="0.25">
      <c r="A2824" s="23">
        <v>42165</v>
      </c>
      <c r="B2824" s="25">
        <v>-5.2219180255823616E-3</v>
      </c>
    </row>
    <row r="2825" spans="1:2" x14ac:dyDescent="0.25">
      <c r="A2825" s="23">
        <v>42166</v>
      </c>
      <c r="B2825" s="25">
        <v>-5.2731069306236611E-3</v>
      </c>
    </row>
    <row r="2826" spans="1:2" x14ac:dyDescent="0.25">
      <c r="A2826" s="23">
        <v>42167</v>
      </c>
      <c r="B2826" s="25">
        <v>-5.2900275178366929E-3</v>
      </c>
    </row>
    <row r="2827" spans="1:2" x14ac:dyDescent="0.25">
      <c r="A2827" s="23">
        <v>42170</v>
      </c>
      <c r="B2827" s="25">
        <v>-5.1628764146810502E-3</v>
      </c>
    </row>
    <row r="2828" spans="1:2" x14ac:dyDescent="0.25">
      <c r="A2828" s="23">
        <v>42171</v>
      </c>
      <c r="B2828" s="25">
        <v>-5.1289805777646746E-3</v>
      </c>
    </row>
    <row r="2829" spans="1:2" x14ac:dyDescent="0.25">
      <c r="A2829" s="23">
        <v>42172</v>
      </c>
      <c r="B2829" s="25">
        <v>-5.1758130511773137E-3</v>
      </c>
    </row>
    <row r="2830" spans="1:2" x14ac:dyDescent="0.25">
      <c r="A2830" s="23">
        <v>42173</v>
      </c>
      <c r="B2830" s="25">
        <v>-5.1921141794453174E-3</v>
      </c>
    </row>
    <row r="2831" spans="1:2" x14ac:dyDescent="0.25">
      <c r="A2831" s="23">
        <v>42174</v>
      </c>
      <c r="B2831" s="25">
        <v>-5.2185360934215996E-3</v>
      </c>
    </row>
    <row r="2832" spans="1:2" x14ac:dyDescent="0.25">
      <c r="A2832" s="23">
        <v>42177</v>
      </c>
      <c r="B2832" s="25">
        <v>-5.2360269223833411E-3</v>
      </c>
    </row>
    <row r="2833" spans="1:2" x14ac:dyDescent="0.25">
      <c r="A2833" s="23">
        <v>42178</v>
      </c>
      <c r="B2833" s="25">
        <v>-5.25222603075437E-3</v>
      </c>
    </row>
    <row r="2834" spans="1:2" x14ac:dyDescent="0.25">
      <c r="A2834" s="23">
        <v>42179</v>
      </c>
      <c r="B2834" s="25">
        <v>-5.2649520768742741E-3</v>
      </c>
    </row>
    <row r="2835" spans="1:2" x14ac:dyDescent="0.25">
      <c r="A2835" s="23">
        <v>42180</v>
      </c>
      <c r="B2835" s="25">
        <v>-5.2851229145289835E-3</v>
      </c>
    </row>
    <row r="2836" spans="1:2" x14ac:dyDescent="0.25">
      <c r="A2836" s="23">
        <v>42181</v>
      </c>
      <c r="B2836" s="25">
        <v>-5.3205345137833371E-3</v>
      </c>
    </row>
    <row r="2837" spans="1:2" x14ac:dyDescent="0.25">
      <c r="A2837" s="23">
        <v>42184</v>
      </c>
      <c r="B2837" s="25">
        <v>-5.1670612795174931E-3</v>
      </c>
    </row>
    <row r="2838" spans="1:2" x14ac:dyDescent="0.25">
      <c r="A2838" s="23">
        <v>42185</v>
      </c>
      <c r="B2838" s="25">
        <v>-5.1861201614918917E-3</v>
      </c>
    </row>
    <row r="2839" spans="1:2" x14ac:dyDescent="0.25">
      <c r="A2839" s="23">
        <v>42186</v>
      </c>
      <c r="B2839" s="25">
        <v>-5.2240370619845988E-3</v>
      </c>
    </row>
    <row r="2840" spans="1:2" x14ac:dyDescent="0.25">
      <c r="A2840" s="23">
        <v>42187</v>
      </c>
      <c r="B2840" s="25">
        <v>-5.283971577946911E-3</v>
      </c>
    </row>
    <row r="2841" spans="1:2" x14ac:dyDescent="0.25">
      <c r="A2841" s="23">
        <v>42191</v>
      </c>
      <c r="B2841" s="25">
        <v>-5.3050754434720293E-3</v>
      </c>
    </row>
    <row r="2842" spans="1:2" x14ac:dyDescent="0.25">
      <c r="A2842" s="23">
        <v>42192</v>
      </c>
      <c r="B2842" s="25">
        <v>-5.3228391674110531E-3</v>
      </c>
    </row>
    <row r="2843" spans="1:2" x14ac:dyDescent="0.25">
      <c r="A2843" s="23">
        <v>42193</v>
      </c>
      <c r="B2843" s="25">
        <v>-5.3918927236160652E-3</v>
      </c>
    </row>
    <row r="2844" spans="1:2" x14ac:dyDescent="0.25">
      <c r="A2844" s="23">
        <v>42194</v>
      </c>
      <c r="B2844" s="25">
        <v>-5.4023081740438572E-3</v>
      </c>
    </row>
    <row r="2845" spans="1:2" x14ac:dyDescent="0.25">
      <c r="A2845" s="23">
        <v>42195</v>
      </c>
      <c r="B2845" s="25">
        <v>-5.4081424535560307E-3</v>
      </c>
    </row>
    <row r="2846" spans="1:2" x14ac:dyDescent="0.25">
      <c r="A2846" s="23">
        <v>42198</v>
      </c>
      <c r="B2846" s="25">
        <v>-5.9079571340306947E-3</v>
      </c>
    </row>
    <row r="2847" spans="1:2" x14ac:dyDescent="0.25">
      <c r="A2847" s="23">
        <v>42199</v>
      </c>
      <c r="B2847" s="25">
        <v>-5.8822418519276498E-3</v>
      </c>
    </row>
    <row r="2848" spans="1:2" x14ac:dyDescent="0.25">
      <c r="A2848" s="23">
        <v>42200</v>
      </c>
      <c r="B2848" s="25">
        <v>-5.847695265594588E-3</v>
      </c>
    </row>
    <row r="2849" spans="1:2" x14ac:dyDescent="0.25">
      <c r="A2849" s="23">
        <v>42201</v>
      </c>
      <c r="B2849" s="25">
        <v>-5.75139099163402E-3</v>
      </c>
    </row>
    <row r="2850" spans="1:2" x14ac:dyDescent="0.25">
      <c r="A2850" s="23">
        <v>42202</v>
      </c>
      <c r="B2850" s="25">
        <v>-5.7437859696275462E-3</v>
      </c>
    </row>
    <row r="2851" spans="1:2" x14ac:dyDescent="0.25">
      <c r="A2851" s="23">
        <v>42205</v>
      </c>
      <c r="B2851" s="25">
        <v>-5.7544359790767663E-3</v>
      </c>
    </row>
    <row r="2852" spans="1:2" x14ac:dyDescent="0.25">
      <c r="A2852" s="23">
        <v>42206</v>
      </c>
      <c r="B2852" s="25">
        <v>-5.8144858180942949E-3</v>
      </c>
    </row>
    <row r="2853" spans="1:2" x14ac:dyDescent="0.25">
      <c r="A2853" s="23">
        <v>42207</v>
      </c>
      <c r="B2853" s="25">
        <v>-5.8171904208954572E-3</v>
      </c>
    </row>
    <row r="2854" spans="1:2" x14ac:dyDescent="0.25">
      <c r="A2854" s="23">
        <v>42208</v>
      </c>
      <c r="B2854" s="25">
        <v>-5.8515313810055813E-3</v>
      </c>
    </row>
    <row r="2855" spans="1:2" x14ac:dyDescent="0.25">
      <c r="A2855" s="23">
        <v>42209</v>
      </c>
      <c r="B2855" s="25">
        <v>-5.8599517374329224E-3</v>
      </c>
    </row>
    <row r="2856" spans="1:2" x14ac:dyDescent="0.25">
      <c r="A2856" s="23">
        <v>42212</v>
      </c>
      <c r="B2856" s="25">
        <v>-5.7870327315842074E-3</v>
      </c>
    </row>
    <row r="2857" spans="1:2" x14ac:dyDescent="0.25">
      <c r="A2857" s="23">
        <v>42213</v>
      </c>
      <c r="B2857" s="25">
        <v>-5.8049565059847819E-3</v>
      </c>
    </row>
    <row r="2858" spans="1:2" x14ac:dyDescent="0.25">
      <c r="A2858" s="23">
        <v>42214</v>
      </c>
      <c r="B2858" s="25">
        <v>-5.7756075682307007E-3</v>
      </c>
    </row>
    <row r="2859" spans="1:2" x14ac:dyDescent="0.25">
      <c r="A2859" s="23">
        <v>42215</v>
      </c>
      <c r="B2859" s="25">
        <v>-5.7876604301078105E-3</v>
      </c>
    </row>
    <row r="2860" spans="1:2" x14ac:dyDescent="0.25">
      <c r="A2860" s="23">
        <v>42216</v>
      </c>
      <c r="B2860" s="25">
        <v>-5.8736798398224543E-3</v>
      </c>
    </row>
    <row r="2861" spans="1:2" x14ac:dyDescent="0.25">
      <c r="A2861" s="23">
        <v>42219</v>
      </c>
      <c r="B2861" s="25">
        <v>-5.9328205743733875E-3</v>
      </c>
    </row>
    <row r="2862" spans="1:2" x14ac:dyDescent="0.25">
      <c r="A2862" s="23">
        <v>42220</v>
      </c>
      <c r="B2862" s="25">
        <v>-5.9495165729920307E-3</v>
      </c>
    </row>
    <row r="2863" spans="1:2" x14ac:dyDescent="0.25">
      <c r="A2863" s="23">
        <v>42221</v>
      </c>
      <c r="B2863" s="25">
        <v>-5.9598071339940217E-3</v>
      </c>
    </row>
    <row r="2864" spans="1:2" x14ac:dyDescent="0.25">
      <c r="A2864" s="23">
        <v>42222</v>
      </c>
      <c r="B2864" s="25">
        <v>-6.0186943587102748E-3</v>
      </c>
    </row>
    <row r="2865" spans="1:2" x14ac:dyDescent="0.25">
      <c r="A2865" s="23">
        <v>42223</v>
      </c>
      <c r="B2865" s="25">
        <v>-6.0614831583370998E-3</v>
      </c>
    </row>
    <row r="2866" spans="1:2" x14ac:dyDescent="0.25">
      <c r="A2866" s="23">
        <v>42226</v>
      </c>
      <c r="B2866" s="25">
        <v>-6.160835711242485E-3</v>
      </c>
    </row>
    <row r="2867" spans="1:2" x14ac:dyDescent="0.25">
      <c r="A2867" s="23">
        <v>42227</v>
      </c>
      <c r="B2867" s="25">
        <v>-6.1816464093713552E-3</v>
      </c>
    </row>
    <row r="2868" spans="1:2" x14ac:dyDescent="0.25">
      <c r="A2868" s="23">
        <v>42228</v>
      </c>
      <c r="B2868" s="25">
        <v>-6.1245069070611224E-3</v>
      </c>
    </row>
    <row r="2869" spans="1:2" x14ac:dyDescent="0.25">
      <c r="A2869" s="23">
        <v>42229</v>
      </c>
      <c r="B2869" s="25">
        <v>-6.1454080752474383E-3</v>
      </c>
    </row>
    <row r="2870" spans="1:2" x14ac:dyDescent="0.25">
      <c r="A2870" s="23">
        <v>42230</v>
      </c>
      <c r="B2870" s="25">
        <v>-6.1919494707974865E-3</v>
      </c>
    </row>
    <row r="2871" spans="1:2" x14ac:dyDescent="0.25">
      <c r="A2871" s="23">
        <v>42233</v>
      </c>
      <c r="B2871" s="25">
        <v>-6.221674887747497E-3</v>
      </c>
    </row>
    <row r="2872" spans="1:2" x14ac:dyDescent="0.25">
      <c r="A2872" s="23">
        <v>42234</v>
      </c>
      <c r="B2872" s="25">
        <v>-6.2118286005842238E-3</v>
      </c>
    </row>
    <row r="2873" spans="1:2" x14ac:dyDescent="0.25">
      <c r="A2873" s="23">
        <v>42235</v>
      </c>
      <c r="B2873" s="25">
        <v>-6.0922855102464313E-3</v>
      </c>
    </row>
    <row r="2874" spans="1:2" x14ac:dyDescent="0.25">
      <c r="A2874" s="23">
        <v>42236</v>
      </c>
      <c r="B2874" s="25">
        <v>-6.1472647137555958E-3</v>
      </c>
    </row>
    <row r="2875" spans="1:2" x14ac:dyDescent="0.25">
      <c r="A2875" s="23">
        <v>42237</v>
      </c>
      <c r="B2875" s="25">
        <v>-6.1596355056806606E-3</v>
      </c>
    </row>
    <row r="2876" spans="1:2" x14ac:dyDescent="0.25">
      <c r="A2876" s="23">
        <v>42240</v>
      </c>
      <c r="B2876" s="25">
        <v>-5.6515573398706609E-3</v>
      </c>
    </row>
    <row r="2877" spans="1:2" x14ac:dyDescent="0.25">
      <c r="A2877" s="23">
        <v>42241</v>
      </c>
      <c r="B2877" s="25">
        <v>-5.7313074407898679E-3</v>
      </c>
    </row>
    <row r="2878" spans="1:2" x14ac:dyDescent="0.25">
      <c r="A2878" s="23">
        <v>42242</v>
      </c>
      <c r="B2878" s="25">
        <v>-5.7387760761420381E-3</v>
      </c>
    </row>
    <row r="2879" spans="1:2" x14ac:dyDescent="0.25">
      <c r="A2879" s="23">
        <v>42243</v>
      </c>
      <c r="B2879" s="25">
        <v>-5.8509877681995892E-3</v>
      </c>
    </row>
    <row r="2880" spans="1:2" x14ac:dyDescent="0.25">
      <c r="A2880" s="23">
        <v>42244</v>
      </c>
      <c r="B2880" s="25">
        <v>-5.8076834352986939E-3</v>
      </c>
    </row>
    <row r="2881" spans="1:2" x14ac:dyDescent="0.25">
      <c r="A2881" s="23">
        <v>42247</v>
      </c>
      <c r="B2881" s="25">
        <v>-6.334707327233513E-3</v>
      </c>
    </row>
    <row r="2882" spans="1:2" x14ac:dyDescent="0.25">
      <c r="A2882" s="23">
        <v>42248</v>
      </c>
      <c r="B2882" s="25">
        <v>-6.2912101530357978E-3</v>
      </c>
    </row>
    <row r="2883" spans="1:2" x14ac:dyDescent="0.25">
      <c r="A2883" s="23">
        <v>42249</v>
      </c>
      <c r="B2883" s="25">
        <v>-6.4128307317439237E-3</v>
      </c>
    </row>
    <row r="2884" spans="1:2" x14ac:dyDescent="0.25">
      <c r="A2884" s="23">
        <v>42250</v>
      </c>
      <c r="B2884" s="25">
        <v>-6.3228892996955999E-3</v>
      </c>
    </row>
    <row r="2885" spans="1:2" x14ac:dyDescent="0.25">
      <c r="A2885" s="23">
        <v>42251</v>
      </c>
      <c r="B2885" s="25">
        <v>-6.5158551687571897E-3</v>
      </c>
    </row>
    <row r="2886" spans="1:2" x14ac:dyDescent="0.25">
      <c r="A2886" s="23">
        <v>42255</v>
      </c>
      <c r="B2886" s="25">
        <v>-6.4689293124374769E-3</v>
      </c>
    </row>
    <row r="2887" spans="1:2" x14ac:dyDescent="0.25">
      <c r="A2887" s="23">
        <v>42256</v>
      </c>
      <c r="B2887" s="25">
        <v>-6.4600294658121449E-3</v>
      </c>
    </row>
    <row r="2888" spans="1:2" x14ac:dyDescent="0.25">
      <c r="A2888" s="23">
        <v>42257</v>
      </c>
      <c r="B2888" s="25">
        <v>-6.5021840076247006E-3</v>
      </c>
    </row>
    <row r="2889" spans="1:2" x14ac:dyDescent="0.25">
      <c r="A2889" s="23">
        <v>42258</v>
      </c>
      <c r="B2889" s="25">
        <v>-6.4641969092310569E-3</v>
      </c>
    </row>
    <row r="2890" spans="1:2" x14ac:dyDescent="0.25">
      <c r="A2890" s="23">
        <v>42261</v>
      </c>
      <c r="B2890" s="25">
        <v>-6.458960562937488E-3</v>
      </c>
    </row>
    <row r="2891" spans="1:2" x14ac:dyDescent="0.25">
      <c r="A2891" s="23">
        <v>42262</v>
      </c>
      <c r="B2891" s="25">
        <v>-6.3942857532642838E-3</v>
      </c>
    </row>
    <row r="2892" spans="1:2" x14ac:dyDescent="0.25">
      <c r="A2892" s="23">
        <v>42263</v>
      </c>
      <c r="B2892" s="25">
        <v>-6.37273762762669E-3</v>
      </c>
    </row>
    <row r="2893" spans="1:2" x14ac:dyDescent="0.25">
      <c r="A2893" s="23">
        <v>42264</v>
      </c>
      <c r="B2893" s="25">
        <v>-6.3280181538458713E-3</v>
      </c>
    </row>
    <row r="2894" spans="1:2" x14ac:dyDescent="0.25">
      <c r="A2894" s="23">
        <v>42265</v>
      </c>
      <c r="B2894" s="25">
        <v>-6.3073613586455135E-3</v>
      </c>
    </row>
    <row r="2895" spans="1:2" x14ac:dyDescent="0.25">
      <c r="A2895" s="23">
        <v>42268</v>
      </c>
      <c r="B2895" s="25">
        <v>-6.6927709898549903E-3</v>
      </c>
    </row>
    <row r="2896" spans="1:2" x14ac:dyDescent="0.25">
      <c r="A2896" s="23">
        <v>42269</v>
      </c>
      <c r="B2896" s="25">
        <v>-6.7355348152529082E-3</v>
      </c>
    </row>
    <row r="2897" spans="1:2" x14ac:dyDescent="0.25">
      <c r="A2897" s="23">
        <v>42270</v>
      </c>
      <c r="B2897" s="25">
        <v>-6.7432645120191204E-3</v>
      </c>
    </row>
    <row r="2898" spans="1:2" x14ac:dyDescent="0.25">
      <c r="A2898" s="23">
        <v>42271</v>
      </c>
      <c r="B2898" s="25">
        <v>-6.7539510643014333E-3</v>
      </c>
    </row>
    <row r="2899" spans="1:2" x14ac:dyDescent="0.25">
      <c r="A2899" s="23">
        <v>42272</v>
      </c>
      <c r="B2899" s="25">
        <v>-6.740807557298556E-3</v>
      </c>
    </row>
    <row r="2900" spans="1:2" x14ac:dyDescent="0.25">
      <c r="A2900" s="23">
        <v>42275</v>
      </c>
      <c r="B2900" s="25">
        <v>-6.8504970134647403E-3</v>
      </c>
    </row>
    <row r="2901" spans="1:2" x14ac:dyDescent="0.25">
      <c r="A2901" s="23">
        <v>42276</v>
      </c>
      <c r="B2901" s="25">
        <v>-6.8243029163687075E-3</v>
      </c>
    </row>
    <row r="2902" spans="1:2" x14ac:dyDescent="0.25">
      <c r="A2902" s="23">
        <v>42277</v>
      </c>
      <c r="B2902" s="25">
        <v>-6.7890148005065321E-3</v>
      </c>
    </row>
    <row r="2903" spans="1:2" x14ac:dyDescent="0.25">
      <c r="A2903" s="23">
        <v>42278</v>
      </c>
      <c r="B2903" s="25">
        <v>-6.8162790152564989E-3</v>
      </c>
    </row>
    <row r="2904" spans="1:2" x14ac:dyDescent="0.25">
      <c r="A2904" s="23">
        <v>42279</v>
      </c>
      <c r="B2904" s="25">
        <v>-6.8540643172214644E-3</v>
      </c>
    </row>
    <row r="2905" spans="1:2" x14ac:dyDescent="0.25">
      <c r="A2905" s="23">
        <v>42282</v>
      </c>
      <c r="B2905" s="25">
        <v>-6.894943870232817E-3</v>
      </c>
    </row>
    <row r="2906" spans="1:2" x14ac:dyDescent="0.25">
      <c r="A2906" s="23">
        <v>42283</v>
      </c>
      <c r="B2906" s="25">
        <v>-6.8752529834645859E-3</v>
      </c>
    </row>
    <row r="2907" spans="1:2" x14ac:dyDescent="0.25">
      <c r="A2907" s="23">
        <v>42284</v>
      </c>
      <c r="B2907" s="25">
        <v>-6.8382705178299252E-3</v>
      </c>
    </row>
    <row r="2908" spans="1:2" x14ac:dyDescent="0.25">
      <c r="A2908" s="23">
        <v>42285</v>
      </c>
      <c r="B2908" s="25">
        <v>-6.8477699216034082E-3</v>
      </c>
    </row>
    <row r="2909" spans="1:2" x14ac:dyDescent="0.25">
      <c r="A2909" s="23">
        <v>42286</v>
      </c>
      <c r="B2909" s="25">
        <v>-6.6355443555072835E-3</v>
      </c>
    </row>
    <row r="2910" spans="1:2" x14ac:dyDescent="0.25">
      <c r="A2910" s="23">
        <v>42289</v>
      </c>
      <c r="B2910" s="25">
        <v>-6.4450007021826794E-3</v>
      </c>
    </row>
    <row r="2911" spans="1:2" x14ac:dyDescent="0.25">
      <c r="A2911" s="23">
        <v>42290</v>
      </c>
      <c r="B2911" s="25">
        <v>-6.3975955160231468E-3</v>
      </c>
    </row>
    <row r="2912" spans="1:2" x14ac:dyDescent="0.25">
      <c r="A2912" s="23">
        <v>42291</v>
      </c>
      <c r="B2912" s="25">
        <v>-6.3904478329015468E-3</v>
      </c>
    </row>
    <row r="2913" spans="1:2" x14ac:dyDescent="0.25">
      <c r="A2913" s="23">
        <v>42292</v>
      </c>
      <c r="B2913" s="25">
        <v>-6.2070622711584145E-3</v>
      </c>
    </row>
    <row r="2914" spans="1:2" x14ac:dyDescent="0.25">
      <c r="A2914" s="23">
        <v>42293</v>
      </c>
      <c r="B2914" s="25">
        <v>-6.1845072438436732E-3</v>
      </c>
    </row>
    <row r="2915" spans="1:2" x14ac:dyDescent="0.25">
      <c r="A2915" s="23">
        <v>42296</v>
      </c>
      <c r="B2915" s="25">
        <v>-6.0918753719366725E-3</v>
      </c>
    </row>
    <row r="2916" spans="1:2" x14ac:dyDescent="0.25">
      <c r="A2916" s="23">
        <v>42297</v>
      </c>
      <c r="B2916" s="25">
        <v>-6.0687076478193047E-3</v>
      </c>
    </row>
    <row r="2917" spans="1:2" x14ac:dyDescent="0.25">
      <c r="A2917" s="23">
        <v>42298</v>
      </c>
      <c r="B2917" s="25">
        <v>-6.0952368572203541E-3</v>
      </c>
    </row>
    <row r="2918" spans="1:2" x14ac:dyDescent="0.25">
      <c r="A2918" s="23">
        <v>42299</v>
      </c>
      <c r="B2918" s="25">
        <v>-6.1013390727746586E-3</v>
      </c>
    </row>
    <row r="2919" spans="1:2" x14ac:dyDescent="0.25">
      <c r="A2919" s="23">
        <v>42300</v>
      </c>
      <c r="B2919" s="25">
        <v>-6.1216860295180142E-3</v>
      </c>
    </row>
    <row r="2920" spans="1:2" x14ac:dyDescent="0.25">
      <c r="A2920" s="23">
        <v>42303</v>
      </c>
      <c r="B2920" s="25">
        <v>-6.0548727041440653E-3</v>
      </c>
    </row>
    <row r="2921" spans="1:2" x14ac:dyDescent="0.25">
      <c r="A2921" s="23">
        <v>42304</v>
      </c>
      <c r="B2921" s="25">
        <v>-5.9529019066547617E-3</v>
      </c>
    </row>
    <row r="2922" spans="1:2" x14ac:dyDescent="0.25">
      <c r="A2922" s="23">
        <v>42305</v>
      </c>
      <c r="B2922" s="25">
        <v>-5.89279574831858E-3</v>
      </c>
    </row>
    <row r="2923" spans="1:2" x14ac:dyDescent="0.25">
      <c r="A2923" s="23">
        <v>42306</v>
      </c>
      <c r="B2923" s="25">
        <v>-5.8573589222327138E-3</v>
      </c>
    </row>
    <row r="2924" spans="1:2" x14ac:dyDescent="0.25">
      <c r="A2924" s="23">
        <v>42307</v>
      </c>
      <c r="B2924" s="25">
        <v>-5.8962630589397547E-3</v>
      </c>
    </row>
    <row r="2925" spans="1:2" x14ac:dyDescent="0.25">
      <c r="A2925" s="23">
        <v>42310</v>
      </c>
      <c r="B2925" s="25">
        <v>-5.7094953004404037E-3</v>
      </c>
    </row>
    <row r="2926" spans="1:2" x14ac:dyDescent="0.25">
      <c r="A2926" s="23">
        <v>42311</v>
      </c>
      <c r="B2926" s="25">
        <v>-5.6411549453687648E-3</v>
      </c>
    </row>
    <row r="2927" spans="1:2" x14ac:dyDescent="0.25">
      <c r="A2927" s="23">
        <v>42312</v>
      </c>
      <c r="B2927" s="25">
        <v>-5.5854080711194021E-3</v>
      </c>
    </row>
    <row r="2928" spans="1:2" x14ac:dyDescent="0.25">
      <c r="A2928" s="23">
        <v>42313</v>
      </c>
      <c r="B2928" s="25">
        <v>-5.5762096491156488E-3</v>
      </c>
    </row>
    <row r="2929" spans="1:2" x14ac:dyDescent="0.25">
      <c r="A2929" s="23">
        <v>42314</v>
      </c>
      <c r="B2929" s="25">
        <v>-5.5057135188774087E-3</v>
      </c>
    </row>
    <row r="2930" spans="1:2" x14ac:dyDescent="0.25">
      <c r="A2930" s="23">
        <v>42317</v>
      </c>
      <c r="B2930" s="25">
        <v>-5.5545182611921318E-3</v>
      </c>
    </row>
    <row r="2931" spans="1:2" x14ac:dyDescent="0.25">
      <c r="A2931" s="23">
        <v>42318</v>
      </c>
      <c r="B2931" s="25">
        <v>-5.4384838037611072E-3</v>
      </c>
    </row>
    <row r="2932" spans="1:2" x14ac:dyDescent="0.25">
      <c r="A2932" s="23">
        <v>42319</v>
      </c>
      <c r="B2932" s="25">
        <v>-5.3373140185355439E-3</v>
      </c>
    </row>
    <row r="2933" spans="1:2" x14ac:dyDescent="0.25">
      <c r="A2933" s="23">
        <v>42320</v>
      </c>
      <c r="B2933" s="25">
        <v>-5.2012246434688381E-3</v>
      </c>
    </row>
    <row r="2934" spans="1:2" x14ac:dyDescent="0.25">
      <c r="A2934" s="23">
        <v>42321</v>
      </c>
      <c r="B2934" s="25">
        <v>-5.1659191367287027E-3</v>
      </c>
    </row>
    <row r="2935" spans="1:2" x14ac:dyDescent="0.25">
      <c r="A2935" s="23">
        <v>42324</v>
      </c>
      <c r="B2935" s="25">
        <v>-5.2725456719958652E-3</v>
      </c>
    </row>
    <row r="2936" spans="1:2" x14ac:dyDescent="0.25">
      <c r="A2936" s="23">
        <v>42325</v>
      </c>
      <c r="B2936" s="25">
        <v>-5.2434029535103344E-3</v>
      </c>
    </row>
    <row r="2937" spans="1:2" x14ac:dyDescent="0.25">
      <c r="A2937" s="23">
        <v>42326</v>
      </c>
      <c r="B2937" s="25">
        <v>-5.1809767315293964E-3</v>
      </c>
    </row>
    <row r="2938" spans="1:2" x14ac:dyDescent="0.25">
      <c r="A2938" s="23">
        <v>42327</v>
      </c>
      <c r="B2938" s="25">
        <v>-5.1101351696697384E-3</v>
      </c>
    </row>
    <row r="2939" spans="1:2" x14ac:dyDescent="0.25">
      <c r="A2939" s="23">
        <v>42328</v>
      </c>
      <c r="B2939" s="25">
        <v>-5.0687534855555771E-3</v>
      </c>
    </row>
    <row r="2940" spans="1:2" x14ac:dyDescent="0.25">
      <c r="A2940" s="23">
        <v>42331</v>
      </c>
      <c r="B2940" s="25">
        <v>-5.042224312893695E-3</v>
      </c>
    </row>
    <row r="2941" spans="1:2" x14ac:dyDescent="0.25">
      <c r="A2941" s="23">
        <v>42332</v>
      </c>
      <c r="B2941" s="25">
        <v>-4.9939641427440007E-3</v>
      </c>
    </row>
    <row r="2942" spans="1:2" x14ac:dyDescent="0.25">
      <c r="A2942" s="23">
        <v>42333</v>
      </c>
      <c r="B2942" s="25">
        <v>-5.0383675470252465E-3</v>
      </c>
    </row>
    <row r="2943" spans="1:2" x14ac:dyDescent="0.25">
      <c r="A2943" s="23">
        <v>42335</v>
      </c>
      <c r="B2943" s="25">
        <v>-5.0185614402198375E-3</v>
      </c>
    </row>
    <row r="2944" spans="1:2" x14ac:dyDescent="0.25">
      <c r="A2944" s="23">
        <v>42338</v>
      </c>
      <c r="B2944" s="25">
        <v>-4.9998975944951507E-3</v>
      </c>
    </row>
    <row r="2945" spans="1:2" x14ac:dyDescent="0.25">
      <c r="A2945" s="23">
        <v>42339</v>
      </c>
      <c r="B2945" s="25">
        <v>-4.9217909292577078E-3</v>
      </c>
    </row>
    <row r="2946" spans="1:2" x14ac:dyDescent="0.25">
      <c r="A2946" s="23">
        <v>42340</v>
      </c>
      <c r="B2946" s="25">
        <v>-4.8535091026882249E-3</v>
      </c>
    </row>
    <row r="2947" spans="1:2" x14ac:dyDescent="0.25">
      <c r="A2947" s="23">
        <v>42341</v>
      </c>
      <c r="B2947" s="25">
        <v>-4.810160487858095E-3</v>
      </c>
    </row>
    <row r="2948" spans="1:2" x14ac:dyDescent="0.25">
      <c r="A2948" s="23">
        <v>42342</v>
      </c>
      <c r="B2948" s="25">
        <v>-4.7785694000463952E-3</v>
      </c>
    </row>
    <row r="2949" spans="1:2" x14ac:dyDescent="0.25">
      <c r="A2949" s="23">
        <v>42345</v>
      </c>
      <c r="B2949" s="25">
        <v>-4.7629328156602035E-3</v>
      </c>
    </row>
    <row r="2950" spans="1:2" x14ac:dyDescent="0.25">
      <c r="A2950" s="23">
        <v>42346</v>
      </c>
      <c r="B2950" s="25">
        <v>-4.6969958058966643E-3</v>
      </c>
    </row>
    <row r="2951" spans="1:2" x14ac:dyDescent="0.25">
      <c r="A2951" s="23">
        <v>42347</v>
      </c>
      <c r="B2951" s="25">
        <v>-4.5762424554519621E-3</v>
      </c>
    </row>
    <row r="2952" spans="1:2" x14ac:dyDescent="0.25">
      <c r="A2952" s="23">
        <v>42348</v>
      </c>
      <c r="B2952" s="25">
        <v>-4.6002677306868911E-3</v>
      </c>
    </row>
    <row r="2953" spans="1:2" x14ac:dyDescent="0.25">
      <c r="A2953" s="23">
        <v>42349</v>
      </c>
      <c r="B2953" s="25">
        <v>-4.5955255247713822E-3</v>
      </c>
    </row>
    <row r="2954" spans="1:2" x14ac:dyDescent="0.25">
      <c r="A2954" s="23">
        <v>42352</v>
      </c>
      <c r="B2954" s="25">
        <v>-4.2543224931212986E-3</v>
      </c>
    </row>
    <row r="2955" spans="1:2" x14ac:dyDescent="0.25">
      <c r="A2955" s="23">
        <v>42353</v>
      </c>
      <c r="B2955" s="25">
        <v>-4.3887112539805484E-3</v>
      </c>
    </row>
    <row r="2956" spans="1:2" x14ac:dyDescent="0.25">
      <c r="A2956" s="23">
        <v>42354</v>
      </c>
      <c r="B2956" s="25">
        <v>-4.3887635780407441E-3</v>
      </c>
    </row>
    <row r="2957" spans="1:2" x14ac:dyDescent="0.25">
      <c r="A2957" s="23">
        <v>42355</v>
      </c>
      <c r="B2957" s="25">
        <v>-4.4042749569288553E-3</v>
      </c>
    </row>
    <row r="2958" spans="1:2" x14ac:dyDescent="0.25">
      <c r="A2958" s="23">
        <v>42356</v>
      </c>
      <c r="B2958" s="25">
        <v>-4.3536541425033271E-3</v>
      </c>
    </row>
    <row r="2959" spans="1:2" x14ac:dyDescent="0.25">
      <c r="A2959" s="23">
        <v>42359</v>
      </c>
      <c r="B2959" s="25">
        <v>-4.0603039827894483E-3</v>
      </c>
    </row>
    <row r="2960" spans="1:2" x14ac:dyDescent="0.25">
      <c r="A2960" s="23">
        <v>42360</v>
      </c>
      <c r="B2960" s="25">
        <v>-4.0490389280367634E-3</v>
      </c>
    </row>
    <row r="2961" spans="1:2" x14ac:dyDescent="0.25">
      <c r="A2961" s="23">
        <v>42361</v>
      </c>
      <c r="B2961" s="25">
        <v>-3.9910550455136695E-3</v>
      </c>
    </row>
    <row r="2962" spans="1:2" x14ac:dyDescent="0.25">
      <c r="A2962" s="23">
        <v>42362</v>
      </c>
      <c r="B2962" s="25">
        <v>-3.956620803910349E-3</v>
      </c>
    </row>
    <row r="2963" spans="1:2" x14ac:dyDescent="0.25">
      <c r="A2963" s="23">
        <v>42366</v>
      </c>
      <c r="B2963" s="25">
        <v>-4.0023016600297945E-3</v>
      </c>
    </row>
    <row r="2964" spans="1:2" x14ac:dyDescent="0.25">
      <c r="A2964" s="23">
        <v>42367</v>
      </c>
      <c r="B2964" s="25">
        <v>-3.984145018978924E-3</v>
      </c>
    </row>
    <row r="2965" spans="1:2" x14ac:dyDescent="0.25">
      <c r="A2965" s="23">
        <v>42368</v>
      </c>
      <c r="B2965" s="25">
        <v>-3.9598723324751894E-3</v>
      </c>
    </row>
    <row r="2966" spans="1:2" x14ac:dyDescent="0.25">
      <c r="A2966" s="23">
        <v>42369</v>
      </c>
      <c r="B2966" s="25">
        <v>-3.9675997381656281E-3</v>
      </c>
    </row>
    <row r="2967" spans="1:2" x14ac:dyDescent="0.25">
      <c r="A2967" s="23">
        <v>42373</v>
      </c>
      <c r="B2967" s="25">
        <v>-4.0466092764284145E-3</v>
      </c>
    </row>
    <row r="2968" spans="1:2" x14ac:dyDescent="0.25">
      <c r="A2968" s="23">
        <v>42374</v>
      </c>
      <c r="B2968" s="25">
        <v>-4.0015726609020641E-3</v>
      </c>
    </row>
    <row r="2969" spans="1:2" x14ac:dyDescent="0.25">
      <c r="A2969" s="23">
        <v>42375</v>
      </c>
      <c r="B2969" s="25">
        <v>-3.9830175416265545E-3</v>
      </c>
    </row>
    <row r="2970" spans="1:2" x14ac:dyDescent="0.25">
      <c r="A2970" s="23">
        <v>42376</v>
      </c>
      <c r="B2970" s="25">
        <v>-3.9767930420501196E-3</v>
      </c>
    </row>
    <row r="2971" spans="1:2" x14ac:dyDescent="0.25">
      <c r="A2971" s="23">
        <v>42377</v>
      </c>
      <c r="B2971" s="25">
        <v>-4.0320526664363587E-3</v>
      </c>
    </row>
    <row r="2972" spans="1:2" x14ac:dyDescent="0.25">
      <c r="A2972" s="23">
        <v>42380</v>
      </c>
      <c r="B2972" s="25">
        <v>-4.0319007516943506E-3</v>
      </c>
    </row>
    <row r="2973" spans="1:2" x14ac:dyDescent="0.25">
      <c r="A2973" s="23">
        <v>42381</v>
      </c>
      <c r="B2973" s="25">
        <v>-3.9935771724164404E-3</v>
      </c>
    </row>
    <row r="2974" spans="1:2" x14ac:dyDescent="0.25">
      <c r="A2974" s="23">
        <v>42382</v>
      </c>
      <c r="B2974" s="25">
        <v>-4.0043393979380948E-3</v>
      </c>
    </row>
    <row r="2975" spans="1:2" x14ac:dyDescent="0.25">
      <c r="A2975" s="23">
        <v>42383</v>
      </c>
      <c r="B2975" s="25">
        <v>-3.9066859656508024E-3</v>
      </c>
    </row>
    <row r="2976" spans="1:2" x14ac:dyDescent="0.25">
      <c r="A2976" s="23">
        <v>42384</v>
      </c>
      <c r="B2976" s="25">
        <v>-3.8315018614683005E-3</v>
      </c>
    </row>
    <row r="2977" spans="1:2" x14ac:dyDescent="0.25">
      <c r="A2977" s="23">
        <v>42388</v>
      </c>
      <c r="B2977" s="25">
        <v>-3.7588488054586255E-3</v>
      </c>
    </row>
    <row r="2978" spans="1:2" x14ac:dyDescent="0.25">
      <c r="A2978" s="23">
        <v>42389</v>
      </c>
      <c r="B2978" s="25">
        <v>-3.7556795217362771E-3</v>
      </c>
    </row>
    <row r="2979" spans="1:2" x14ac:dyDescent="0.25">
      <c r="A2979" s="23">
        <v>42390</v>
      </c>
      <c r="B2979" s="25">
        <v>-3.7767439139405612E-3</v>
      </c>
    </row>
    <row r="2980" spans="1:2" x14ac:dyDescent="0.25">
      <c r="A2980" s="23">
        <v>42391</v>
      </c>
      <c r="B2980" s="25">
        <v>-3.7790102082025934E-3</v>
      </c>
    </row>
    <row r="2981" spans="1:2" x14ac:dyDescent="0.25">
      <c r="A2981" s="23">
        <v>42394</v>
      </c>
      <c r="B2981" s="25">
        <v>-3.3198844745001566E-3</v>
      </c>
    </row>
    <row r="2982" spans="1:2" x14ac:dyDescent="0.25">
      <c r="A2982" s="23">
        <v>42395</v>
      </c>
      <c r="B2982" s="25">
        <v>-3.2842939140649285E-3</v>
      </c>
    </row>
    <row r="2983" spans="1:2" x14ac:dyDescent="0.25">
      <c r="A2983" s="23">
        <v>42396</v>
      </c>
      <c r="B2983" s="25">
        <v>-3.2544948150382558E-3</v>
      </c>
    </row>
    <row r="2984" spans="1:2" x14ac:dyDescent="0.25">
      <c r="A2984" s="23">
        <v>42397</v>
      </c>
      <c r="B2984" s="25">
        <v>-3.2265614721338487E-3</v>
      </c>
    </row>
    <row r="2985" spans="1:2" x14ac:dyDescent="0.25">
      <c r="A2985" s="23">
        <v>42398</v>
      </c>
      <c r="B2985" s="25">
        <v>-3.1800000595100242E-3</v>
      </c>
    </row>
    <row r="2986" spans="1:2" x14ac:dyDescent="0.25">
      <c r="A2986" s="23">
        <v>42401</v>
      </c>
      <c r="B2986" s="25">
        <v>-3.170453720465316E-3</v>
      </c>
    </row>
    <row r="2987" spans="1:2" x14ac:dyDescent="0.25">
      <c r="A2987" s="23">
        <v>42402</v>
      </c>
      <c r="B2987" s="25">
        <v>-2.7270898005368194E-3</v>
      </c>
    </row>
    <row r="2988" spans="1:2" x14ac:dyDescent="0.25">
      <c r="A2988" s="23">
        <v>42403</v>
      </c>
      <c r="B2988" s="25">
        <v>-2.7213689690875897E-3</v>
      </c>
    </row>
    <row r="2989" spans="1:2" x14ac:dyDescent="0.25">
      <c r="A2989" s="23">
        <v>42404</v>
      </c>
      <c r="B2989" s="25">
        <v>-2.726878622847928E-3</v>
      </c>
    </row>
    <row r="2990" spans="1:2" x14ac:dyDescent="0.25">
      <c r="A2990" s="23">
        <v>42405</v>
      </c>
      <c r="B2990" s="25">
        <v>-2.6674892232444458E-3</v>
      </c>
    </row>
    <row r="2991" spans="1:2" x14ac:dyDescent="0.25">
      <c r="A2991" s="23">
        <v>42408</v>
      </c>
      <c r="B2991" s="25">
        <v>-2.7010791280174251E-3</v>
      </c>
    </row>
    <row r="2992" spans="1:2" x14ac:dyDescent="0.25">
      <c r="A2992" s="23">
        <v>42409</v>
      </c>
      <c r="B2992" s="25">
        <v>-2.6257456098309762E-3</v>
      </c>
    </row>
    <row r="2993" spans="1:2" x14ac:dyDescent="0.25">
      <c r="A2993" s="23">
        <v>42410</v>
      </c>
      <c r="B2993" s="25">
        <v>-2.5941237596575073E-3</v>
      </c>
    </row>
    <row r="2994" spans="1:2" x14ac:dyDescent="0.25">
      <c r="A2994" s="23">
        <v>42411</v>
      </c>
      <c r="B2994" s="25">
        <v>-2.5745550967022357E-3</v>
      </c>
    </row>
    <row r="2995" spans="1:2" x14ac:dyDescent="0.25">
      <c r="A2995" s="23">
        <v>42412</v>
      </c>
      <c r="B2995" s="25">
        <v>-2.5959608135583956E-3</v>
      </c>
    </row>
    <row r="2996" spans="1:2" x14ac:dyDescent="0.25">
      <c r="A2996" s="23">
        <v>42416</v>
      </c>
      <c r="B2996" s="25">
        <v>-2.6215413011428934E-3</v>
      </c>
    </row>
    <row r="2997" spans="1:2" x14ac:dyDescent="0.25">
      <c r="A2997" s="23">
        <v>42417</v>
      </c>
      <c r="B2997" s="25">
        <v>-2.6387962812439714E-3</v>
      </c>
    </row>
    <row r="2998" spans="1:2" x14ac:dyDescent="0.25">
      <c r="A2998" s="23">
        <v>42418</v>
      </c>
      <c r="B2998" s="25">
        <v>-2.5789410822020242E-3</v>
      </c>
    </row>
    <row r="2999" spans="1:2" x14ac:dyDescent="0.25">
      <c r="A2999" s="23">
        <v>42419</v>
      </c>
      <c r="B2999" s="25">
        <v>-2.4805698757407457E-3</v>
      </c>
    </row>
    <row r="3000" spans="1:2" x14ac:dyDescent="0.25">
      <c r="A3000" s="23">
        <v>42422</v>
      </c>
      <c r="B3000" s="25">
        <v>-2.5910441444820798E-3</v>
      </c>
    </row>
    <row r="3001" spans="1:2" x14ac:dyDescent="0.25">
      <c r="A3001" s="23">
        <v>42423</v>
      </c>
      <c r="B3001" s="25">
        <v>-2.4962288585708148E-3</v>
      </c>
    </row>
    <row r="3002" spans="1:2" x14ac:dyDescent="0.25">
      <c r="A3002" s="23">
        <v>42424</v>
      </c>
      <c r="B3002" s="25">
        <v>-2.4561187836376064E-3</v>
      </c>
    </row>
    <row r="3003" spans="1:2" x14ac:dyDescent="0.25">
      <c r="A3003" s="23">
        <v>42425</v>
      </c>
      <c r="B3003" s="25">
        <v>-2.432989476090941E-3</v>
      </c>
    </row>
    <row r="3004" spans="1:2" x14ac:dyDescent="0.25">
      <c r="A3004" s="23">
        <v>42426</v>
      </c>
      <c r="B3004" s="25">
        <v>-2.3795014786403001E-3</v>
      </c>
    </row>
    <row r="3005" spans="1:2" x14ac:dyDescent="0.25">
      <c r="A3005" s="23">
        <v>42429</v>
      </c>
      <c r="B3005" s="25">
        <v>-2.3996313738746666E-3</v>
      </c>
    </row>
    <row r="3006" spans="1:2" x14ac:dyDescent="0.25">
      <c r="A3006" s="23">
        <v>42430</v>
      </c>
      <c r="B3006" s="25">
        <v>-2.3619379574624233E-3</v>
      </c>
    </row>
    <row r="3007" spans="1:2" x14ac:dyDescent="0.25">
      <c r="A3007" s="23">
        <v>42431</v>
      </c>
      <c r="B3007" s="25">
        <v>-2.3642088256012883E-3</v>
      </c>
    </row>
    <row r="3008" spans="1:2" x14ac:dyDescent="0.25">
      <c r="A3008" s="23">
        <v>42432</v>
      </c>
      <c r="B3008" s="25">
        <v>-2.3746565920403917E-3</v>
      </c>
    </row>
    <row r="3009" spans="1:2" x14ac:dyDescent="0.25">
      <c r="A3009" s="23">
        <v>42433</v>
      </c>
      <c r="B3009" s="25">
        <v>-2.3681078605451988E-3</v>
      </c>
    </row>
    <row r="3010" spans="1:2" x14ac:dyDescent="0.25">
      <c r="A3010" s="23">
        <v>42436</v>
      </c>
      <c r="B3010" s="25">
        <v>-2.2821208201285748E-3</v>
      </c>
    </row>
    <row r="3011" spans="1:2" x14ac:dyDescent="0.25">
      <c r="A3011" s="23">
        <v>42437</v>
      </c>
      <c r="B3011" s="25">
        <v>-2.1709597039055728E-3</v>
      </c>
    </row>
    <row r="3012" spans="1:2" x14ac:dyDescent="0.25">
      <c r="A3012" s="23">
        <v>42438</v>
      </c>
      <c r="B3012" s="25">
        <v>-2.1090497086936333E-3</v>
      </c>
    </row>
    <row r="3013" spans="1:2" x14ac:dyDescent="0.25">
      <c r="A3013" s="23">
        <v>42439</v>
      </c>
      <c r="B3013" s="25">
        <v>-2.056375884266437E-3</v>
      </c>
    </row>
    <row r="3014" spans="1:2" x14ac:dyDescent="0.25">
      <c r="A3014" s="23">
        <v>42440</v>
      </c>
      <c r="B3014" s="25">
        <v>-1.9966941639557589E-3</v>
      </c>
    </row>
    <row r="3015" spans="1:2" x14ac:dyDescent="0.25">
      <c r="A3015" s="23">
        <v>42443</v>
      </c>
      <c r="B3015" s="25">
        <v>-1.8679463122294182E-3</v>
      </c>
    </row>
    <row r="3016" spans="1:2" x14ac:dyDescent="0.25">
      <c r="A3016" s="23">
        <v>42444</v>
      </c>
      <c r="B3016" s="25">
        <v>-1.800428529798781E-3</v>
      </c>
    </row>
    <row r="3017" spans="1:2" x14ac:dyDescent="0.25">
      <c r="A3017" s="23">
        <v>42445</v>
      </c>
      <c r="B3017" s="25">
        <v>-1.8262081716629019E-3</v>
      </c>
    </row>
    <row r="3018" spans="1:2" x14ac:dyDescent="0.25">
      <c r="A3018" s="23">
        <v>42446</v>
      </c>
      <c r="B3018" s="25">
        <v>-1.779577478300598E-3</v>
      </c>
    </row>
    <row r="3019" spans="1:2" x14ac:dyDescent="0.25">
      <c r="A3019" s="23">
        <v>42447</v>
      </c>
      <c r="B3019" s="25">
        <v>-1.4315485337254019E-3</v>
      </c>
    </row>
    <row r="3020" spans="1:2" x14ac:dyDescent="0.25">
      <c r="A3020" s="23">
        <v>42450</v>
      </c>
      <c r="B3020" s="25">
        <v>-9.6614255306659569E-4</v>
      </c>
    </row>
    <row r="3021" spans="1:2" x14ac:dyDescent="0.25">
      <c r="A3021" s="23">
        <v>42451</v>
      </c>
      <c r="B3021" s="25">
        <v>-8.9286746988248566E-4</v>
      </c>
    </row>
    <row r="3022" spans="1:2" x14ac:dyDescent="0.25">
      <c r="A3022" s="23">
        <v>42452</v>
      </c>
      <c r="B3022" s="25">
        <v>-9.5019969935161708E-4</v>
      </c>
    </row>
    <row r="3023" spans="1:2" x14ac:dyDescent="0.25">
      <c r="A3023" s="23">
        <v>42453</v>
      </c>
      <c r="B3023" s="25">
        <v>-9.4048281767300512E-4</v>
      </c>
    </row>
    <row r="3024" spans="1:2" x14ac:dyDescent="0.25">
      <c r="A3024" s="23">
        <v>42457</v>
      </c>
      <c r="B3024" s="25">
        <v>-8.0362182300575125E-4</v>
      </c>
    </row>
    <row r="3025" spans="1:2" x14ac:dyDescent="0.25">
      <c r="A3025" s="23">
        <v>42458</v>
      </c>
      <c r="B3025" s="25">
        <v>-7.4376572504908367E-4</v>
      </c>
    </row>
    <row r="3026" spans="1:2" x14ac:dyDescent="0.25">
      <c r="A3026" s="23">
        <v>42459</v>
      </c>
      <c r="B3026" s="25">
        <v>-7.3614119411713475E-4</v>
      </c>
    </row>
    <row r="3027" spans="1:2" x14ac:dyDescent="0.25">
      <c r="A3027" s="23">
        <v>42460</v>
      </c>
      <c r="B3027" s="25">
        <v>-6.2288068883753489E-4</v>
      </c>
    </row>
    <row r="3028" spans="1:2" x14ac:dyDescent="0.25">
      <c r="A3028" s="23">
        <v>42461</v>
      </c>
      <c r="B3028" s="25">
        <v>-5.6972542186051189E-4</v>
      </c>
    </row>
    <row r="3029" spans="1:2" x14ac:dyDescent="0.25">
      <c r="A3029" s="23">
        <v>42464</v>
      </c>
      <c r="B3029" s="25">
        <v>-3.2062537715105144E-4</v>
      </c>
    </row>
    <row r="3030" spans="1:2" x14ac:dyDescent="0.25">
      <c r="A3030" s="23">
        <v>42465</v>
      </c>
      <c r="B3030" s="25">
        <v>-2.4464081158204198E-4</v>
      </c>
    </row>
    <row r="3031" spans="1:2" x14ac:dyDescent="0.25">
      <c r="A3031" s="23">
        <v>42466</v>
      </c>
      <c r="B3031" s="25">
        <v>-5.6889671362303496E-5</v>
      </c>
    </row>
    <row r="3032" spans="1:2" x14ac:dyDescent="0.25">
      <c r="A3032" s="23">
        <v>42467</v>
      </c>
      <c r="B3032" s="25">
        <v>1.4481522320353157E-4</v>
      </c>
    </row>
    <row r="3033" spans="1:2" x14ac:dyDescent="0.25">
      <c r="A3033" s="23">
        <v>42468</v>
      </c>
      <c r="B3033" s="25">
        <v>1.6663313718723316E-4</v>
      </c>
    </row>
    <row r="3034" spans="1:2" x14ac:dyDescent="0.25">
      <c r="A3034" s="23">
        <v>42471</v>
      </c>
      <c r="B3034" s="25">
        <v>2.6978674736022334E-4</v>
      </c>
    </row>
    <row r="3035" spans="1:2" x14ac:dyDescent="0.25">
      <c r="A3035" s="23">
        <v>42472</v>
      </c>
      <c r="B3035" s="25">
        <v>2.7247443225264512E-4</v>
      </c>
    </row>
    <row r="3036" spans="1:2" x14ac:dyDescent="0.25">
      <c r="A3036" s="23">
        <v>42473</v>
      </c>
      <c r="B3036" s="25">
        <v>2.2724517028316349E-4</v>
      </c>
    </row>
    <row r="3037" spans="1:2" x14ac:dyDescent="0.25">
      <c r="A3037" s="23">
        <v>42474</v>
      </c>
      <c r="B3037" s="25">
        <v>2.7654238881291704E-4</v>
      </c>
    </row>
    <row r="3038" spans="1:2" x14ac:dyDescent="0.25">
      <c r="A3038" s="23">
        <v>42475</v>
      </c>
      <c r="B3038" s="25">
        <v>3.2835465961200683E-4</v>
      </c>
    </row>
    <row r="3039" spans="1:2" x14ac:dyDescent="0.25">
      <c r="A3039" s="23">
        <v>42478</v>
      </c>
      <c r="B3039" s="25">
        <v>4.5583405785176723E-4</v>
      </c>
    </row>
    <row r="3040" spans="1:2" x14ac:dyDescent="0.25">
      <c r="A3040" s="23">
        <v>42479</v>
      </c>
      <c r="B3040" s="25">
        <v>5.0336665234618216E-4</v>
      </c>
    </row>
    <row r="3041" spans="1:2" x14ac:dyDescent="0.25">
      <c r="A3041" s="23">
        <v>42480</v>
      </c>
      <c r="B3041" s="25">
        <v>5.7357218251863351E-4</v>
      </c>
    </row>
    <row r="3042" spans="1:2" x14ac:dyDescent="0.25">
      <c r="A3042" s="23">
        <v>42481</v>
      </c>
      <c r="B3042" s="25">
        <v>6.3887950636098978E-4</v>
      </c>
    </row>
    <row r="3043" spans="1:2" x14ac:dyDescent="0.25">
      <c r="A3043" s="23">
        <v>42482</v>
      </c>
      <c r="B3043" s="25">
        <v>7.7028419212887833E-4</v>
      </c>
    </row>
    <row r="3044" spans="1:2" x14ac:dyDescent="0.25">
      <c r="A3044" s="23">
        <v>42485</v>
      </c>
      <c r="B3044" s="25">
        <v>8.4801142060886292E-4</v>
      </c>
    </row>
    <row r="3045" spans="1:2" x14ac:dyDescent="0.25">
      <c r="A3045" s="23">
        <v>42486</v>
      </c>
      <c r="B3045" s="25">
        <v>9.1066503666037413E-4</v>
      </c>
    </row>
    <row r="3046" spans="1:2" x14ac:dyDescent="0.25">
      <c r="A3046" s="23">
        <v>42487</v>
      </c>
      <c r="B3046" s="25">
        <v>9.7317996285672947E-4</v>
      </c>
    </row>
    <row r="3047" spans="1:2" x14ac:dyDescent="0.25">
      <c r="A3047" s="23">
        <v>42488</v>
      </c>
      <c r="B3047" s="25">
        <v>8.7658997260642302E-4</v>
      </c>
    </row>
    <row r="3048" spans="1:2" x14ac:dyDescent="0.25">
      <c r="A3048" s="23">
        <v>42489</v>
      </c>
      <c r="B3048" s="25">
        <v>8.838586560229178E-4</v>
      </c>
    </row>
    <row r="3049" spans="1:2" x14ac:dyDescent="0.25">
      <c r="A3049" s="23">
        <v>42492</v>
      </c>
      <c r="B3049" s="25">
        <v>9.9762499498701196E-4</v>
      </c>
    </row>
    <row r="3050" spans="1:2" x14ac:dyDescent="0.25">
      <c r="A3050" s="23">
        <v>42493</v>
      </c>
      <c r="B3050" s="25">
        <v>1.1243060855248288E-3</v>
      </c>
    </row>
    <row r="3051" spans="1:2" x14ac:dyDescent="0.25">
      <c r="A3051" s="23">
        <v>42494</v>
      </c>
      <c r="B3051" s="25">
        <v>1.1393249846967102E-3</v>
      </c>
    </row>
    <row r="3052" spans="1:2" x14ac:dyDescent="0.25">
      <c r="A3052" s="23">
        <v>42495</v>
      </c>
      <c r="B3052" s="25">
        <v>1.1600731751959525E-3</v>
      </c>
    </row>
    <row r="3053" spans="1:2" x14ac:dyDescent="0.25">
      <c r="A3053" s="23">
        <v>42496</v>
      </c>
      <c r="B3053" s="25">
        <v>1.0228999785688586E-3</v>
      </c>
    </row>
    <row r="3054" spans="1:2" x14ac:dyDescent="0.25">
      <c r="A3054" s="23">
        <v>42499</v>
      </c>
      <c r="B3054" s="25">
        <v>1.1143244442117783E-3</v>
      </c>
    </row>
    <row r="3055" spans="1:2" x14ac:dyDescent="0.25">
      <c r="A3055" s="23">
        <v>42500</v>
      </c>
      <c r="B3055" s="25">
        <v>1.0527272323355152E-3</v>
      </c>
    </row>
    <row r="3056" spans="1:2" x14ac:dyDescent="0.25">
      <c r="A3056" s="23">
        <v>42501</v>
      </c>
      <c r="B3056" s="25">
        <v>1.0478814112515611E-3</v>
      </c>
    </row>
    <row r="3057" spans="1:2" x14ac:dyDescent="0.25">
      <c r="A3057" s="23">
        <v>42502</v>
      </c>
      <c r="B3057" s="25">
        <v>9.759656352454904E-4</v>
      </c>
    </row>
    <row r="3058" spans="1:2" x14ac:dyDescent="0.25">
      <c r="A3058" s="23">
        <v>42503</v>
      </c>
      <c r="B3058" s="25">
        <v>1.029801709969469E-3</v>
      </c>
    </row>
    <row r="3059" spans="1:2" x14ac:dyDescent="0.25">
      <c r="A3059" s="23">
        <v>42506</v>
      </c>
      <c r="B3059" s="25">
        <v>1.0091700676448934E-3</v>
      </c>
    </row>
    <row r="3060" spans="1:2" x14ac:dyDescent="0.25">
      <c r="A3060" s="23">
        <v>42507</v>
      </c>
      <c r="B3060" s="25">
        <v>1.067731128257865E-3</v>
      </c>
    </row>
    <row r="3061" spans="1:2" x14ac:dyDescent="0.25">
      <c r="A3061" s="23">
        <v>42508</v>
      </c>
      <c r="B3061" s="25">
        <v>1.0946944131651204E-3</v>
      </c>
    </row>
    <row r="3062" spans="1:2" x14ac:dyDescent="0.25">
      <c r="A3062" s="23">
        <v>42509</v>
      </c>
      <c r="B3062" s="25">
        <v>1.0996646504735086E-3</v>
      </c>
    </row>
    <row r="3063" spans="1:2" x14ac:dyDescent="0.25">
      <c r="A3063" s="23">
        <v>42510</v>
      </c>
      <c r="B3063" s="25">
        <v>1.0604451526730063E-3</v>
      </c>
    </row>
    <row r="3064" spans="1:2" x14ac:dyDescent="0.25">
      <c r="A3064" s="23">
        <v>42513</v>
      </c>
      <c r="B3064" s="25">
        <v>1.1076888701302412E-3</v>
      </c>
    </row>
    <row r="3065" spans="1:2" x14ac:dyDescent="0.25">
      <c r="A3065" s="23">
        <v>42514</v>
      </c>
      <c r="B3065" s="25">
        <v>9.9825657006458179E-4</v>
      </c>
    </row>
    <row r="3066" spans="1:2" x14ac:dyDescent="0.25">
      <c r="A3066" s="23">
        <v>42515</v>
      </c>
      <c r="B3066" s="25">
        <v>9.7643481280229594E-4</v>
      </c>
    </row>
    <row r="3067" spans="1:2" x14ac:dyDescent="0.25">
      <c r="A3067" s="23">
        <v>42516</v>
      </c>
      <c r="B3067" s="25">
        <v>9.5359158424290769E-4</v>
      </c>
    </row>
    <row r="3068" spans="1:2" x14ac:dyDescent="0.25">
      <c r="A3068" s="23">
        <v>42517</v>
      </c>
      <c r="B3068" s="25">
        <v>9.0104622381703692E-4</v>
      </c>
    </row>
    <row r="3069" spans="1:2" x14ac:dyDescent="0.25">
      <c r="A3069" s="23">
        <v>42521</v>
      </c>
      <c r="B3069" s="25">
        <v>9.5391153203516765E-4</v>
      </c>
    </row>
    <row r="3070" spans="1:2" x14ac:dyDescent="0.25">
      <c r="A3070" s="23">
        <v>42522</v>
      </c>
      <c r="B3070" s="25">
        <v>9.291547192276095E-4</v>
      </c>
    </row>
    <row r="3071" spans="1:2" x14ac:dyDescent="0.25">
      <c r="A3071" s="23">
        <v>42523</v>
      </c>
      <c r="B3071" s="25">
        <v>9.0663865509998942E-4</v>
      </c>
    </row>
    <row r="3072" spans="1:2" x14ac:dyDescent="0.25">
      <c r="A3072" s="23">
        <v>42524</v>
      </c>
      <c r="B3072" s="25">
        <v>9.031662818839159E-4</v>
      </c>
    </row>
    <row r="3073" spans="1:2" x14ac:dyDescent="0.25">
      <c r="A3073" s="23">
        <v>42527</v>
      </c>
      <c r="B3073" s="25">
        <v>9.3704439031472297E-4</v>
      </c>
    </row>
    <row r="3074" spans="1:2" x14ac:dyDescent="0.25">
      <c r="A3074" s="23">
        <v>42528</v>
      </c>
      <c r="B3074" s="25">
        <v>9.217017949041395E-4</v>
      </c>
    </row>
    <row r="3075" spans="1:2" x14ac:dyDescent="0.25">
      <c r="A3075" s="23">
        <v>42529</v>
      </c>
      <c r="B3075" s="25">
        <v>8.8480844608707088E-4</v>
      </c>
    </row>
    <row r="3076" spans="1:2" x14ac:dyDescent="0.25">
      <c r="A3076" s="23">
        <v>42530</v>
      </c>
      <c r="B3076" s="25">
        <v>8.6223497136717064E-4</v>
      </c>
    </row>
    <row r="3077" spans="1:2" x14ac:dyDescent="0.25">
      <c r="A3077" s="23">
        <v>42531</v>
      </c>
      <c r="B3077" s="25">
        <v>8.2062327776588617E-4</v>
      </c>
    </row>
    <row r="3078" spans="1:2" x14ac:dyDescent="0.25">
      <c r="A3078" s="23">
        <v>42534</v>
      </c>
      <c r="B3078" s="25">
        <v>7.266814677002742E-4</v>
      </c>
    </row>
    <row r="3079" spans="1:2" x14ac:dyDescent="0.25">
      <c r="A3079" s="23">
        <v>42535</v>
      </c>
      <c r="B3079" s="25">
        <v>7.6654603696324486E-4</v>
      </c>
    </row>
    <row r="3080" spans="1:2" x14ac:dyDescent="0.25">
      <c r="A3080" s="23">
        <v>42536</v>
      </c>
      <c r="B3080" s="25">
        <v>7.7700372524547312E-4</v>
      </c>
    </row>
    <row r="3081" spans="1:2" x14ac:dyDescent="0.25">
      <c r="A3081" s="23">
        <v>42537</v>
      </c>
      <c r="B3081" s="25">
        <v>8.3868546936161081E-4</v>
      </c>
    </row>
    <row r="3082" spans="1:2" x14ac:dyDescent="0.25">
      <c r="A3082" s="23">
        <v>42538</v>
      </c>
      <c r="B3082" s="25">
        <v>8.0188599094177526E-4</v>
      </c>
    </row>
    <row r="3083" spans="1:2" x14ac:dyDescent="0.25">
      <c r="A3083" s="23">
        <v>42541</v>
      </c>
      <c r="B3083" s="25">
        <v>1.2042730824814996E-3</v>
      </c>
    </row>
    <row r="3084" spans="1:2" x14ac:dyDescent="0.25">
      <c r="A3084" s="23">
        <v>42542</v>
      </c>
      <c r="B3084" s="25">
        <v>1.1926598258698018E-3</v>
      </c>
    </row>
    <row r="3085" spans="1:2" x14ac:dyDescent="0.25">
      <c r="A3085" s="23">
        <v>42543</v>
      </c>
      <c r="B3085" s="25">
        <v>1.1859505924816105E-3</v>
      </c>
    </row>
    <row r="3086" spans="1:2" x14ac:dyDescent="0.25">
      <c r="A3086" s="23">
        <v>42544</v>
      </c>
      <c r="B3086" s="25">
        <v>1.2496158587194106E-3</v>
      </c>
    </row>
    <row r="3087" spans="1:2" x14ac:dyDescent="0.25">
      <c r="A3087" s="23">
        <v>42545</v>
      </c>
      <c r="B3087" s="25">
        <v>4.9695088786161357E-4</v>
      </c>
    </row>
    <row r="3088" spans="1:2" x14ac:dyDescent="0.25">
      <c r="A3088" s="23">
        <v>42548</v>
      </c>
      <c r="B3088" s="25">
        <v>5.741462330588476E-4</v>
      </c>
    </row>
    <row r="3089" spans="1:2" x14ac:dyDescent="0.25">
      <c r="A3089" s="23">
        <v>42549</v>
      </c>
      <c r="B3089" s="25">
        <v>-1.241100437498921E-3</v>
      </c>
    </row>
    <row r="3090" spans="1:2" x14ac:dyDescent="0.25">
      <c r="A3090" s="23">
        <v>42550</v>
      </c>
      <c r="B3090" s="25">
        <v>-1.2037215103253285E-3</v>
      </c>
    </row>
    <row r="3091" spans="1:2" x14ac:dyDescent="0.25">
      <c r="A3091" s="23">
        <v>42551</v>
      </c>
      <c r="B3091" s="25">
        <v>-1.215036879557041E-3</v>
      </c>
    </row>
    <row r="3092" spans="1:2" x14ac:dyDescent="0.25">
      <c r="A3092" s="23">
        <v>42552</v>
      </c>
      <c r="B3092" s="25">
        <v>-1.2090389412825475E-3</v>
      </c>
    </row>
    <row r="3093" spans="1:2" x14ac:dyDescent="0.25">
      <c r="A3093" s="23">
        <v>42556</v>
      </c>
      <c r="B3093" s="25">
        <v>-1.105282843986366E-3</v>
      </c>
    </row>
    <row r="3094" spans="1:2" x14ac:dyDescent="0.25">
      <c r="A3094" s="23">
        <v>42557</v>
      </c>
      <c r="B3094" s="25">
        <v>-1.093871505553623E-3</v>
      </c>
    </row>
    <row r="3095" spans="1:2" x14ac:dyDescent="0.25">
      <c r="A3095" s="23">
        <v>42558</v>
      </c>
      <c r="B3095" s="25">
        <v>-1.0316523505803366E-3</v>
      </c>
    </row>
    <row r="3096" spans="1:2" x14ac:dyDescent="0.25">
      <c r="A3096" s="23">
        <v>42559</v>
      </c>
      <c r="B3096" s="25">
        <v>-1.1047360872812328E-3</v>
      </c>
    </row>
    <row r="3097" spans="1:2" x14ac:dyDescent="0.25">
      <c r="A3097" s="23">
        <v>42562</v>
      </c>
      <c r="B3097" s="25">
        <v>-1.0726202591349043E-3</v>
      </c>
    </row>
    <row r="3098" spans="1:2" x14ac:dyDescent="0.25">
      <c r="A3098" s="23">
        <v>42563</v>
      </c>
      <c r="B3098" s="25">
        <v>-1.0776600975583861E-3</v>
      </c>
    </row>
    <row r="3099" spans="1:2" x14ac:dyDescent="0.25">
      <c r="A3099" s="23">
        <v>42564</v>
      </c>
      <c r="B3099" s="25">
        <v>-1.0848295014438403E-3</v>
      </c>
    </row>
    <row r="3100" spans="1:2" x14ac:dyDescent="0.25">
      <c r="A3100" s="23">
        <v>42565</v>
      </c>
      <c r="B3100" s="25">
        <v>-1.1176750938732827E-3</v>
      </c>
    </row>
    <row r="3101" spans="1:2" x14ac:dyDescent="0.25">
      <c r="A3101" s="23">
        <v>42566</v>
      </c>
      <c r="B3101" s="25">
        <v>-1.1112992402604327E-3</v>
      </c>
    </row>
    <row r="3102" spans="1:2" x14ac:dyDescent="0.25">
      <c r="A3102" s="23">
        <v>42569</v>
      </c>
      <c r="B3102" s="25">
        <v>-1.173589191007185E-3</v>
      </c>
    </row>
    <row r="3103" spans="1:2" x14ac:dyDescent="0.25">
      <c r="A3103" s="23">
        <v>42570</v>
      </c>
      <c r="B3103" s="25">
        <v>-1.1410605435819843E-3</v>
      </c>
    </row>
    <row r="3104" spans="1:2" x14ac:dyDescent="0.25">
      <c r="A3104" s="23">
        <v>42571</v>
      </c>
      <c r="B3104" s="25">
        <v>-1.076969621714774E-3</v>
      </c>
    </row>
    <row r="3105" spans="1:2" x14ac:dyDescent="0.25">
      <c r="A3105" s="23">
        <v>42572</v>
      </c>
      <c r="B3105" s="25">
        <v>-1.0763865143653684E-3</v>
      </c>
    </row>
    <row r="3106" spans="1:2" x14ac:dyDescent="0.25">
      <c r="A3106" s="23">
        <v>42573</v>
      </c>
      <c r="B3106" s="25">
        <v>-1.1151600718957155E-3</v>
      </c>
    </row>
    <row r="3107" spans="1:2" x14ac:dyDescent="0.25">
      <c r="A3107" s="23">
        <v>42576</v>
      </c>
      <c r="B3107" s="25">
        <v>-1.0391536626769282E-3</v>
      </c>
    </row>
    <row r="3108" spans="1:2" x14ac:dyDescent="0.25">
      <c r="A3108" s="23">
        <v>42577</v>
      </c>
      <c r="B3108" s="25">
        <v>-1.0454275093263465E-3</v>
      </c>
    </row>
    <row r="3109" spans="1:2" x14ac:dyDescent="0.25">
      <c r="A3109" s="23">
        <v>42578</v>
      </c>
      <c r="B3109" s="25">
        <v>-1.0033084601263065E-3</v>
      </c>
    </row>
    <row r="3110" spans="1:2" x14ac:dyDescent="0.25">
      <c r="A3110" s="23">
        <v>42579</v>
      </c>
      <c r="B3110" s="25">
        <v>-1.0023603517896884E-3</v>
      </c>
    </row>
    <row r="3111" spans="1:2" x14ac:dyDescent="0.25">
      <c r="A3111" s="23">
        <v>42580</v>
      </c>
      <c r="B3111" s="25">
        <v>-1.0286051544362573E-3</v>
      </c>
    </row>
    <row r="3112" spans="1:2" x14ac:dyDescent="0.25">
      <c r="A3112" s="23">
        <v>42583</v>
      </c>
      <c r="B3112" s="25">
        <v>-1.0087993748638668E-3</v>
      </c>
    </row>
    <row r="3113" spans="1:2" x14ac:dyDescent="0.25">
      <c r="A3113" s="23">
        <v>42584</v>
      </c>
      <c r="B3113" s="25">
        <v>-1.0451730780284274E-3</v>
      </c>
    </row>
    <row r="3114" spans="1:2" x14ac:dyDescent="0.25">
      <c r="A3114" s="23">
        <v>42585</v>
      </c>
      <c r="B3114" s="25">
        <v>-1.0891734856206536E-3</v>
      </c>
    </row>
    <row r="3115" spans="1:2" x14ac:dyDescent="0.25">
      <c r="A3115" s="23">
        <v>42586</v>
      </c>
      <c r="B3115" s="25">
        <v>-1.1766689834448174E-3</v>
      </c>
    </row>
    <row r="3116" spans="1:2" x14ac:dyDescent="0.25">
      <c r="A3116" s="23">
        <v>42587</v>
      </c>
      <c r="B3116" s="25">
        <v>-1.2136815900576359E-3</v>
      </c>
    </row>
    <row r="3117" spans="1:2" x14ac:dyDescent="0.25">
      <c r="A3117" s="23">
        <v>42590</v>
      </c>
      <c r="B3117" s="25">
        <v>-1.2081032360685695E-3</v>
      </c>
    </row>
    <row r="3118" spans="1:2" x14ac:dyDescent="0.25">
      <c r="A3118" s="23">
        <v>42591</v>
      </c>
      <c r="B3118" s="25">
        <v>-1.2169850894032663E-3</v>
      </c>
    </row>
    <row r="3119" spans="1:2" x14ac:dyDescent="0.25">
      <c r="A3119" s="23">
        <v>42592</v>
      </c>
      <c r="B3119" s="25">
        <v>-1.2804262170382774E-3</v>
      </c>
    </row>
    <row r="3120" spans="1:2" x14ac:dyDescent="0.25">
      <c r="A3120" s="23">
        <v>42593</v>
      </c>
      <c r="B3120" s="25">
        <v>-1.3424030896331818E-3</v>
      </c>
    </row>
    <row r="3121" spans="1:2" x14ac:dyDescent="0.25">
      <c r="A3121" s="23">
        <v>42594</v>
      </c>
      <c r="B3121" s="25">
        <v>-1.3734005764425294E-3</v>
      </c>
    </row>
    <row r="3122" spans="1:2" x14ac:dyDescent="0.25">
      <c r="A3122" s="23">
        <v>42597</v>
      </c>
      <c r="B3122" s="25">
        <v>-1.3407439220483042E-3</v>
      </c>
    </row>
    <row r="3123" spans="1:2" x14ac:dyDescent="0.25">
      <c r="A3123" s="23">
        <v>42598</v>
      </c>
      <c r="B3123" s="25">
        <v>-1.3782110679524395E-3</v>
      </c>
    </row>
    <row r="3124" spans="1:2" x14ac:dyDescent="0.25">
      <c r="A3124" s="23">
        <v>42599</v>
      </c>
      <c r="B3124" s="25">
        <v>-1.4009333018774051E-3</v>
      </c>
    </row>
    <row r="3125" spans="1:2" x14ac:dyDescent="0.25">
      <c r="A3125" s="23">
        <v>42600</v>
      </c>
      <c r="B3125" s="25">
        <v>-1.4452772327440133E-3</v>
      </c>
    </row>
    <row r="3126" spans="1:2" x14ac:dyDescent="0.25">
      <c r="A3126" s="23">
        <v>42601</v>
      </c>
      <c r="B3126" s="25">
        <v>-1.4708362371055328E-3</v>
      </c>
    </row>
    <row r="3127" spans="1:2" x14ac:dyDescent="0.25">
      <c r="A3127" s="23">
        <v>42604</v>
      </c>
      <c r="B3127" s="25">
        <v>-1.4163538355069782E-3</v>
      </c>
    </row>
    <row r="3128" spans="1:2" x14ac:dyDescent="0.25">
      <c r="A3128" s="23">
        <v>42605</v>
      </c>
      <c r="B3128" s="25">
        <v>-1.3891116633747425E-3</v>
      </c>
    </row>
    <row r="3129" spans="1:2" x14ac:dyDescent="0.25">
      <c r="A3129" s="23">
        <v>42606</v>
      </c>
      <c r="B3129" s="25">
        <v>-1.3431987710046389E-3</v>
      </c>
    </row>
    <row r="3130" spans="1:2" x14ac:dyDescent="0.25">
      <c r="A3130" s="23">
        <v>42607</v>
      </c>
      <c r="B3130" s="25">
        <v>-1.3891160226680022E-3</v>
      </c>
    </row>
    <row r="3131" spans="1:2" x14ac:dyDescent="0.25">
      <c r="A3131" s="23">
        <v>42608</v>
      </c>
      <c r="B3131" s="25">
        <v>-1.3992116285210798E-3</v>
      </c>
    </row>
    <row r="3132" spans="1:2" x14ac:dyDescent="0.25">
      <c r="A3132" s="23">
        <v>42611</v>
      </c>
      <c r="B3132" s="25">
        <v>-1.34957939339031E-3</v>
      </c>
    </row>
    <row r="3133" spans="1:2" x14ac:dyDescent="0.25">
      <c r="A3133" s="23">
        <v>42612</v>
      </c>
      <c r="B3133" s="25">
        <v>-1.3622215165615126E-3</v>
      </c>
    </row>
    <row r="3134" spans="1:2" x14ac:dyDescent="0.25">
      <c r="A3134" s="23">
        <v>42613</v>
      </c>
      <c r="B3134" s="25">
        <v>-1.3889240299318484E-3</v>
      </c>
    </row>
    <row r="3135" spans="1:2" x14ac:dyDescent="0.25">
      <c r="A3135" s="23">
        <v>42614</v>
      </c>
      <c r="B3135" s="25">
        <v>-1.3809372715227752E-3</v>
      </c>
    </row>
    <row r="3136" spans="1:2" x14ac:dyDescent="0.25">
      <c r="A3136" s="23">
        <v>42615</v>
      </c>
      <c r="B3136" s="25">
        <v>-1.4518577592794735E-3</v>
      </c>
    </row>
    <row r="3137" spans="1:2" x14ac:dyDescent="0.25">
      <c r="A3137" s="23">
        <v>42619</v>
      </c>
      <c r="B3137" s="25">
        <v>-1.3669368064761489E-3</v>
      </c>
    </row>
    <row r="3138" spans="1:2" x14ac:dyDescent="0.25">
      <c r="A3138" s="23">
        <v>42620</v>
      </c>
      <c r="B3138" s="25">
        <v>-1.3562581289683351E-3</v>
      </c>
    </row>
    <row r="3139" spans="1:2" x14ac:dyDescent="0.25">
      <c r="A3139" s="23">
        <v>42621</v>
      </c>
      <c r="B3139" s="25">
        <v>-1.4066481875961712E-3</v>
      </c>
    </row>
    <row r="3140" spans="1:2" x14ac:dyDescent="0.25">
      <c r="A3140" s="23">
        <v>42622</v>
      </c>
      <c r="B3140" s="25">
        <v>-1.3203964117265432E-3</v>
      </c>
    </row>
    <row r="3141" spans="1:2" x14ac:dyDescent="0.25">
      <c r="A3141" s="23">
        <v>42625</v>
      </c>
      <c r="B3141" s="25">
        <v>-1.3456663946338487E-3</v>
      </c>
    </row>
    <row r="3142" spans="1:2" x14ac:dyDescent="0.25">
      <c r="A3142" s="23">
        <v>42626</v>
      </c>
      <c r="B3142" s="25">
        <v>-1.1182768814077537E-3</v>
      </c>
    </row>
    <row r="3143" spans="1:2" x14ac:dyDescent="0.25">
      <c r="A3143" s="23">
        <v>42627</v>
      </c>
      <c r="B3143" s="25">
        <v>-1.1565885777872209E-3</v>
      </c>
    </row>
    <row r="3144" spans="1:2" x14ac:dyDescent="0.25">
      <c r="A3144" s="23">
        <v>42628</v>
      </c>
      <c r="B3144" s="25">
        <v>-1.092946694905339E-3</v>
      </c>
    </row>
    <row r="3145" spans="1:2" x14ac:dyDescent="0.25">
      <c r="A3145" s="23">
        <v>42629</v>
      </c>
      <c r="B3145" s="25">
        <v>-1.1264892090545597E-3</v>
      </c>
    </row>
    <row r="3146" spans="1:2" x14ac:dyDescent="0.25">
      <c r="A3146" s="23">
        <v>42632</v>
      </c>
      <c r="B3146" s="25">
        <v>-1.0389926713785247E-3</v>
      </c>
    </row>
    <row r="3147" spans="1:2" x14ac:dyDescent="0.25">
      <c r="A3147" s="23">
        <v>42633</v>
      </c>
      <c r="B3147" s="25">
        <v>-1.0932402409891129E-3</v>
      </c>
    </row>
    <row r="3148" spans="1:2" x14ac:dyDescent="0.25">
      <c r="A3148" s="23">
        <v>42634</v>
      </c>
      <c r="B3148" s="25">
        <v>-1.2342501717117482E-3</v>
      </c>
    </row>
    <row r="3149" spans="1:2" x14ac:dyDescent="0.25">
      <c r="A3149" s="23">
        <v>42635</v>
      </c>
      <c r="B3149" s="25">
        <v>-1.3033001991378246E-3</v>
      </c>
    </row>
    <row r="3150" spans="1:2" x14ac:dyDescent="0.25">
      <c r="A3150" s="23">
        <v>42636</v>
      </c>
      <c r="B3150" s="25">
        <v>-1.2867066085651135E-3</v>
      </c>
    </row>
    <row r="3151" spans="1:2" x14ac:dyDescent="0.25">
      <c r="A3151" s="23">
        <v>42639</v>
      </c>
      <c r="B3151" s="25">
        <v>-1.1990728665882688E-3</v>
      </c>
    </row>
    <row r="3152" spans="1:2" x14ac:dyDescent="0.25">
      <c r="A3152" s="23">
        <v>42640</v>
      </c>
      <c r="B3152" s="25">
        <v>-1.192574408520608E-3</v>
      </c>
    </row>
    <row r="3153" spans="1:2" x14ac:dyDescent="0.25">
      <c r="A3153" s="23">
        <v>42641</v>
      </c>
      <c r="B3153" s="25">
        <v>-1.2603304717383468E-3</v>
      </c>
    </row>
    <row r="3154" spans="1:2" x14ac:dyDescent="0.25">
      <c r="A3154" s="23">
        <v>42642</v>
      </c>
      <c r="B3154" s="25">
        <v>-1.2977900318901225E-3</v>
      </c>
    </row>
    <row r="3155" spans="1:2" x14ac:dyDescent="0.25">
      <c r="A3155" s="23">
        <v>42643</v>
      </c>
      <c r="B3155" s="25">
        <v>-1.4348407187685375E-3</v>
      </c>
    </row>
    <row r="3156" spans="1:2" x14ac:dyDescent="0.25">
      <c r="A3156" s="23">
        <v>42646</v>
      </c>
      <c r="B3156" s="25">
        <v>-1.3936527381815944E-3</v>
      </c>
    </row>
    <row r="3157" spans="1:2" x14ac:dyDescent="0.25">
      <c r="A3157" s="23">
        <v>42647</v>
      </c>
      <c r="B3157" s="25">
        <v>-1.4257768159389173E-3</v>
      </c>
    </row>
    <row r="3158" spans="1:2" x14ac:dyDescent="0.25">
      <c r="A3158" s="23">
        <v>42648</v>
      </c>
      <c r="B3158" s="25">
        <v>-1.4611170871094981E-3</v>
      </c>
    </row>
    <row r="3159" spans="1:2" x14ac:dyDescent="0.25">
      <c r="A3159" s="23">
        <v>42649</v>
      </c>
      <c r="B3159" s="25">
        <v>-1.4857381546613535E-3</v>
      </c>
    </row>
    <row r="3160" spans="1:2" x14ac:dyDescent="0.25">
      <c r="A3160" s="23">
        <v>42650</v>
      </c>
      <c r="B3160" s="25">
        <v>-1.5169032681792149E-3</v>
      </c>
    </row>
    <row r="3161" spans="1:2" x14ac:dyDescent="0.25">
      <c r="A3161" s="23">
        <v>42653</v>
      </c>
      <c r="B3161" s="25">
        <v>-1.4313890180330802E-3</v>
      </c>
    </row>
    <row r="3162" spans="1:2" x14ac:dyDescent="0.25">
      <c r="A3162" s="23">
        <v>42654</v>
      </c>
      <c r="B3162" s="25">
        <v>-1.4405823820117236E-3</v>
      </c>
    </row>
    <row r="3163" spans="1:2" x14ac:dyDescent="0.25">
      <c r="A3163" s="23">
        <v>42655</v>
      </c>
      <c r="B3163" s="25">
        <v>-1.4456429175545571E-3</v>
      </c>
    </row>
    <row r="3164" spans="1:2" x14ac:dyDescent="0.25">
      <c r="A3164" s="23">
        <v>42656</v>
      </c>
      <c r="B3164" s="25">
        <v>-1.49921228024541E-3</v>
      </c>
    </row>
    <row r="3165" spans="1:2" x14ac:dyDescent="0.25">
      <c r="A3165" s="23">
        <v>42657</v>
      </c>
      <c r="B3165" s="25">
        <v>-1.4697550946080051E-3</v>
      </c>
    </row>
    <row r="3166" spans="1:2" x14ac:dyDescent="0.25">
      <c r="A3166" s="23">
        <v>42660</v>
      </c>
      <c r="B3166" s="25">
        <v>-1.4036486791360048E-3</v>
      </c>
    </row>
    <row r="3167" spans="1:2" x14ac:dyDescent="0.25">
      <c r="A3167" s="23">
        <v>42661</v>
      </c>
      <c r="B3167" s="25">
        <v>-1.3943898906402241E-3</v>
      </c>
    </row>
    <row r="3168" spans="1:2" x14ac:dyDescent="0.25">
      <c r="A3168" s="23">
        <v>42662</v>
      </c>
      <c r="B3168" s="25">
        <v>-1.41300029494551E-3</v>
      </c>
    </row>
    <row r="3169" spans="1:2" x14ac:dyDescent="0.25">
      <c r="A3169" s="23">
        <v>42663</v>
      </c>
      <c r="B3169" s="25">
        <v>-1.391618220211166E-3</v>
      </c>
    </row>
    <row r="3170" spans="1:2" x14ac:dyDescent="0.25">
      <c r="A3170" s="23">
        <v>42664</v>
      </c>
      <c r="B3170" s="25">
        <v>-1.3953599083741386E-3</v>
      </c>
    </row>
    <row r="3171" spans="1:2" x14ac:dyDescent="0.25">
      <c r="A3171" s="23">
        <v>42667</v>
      </c>
      <c r="B3171" s="25">
        <v>-1.4144054911851001E-3</v>
      </c>
    </row>
    <row r="3172" spans="1:2" x14ac:dyDescent="0.25">
      <c r="A3172" s="23">
        <v>42668</v>
      </c>
      <c r="B3172" s="25">
        <v>-1.4740264545174409E-3</v>
      </c>
    </row>
    <row r="3173" spans="1:2" x14ac:dyDescent="0.25">
      <c r="A3173" s="23">
        <v>42669</v>
      </c>
      <c r="B3173" s="25">
        <v>-1.4679790047140706E-3</v>
      </c>
    </row>
    <row r="3174" spans="1:2" x14ac:dyDescent="0.25">
      <c r="A3174" s="23">
        <v>42670</v>
      </c>
      <c r="B3174" s="25">
        <v>-1.4510650360511912E-3</v>
      </c>
    </row>
    <row r="3175" spans="1:2" x14ac:dyDescent="0.25">
      <c r="A3175" s="23">
        <v>42671</v>
      </c>
      <c r="B3175" s="25">
        <v>-1.4702245896675015E-3</v>
      </c>
    </row>
    <row r="3176" spans="1:2" x14ac:dyDescent="0.25">
      <c r="A3176" s="23">
        <v>42674</v>
      </c>
      <c r="B3176" s="25">
        <v>-1.5210638461242709E-3</v>
      </c>
    </row>
    <row r="3177" spans="1:2" x14ac:dyDescent="0.25">
      <c r="A3177" s="23">
        <v>42675</v>
      </c>
      <c r="B3177" s="25">
        <v>-1.5262590796611963E-3</v>
      </c>
    </row>
    <row r="3178" spans="1:2" x14ac:dyDescent="0.25">
      <c r="A3178" s="23">
        <v>42676</v>
      </c>
      <c r="B3178" s="25">
        <v>-1.5462282501303992E-3</v>
      </c>
    </row>
    <row r="3179" spans="1:2" x14ac:dyDescent="0.25">
      <c r="A3179" s="23">
        <v>42677</v>
      </c>
      <c r="B3179" s="25">
        <v>-1.5766385868175581E-3</v>
      </c>
    </row>
    <row r="3180" spans="1:2" x14ac:dyDescent="0.25">
      <c r="A3180" s="23">
        <v>42678</v>
      </c>
      <c r="B3180" s="25">
        <v>-1.5201349615131532E-3</v>
      </c>
    </row>
    <row r="3181" spans="1:2" x14ac:dyDescent="0.25">
      <c r="A3181" s="23">
        <v>42681</v>
      </c>
      <c r="B3181" s="25">
        <v>-1.824377156137813E-3</v>
      </c>
    </row>
    <row r="3182" spans="1:2" x14ac:dyDescent="0.25">
      <c r="A3182" s="23">
        <v>42682</v>
      </c>
      <c r="B3182" s="25">
        <v>-1.8175275041187877E-3</v>
      </c>
    </row>
    <row r="3183" spans="1:2" x14ac:dyDescent="0.25">
      <c r="A3183" s="23">
        <v>42683</v>
      </c>
      <c r="B3183" s="25">
        <v>-1.8433629562037979E-3</v>
      </c>
    </row>
    <row r="3184" spans="1:2" x14ac:dyDescent="0.25">
      <c r="A3184" s="23">
        <v>42684</v>
      </c>
      <c r="B3184" s="25">
        <v>-1.8174973101232617E-3</v>
      </c>
    </row>
    <row r="3185" spans="1:2" x14ac:dyDescent="0.25">
      <c r="A3185" s="23">
        <v>42685</v>
      </c>
      <c r="B3185" s="25">
        <v>-1.7766961827095917E-3</v>
      </c>
    </row>
    <row r="3186" spans="1:2" x14ac:dyDescent="0.25">
      <c r="A3186" s="23">
        <v>42688</v>
      </c>
      <c r="B3186" s="25">
        <v>-1.7042172316347193E-3</v>
      </c>
    </row>
    <row r="3187" spans="1:2" x14ac:dyDescent="0.25">
      <c r="A3187" s="23">
        <v>42689</v>
      </c>
      <c r="B3187" s="25">
        <v>-1.6217806645202337E-3</v>
      </c>
    </row>
    <row r="3188" spans="1:2" x14ac:dyDescent="0.25">
      <c r="A3188" s="23">
        <v>42690</v>
      </c>
      <c r="B3188" s="25">
        <v>-1.5696204722557283E-3</v>
      </c>
    </row>
    <row r="3189" spans="1:2" x14ac:dyDescent="0.25">
      <c r="A3189" s="23">
        <v>42691</v>
      </c>
      <c r="B3189" s="25">
        <v>-1.4772421967327309E-3</v>
      </c>
    </row>
    <row r="3190" spans="1:2" x14ac:dyDescent="0.25">
      <c r="A3190" s="23">
        <v>42692</v>
      </c>
      <c r="B3190" s="25">
        <v>-1.4696283457935611E-3</v>
      </c>
    </row>
    <row r="3191" spans="1:2" x14ac:dyDescent="0.25">
      <c r="A3191" s="23">
        <v>42695</v>
      </c>
      <c r="B3191" s="25">
        <v>-1.4582747564515497E-3</v>
      </c>
    </row>
    <row r="3192" spans="1:2" x14ac:dyDescent="0.25">
      <c r="A3192" s="23">
        <v>42696</v>
      </c>
      <c r="B3192" s="25">
        <v>-1.4670671686033421E-3</v>
      </c>
    </row>
    <row r="3193" spans="1:2" x14ac:dyDescent="0.25">
      <c r="A3193" s="23">
        <v>42697</v>
      </c>
      <c r="B3193" s="25">
        <v>-1.4853881176805084E-3</v>
      </c>
    </row>
    <row r="3194" spans="1:2" x14ac:dyDescent="0.25">
      <c r="A3194" s="23">
        <v>42699</v>
      </c>
      <c r="B3194" s="25">
        <v>-1.4793417839287226E-3</v>
      </c>
    </row>
    <row r="3195" spans="1:2" x14ac:dyDescent="0.25">
      <c r="A3195" s="23">
        <v>42702</v>
      </c>
      <c r="B3195" s="25">
        <v>-1.4551766537179711E-3</v>
      </c>
    </row>
    <row r="3196" spans="1:2" x14ac:dyDescent="0.25">
      <c r="A3196" s="23">
        <v>42703</v>
      </c>
      <c r="B3196" s="25">
        <v>-1.4395155872523047E-3</v>
      </c>
    </row>
    <row r="3197" spans="1:2" x14ac:dyDescent="0.25">
      <c r="A3197" s="23">
        <v>42704</v>
      </c>
      <c r="B3197" s="25">
        <v>-1.4553233392471387E-3</v>
      </c>
    </row>
    <row r="3198" spans="1:2" x14ac:dyDescent="0.25">
      <c r="A3198" s="23">
        <v>42705</v>
      </c>
      <c r="B3198" s="25">
        <v>-1.4716651453884344E-3</v>
      </c>
    </row>
    <row r="3199" spans="1:2" x14ac:dyDescent="0.25">
      <c r="A3199" s="23">
        <v>42706</v>
      </c>
      <c r="B3199" s="25">
        <v>-1.4690171013820308E-3</v>
      </c>
    </row>
    <row r="3200" spans="1:2" x14ac:dyDescent="0.25">
      <c r="A3200" s="23">
        <v>42709</v>
      </c>
      <c r="B3200" s="25">
        <v>-1.4622984737584499E-3</v>
      </c>
    </row>
    <row r="3201" spans="1:2" x14ac:dyDescent="0.25">
      <c r="A3201" s="23">
        <v>42710</v>
      </c>
      <c r="B3201" s="25">
        <v>-1.4483649805477894E-3</v>
      </c>
    </row>
    <row r="3202" spans="1:2" x14ac:dyDescent="0.25">
      <c r="A3202" s="23">
        <v>42711</v>
      </c>
      <c r="B3202" s="25">
        <v>-1.4702764774797705E-3</v>
      </c>
    </row>
    <row r="3203" spans="1:2" x14ac:dyDescent="0.25">
      <c r="A3203" s="23">
        <v>42712</v>
      </c>
      <c r="B3203" s="25">
        <v>-1.499597861317481E-3</v>
      </c>
    </row>
    <row r="3204" spans="1:2" x14ac:dyDescent="0.25">
      <c r="A3204" s="23">
        <v>42713</v>
      </c>
      <c r="B3204" s="25">
        <v>-1.5613494252485483E-3</v>
      </c>
    </row>
    <row r="3205" spans="1:2" x14ac:dyDescent="0.25">
      <c r="A3205" s="23">
        <v>42716</v>
      </c>
      <c r="B3205" s="25">
        <v>-1.5234498425368281E-3</v>
      </c>
    </row>
    <row r="3206" spans="1:2" x14ac:dyDescent="0.25">
      <c r="A3206" s="23">
        <v>42717</v>
      </c>
      <c r="B3206" s="25">
        <v>-1.5283588122761982E-3</v>
      </c>
    </row>
    <row r="3207" spans="1:2" x14ac:dyDescent="0.25">
      <c r="A3207" s="23">
        <v>42718</v>
      </c>
      <c r="B3207" s="25">
        <v>-1.502342002718482E-3</v>
      </c>
    </row>
    <row r="3208" spans="1:2" x14ac:dyDescent="0.25">
      <c r="A3208" s="23">
        <v>42719</v>
      </c>
      <c r="B3208" s="25">
        <v>-1.5224769853733333E-3</v>
      </c>
    </row>
    <row r="3209" spans="1:2" x14ac:dyDescent="0.25">
      <c r="A3209" s="23">
        <v>42720</v>
      </c>
      <c r="B3209" s="25">
        <v>-1.5148664623625407E-3</v>
      </c>
    </row>
    <row r="3210" spans="1:2" x14ac:dyDescent="0.25">
      <c r="A3210" s="23">
        <v>42723</v>
      </c>
      <c r="B3210" s="25">
        <v>-1.4333564350276218E-3</v>
      </c>
    </row>
    <row r="3211" spans="1:2" x14ac:dyDescent="0.25">
      <c r="A3211" s="23">
        <v>42724</v>
      </c>
      <c r="B3211" s="25">
        <v>-1.4545682565829665E-3</v>
      </c>
    </row>
    <row r="3212" spans="1:2" x14ac:dyDescent="0.25">
      <c r="A3212" s="23">
        <v>42725</v>
      </c>
      <c r="B3212" s="25">
        <v>-1.4673311364408193E-3</v>
      </c>
    </row>
    <row r="3213" spans="1:2" x14ac:dyDescent="0.25">
      <c r="A3213" s="23">
        <v>42726</v>
      </c>
      <c r="B3213" s="25">
        <v>-1.5230882317408545E-3</v>
      </c>
    </row>
    <row r="3214" spans="1:2" x14ac:dyDescent="0.25">
      <c r="A3214" s="23">
        <v>42727</v>
      </c>
      <c r="B3214" s="25">
        <v>-1.5385799516853815E-3</v>
      </c>
    </row>
    <row r="3215" spans="1:2" x14ac:dyDescent="0.25">
      <c r="A3215" s="23">
        <v>42731</v>
      </c>
      <c r="B3215" s="25">
        <v>-1.3730742238596827E-3</v>
      </c>
    </row>
    <row r="3216" spans="1:2" x14ac:dyDescent="0.25">
      <c r="A3216" s="23">
        <v>42732</v>
      </c>
      <c r="B3216" s="25">
        <v>-1.4241067822166054E-3</v>
      </c>
    </row>
    <row r="3217" spans="1:2" x14ac:dyDescent="0.25">
      <c r="A3217" s="23">
        <v>42733</v>
      </c>
      <c r="B3217" s="25">
        <v>-1.4451009086968725E-3</v>
      </c>
    </row>
    <row r="3218" spans="1:2" x14ac:dyDescent="0.25">
      <c r="A3218" s="23">
        <v>42734</v>
      </c>
      <c r="B3218" s="25">
        <v>-1.4778082409283577E-3</v>
      </c>
    </row>
    <row r="3219" spans="1:2" x14ac:dyDescent="0.25">
      <c r="A3219" s="23">
        <v>42738</v>
      </c>
      <c r="B3219" s="25">
        <v>-1.1641874356490556E-3</v>
      </c>
    </row>
    <row r="3220" spans="1:2" x14ac:dyDescent="0.25">
      <c r="A3220" s="23">
        <v>42739</v>
      </c>
      <c r="B3220" s="25">
        <v>-1.2293393108812056E-3</v>
      </c>
    </row>
    <row r="3221" spans="1:2" x14ac:dyDescent="0.25">
      <c r="A3221" s="23">
        <v>42740</v>
      </c>
      <c r="B3221" s="25">
        <v>-1.3052953178632754E-3</v>
      </c>
    </row>
    <row r="3222" spans="1:2" x14ac:dyDescent="0.25">
      <c r="A3222" s="23">
        <v>42741</v>
      </c>
      <c r="B3222" s="25">
        <v>-1.3285691544048239E-3</v>
      </c>
    </row>
    <row r="3223" spans="1:2" x14ac:dyDescent="0.25">
      <c r="A3223" s="23">
        <v>42744</v>
      </c>
      <c r="B3223" s="25">
        <v>-1.2987270839303067E-3</v>
      </c>
    </row>
    <row r="3224" spans="1:2" x14ac:dyDescent="0.25">
      <c r="A3224" s="23">
        <v>42745</v>
      </c>
      <c r="B3224" s="25">
        <v>-1.3954045301494133E-3</v>
      </c>
    </row>
    <row r="3225" spans="1:2" x14ac:dyDescent="0.25">
      <c r="A3225" s="23">
        <v>42746</v>
      </c>
      <c r="B3225" s="25">
        <v>-1.4268054821391374E-3</v>
      </c>
    </row>
    <row r="3226" spans="1:2" x14ac:dyDescent="0.25">
      <c r="A3226" s="23">
        <v>42747</v>
      </c>
      <c r="B3226" s="25">
        <v>-1.443651036940552E-3</v>
      </c>
    </row>
    <row r="3227" spans="1:2" x14ac:dyDescent="0.25">
      <c r="A3227" s="23">
        <v>42748</v>
      </c>
      <c r="B3227" s="25">
        <v>-1.4651713747650952E-3</v>
      </c>
    </row>
    <row r="3228" spans="1:2" x14ac:dyDescent="0.25">
      <c r="A3228" s="23">
        <v>42752</v>
      </c>
      <c r="B3228" s="25">
        <v>-1.4100394185115883E-3</v>
      </c>
    </row>
    <row r="3229" spans="1:2" x14ac:dyDescent="0.25">
      <c r="A3229" s="23">
        <v>42753</v>
      </c>
      <c r="B3229" s="25">
        <v>-1.4342319316196228E-3</v>
      </c>
    </row>
    <row r="3230" spans="1:2" x14ac:dyDescent="0.25">
      <c r="A3230" s="23">
        <v>42754</v>
      </c>
      <c r="B3230" s="25">
        <v>-1.3661681346178733E-3</v>
      </c>
    </row>
    <row r="3231" spans="1:2" x14ac:dyDescent="0.25">
      <c r="A3231" s="23">
        <v>42755</v>
      </c>
      <c r="B3231" s="25">
        <v>-1.3323901077066935E-3</v>
      </c>
    </row>
    <row r="3232" spans="1:2" x14ac:dyDescent="0.25">
      <c r="A3232" s="23">
        <v>42758</v>
      </c>
      <c r="B3232" s="25">
        <v>-1.2868339927674111E-3</v>
      </c>
    </row>
    <row r="3233" spans="1:2" x14ac:dyDescent="0.25">
      <c r="A3233" s="23">
        <v>42759</v>
      </c>
      <c r="B3233" s="25">
        <v>-1.2590181214802154E-3</v>
      </c>
    </row>
    <row r="3234" spans="1:2" x14ac:dyDescent="0.25">
      <c r="A3234" s="23">
        <v>42760</v>
      </c>
      <c r="B3234" s="25">
        <v>-1.3625335526924465E-3</v>
      </c>
    </row>
    <row r="3235" spans="1:2" x14ac:dyDescent="0.25">
      <c r="A3235" s="23">
        <v>42761</v>
      </c>
      <c r="B3235" s="25">
        <v>-1.3723366770299616E-3</v>
      </c>
    </row>
    <row r="3236" spans="1:2" x14ac:dyDescent="0.25">
      <c r="A3236" s="23">
        <v>42762</v>
      </c>
      <c r="B3236" s="25">
        <v>-1.4156809382814828E-3</v>
      </c>
    </row>
    <row r="3237" spans="1:2" x14ac:dyDescent="0.25">
      <c r="A3237" s="23">
        <v>42765</v>
      </c>
      <c r="B3237" s="25">
        <v>-1.3763347436294149E-3</v>
      </c>
    </row>
    <row r="3238" spans="1:2" x14ac:dyDescent="0.25">
      <c r="A3238" s="23">
        <v>42766</v>
      </c>
      <c r="B3238" s="25">
        <v>-1.3776606462293506E-3</v>
      </c>
    </row>
    <row r="3239" spans="1:2" x14ac:dyDescent="0.25">
      <c r="A3239" s="23">
        <v>42767</v>
      </c>
      <c r="B3239" s="25">
        <v>-1.4002268901116555E-3</v>
      </c>
    </row>
    <row r="3240" spans="1:2" x14ac:dyDescent="0.25">
      <c r="A3240" s="23">
        <v>42768</v>
      </c>
      <c r="B3240" s="25">
        <v>-1.4354837979921875E-3</v>
      </c>
    </row>
    <row r="3241" spans="1:2" x14ac:dyDescent="0.25">
      <c r="A3241" s="23">
        <v>42769</v>
      </c>
      <c r="B3241" s="25">
        <v>-1.4308316010259725E-3</v>
      </c>
    </row>
    <row r="3242" spans="1:2" x14ac:dyDescent="0.25">
      <c r="A3242" s="23">
        <v>42772</v>
      </c>
      <c r="B3242" s="25">
        <v>-1.324189471580195E-3</v>
      </c>
    </row>
    <row r="3243" spans="1:2" x14ac:dyDescent="0.25">
      <c r="A3243" s="23">
        <v>42773</v>
      </c>
      <c r="B3243" s="25">
        <v>-1.3270024311222706E-3</v>
      </c>
    </row>
    <row r="3244" spans="1:2" x14ac:dyDescent="0.25">
      <c r="A3244" s="23">
        <v>42774</v>
      </c>
      <c r="B3244" s="25">
        <v>-1.3237573891868859E-3</v>
      </c>
    </row>
    <row r="3245" spans="1:2" x14ac:dyDescent="0.25">
      <c r="A3245" s="23">
        <v>42775</v>
      </c>
      <c r="B3245" s="25">
        <v>-1.2446045842327003E-3</v>
      </c>
    </row>
    <row r="3246" spans="1:2" x14ac:dyDescent="0.25">
      <c r="A3246" s="23">
        <v>42776</v>
      </c>
      <c r="B3246" s="25">
        <v>-1.1943942318981549E-3</v>
      </c>
    </row>
    <row r="3247" spans="1:2" x14ac:dyDescent="0.25">
      <c r="A3247" s="23">
        <v>42779</v>
      </c>
      <c r="B3247" s="25">
        <v>-1.1342498030423309E-3</v>
      </c>
    </row>
    <row r="3248" spans="1:2" x14ac:dyDescent="0.25">
      <c r="A3248" s="23">
        <v>42780</v>
      </c>
      <c r="B3248" s="25">
        <v>-1.2135006241307256E-3</v>
      </c>
    </row>
    <row r="3249" spans="1:2" x14ac:dyDescent="0.25">
      <c r="A3249" s="23">
        <v>42781</v>
      </c>
      <c r="B3249" s="25">
        <v>-1.3391969699532158E-3</v>
      </c>
    </row>
    <row r="3250" spans="1:2" x14ac:dyDescent="0.25">
      <c r="A3250" s="23">
        <v>42782</v>
      </c>
      <c r="B3250" s="25">
        <v>-1.2312534358520644E-3</v>
      </c>
    </row>
    <row r="3251" spans="1:2" x14ac:dyDescent="0.25">
      <c r="A3251" s="23">
        <v>42783</v>
      </c>
      <c r="B3251" s="25">
        <v>-1.1657569982798099E-3</v>
      </c>
    </row>
    <row r="3252" spans="1:2" x14ac:dyDescent="0.25">
      <c r="A3252" s="23">
        <v>42787</v>
      </c>
      <c r="B3252" s="25">
        <v>-1.0806199664009641E-3</v>
      </c>
    </row>
    <row r="3253" spans="1:2" x14ac:dyDescent="0.25">
      <c r="A3253" s="23">
        <v>42788</v>
      </c>
      <c r="B3253" s="25">
        <v>-1.01642205812702E-3</v>
      </c>
    </row>
    <row r="3254" spans="1:2" x14ac:dyDescent="0.25">
      <c r="A3254" s="23">
        <v>42789</v>
      </c>
      <c r="B3254" s="25">
        <v>-9.6400089821213619E-4</v>
      </c>
    </row>
    <row r="3255" spans="1:2" x14ac:dyDescent="0.25">
      <c r="A3255" s="23">
        <v>42790</v>
      </c>
      <c r="B3255" s="25">
        <v>-9.7460223908341082E-4</v>
      </c>
    </row>
    <row r="3256" spans="1:2" x14ac:dyDescent="0.25">
      <c r="A3256" s="23">
        <v>42793</v>
      </c>
      <c r="B3256" s="25">
        <v>-9.0593711405251298E-4</v>
      </c>
    </row>
    <row r="3257" spans="1:2" x14ac:dyDescent="0.25">
      <c r="A3257" s="23">
        <v>42794</v>
      </c>
      <c r="B3257" s="25">
        <v>-9.157102272544515E-4</v>
      </c>
    </row>
    <row r="3258" spans="1:2" x14ac:dyDescent="0.25">
      <c r="A3258" s="23">
        <v>42795</v>
      </c>
      <c r="B3258" s="25">
        <v>-8.6289612543655192E-4</v>
      </c>
    </row>
    <row r="3259" spans="1:2" x14ac:dyDescent="0.25">
      <c r="A3259" s="23">
        <v>42796</v>
      </c>
      <c r="B3259" s="25">
        <v>-7.9745532022201804E-4</v>
      </c>
    </row>
    <row r="3260" spans="1:2" x14ac:dyDescent="0.25">
      <c r="A3260" s="23">
        <v>42797</v>
      </c>
      <c r="B3260" s="25">
        <v>-7.3337698387665462E-4</v>
      </c>
    </row>
    <row r="3261" spans="1:2" x14ac:dyDescent="0.25">
      <c r="A3261" s="23">
        <v>42800</v>
      </c>
      <c r="B3261" s="25">
        <v>-6.8862858100871005E-4</v>
      </c>
    </row>
    <row r="3262" spans="1:2" x14ac:dyDescent="0.25">
      <c r="A3262" s="23">
        <v>42801</v>
      </c>
      <c r="B3262" s="25">
        <v>-6.8610610628005997E-4</v>
      </c>
    </row>
    <row r="3263" spans="1:2" x14ac:dyDescent="0.25">
      <c r="A3263" s="23">
        <v>42802</v>
      </c>
      <c r="B3263" s="25">
        <v>-7.0810360519824034E-4</v>
      </c>
    </row>
    <row r="3264" spans="1:2" x14ac:dyDescent="0.25">
      <c r="A3264" s="23">
        <v>42803</v>
      </c>
      <c r="B3264" s="25">
        <v>-6.3762276444867538E-4</v>
      </c>
    </row>
    <row r="3265" spans="1:2" x14ac:dyDescent="0.25">
      <c r="A3265" s="23">
        <v>42804</v>
      </c>
      <c r="B3265" s="25">
        <v>-5.6704939770846341E-4</v>
      </c>
    </row>
    <row r="3266" spans="1:2" x14ac:dyDescent="0.25">
      <c r="A3266" s="23">
        <v>42807</v>
      </c>
      <c r="B3266" s="25">
        <v>-4.365615321628713E-4</v>
      </c>
    </row>
    <row r="3267" spans="1:2" x14ac:dyDescent="0.25">
      <c r="A3267" s="23">
        <v>42808</v>
      </c>
      <c r="B3267" s="25">
        <v>-4.2673891668743025E-4</v>
      </c>
    </row>
    <row r="3268" spans="1:2" x14ac:dyDescent="0.25">
      <c r="A3268" s="23">
        <v>42809</v>
      </c>
      <c r="B3268" s="25">
        <v>-3.9152863747216049E-4</v>
      </c>
    </row>
    <row r="3269" spans="1:2" x14ac:dyDescent="0.25">
      <c r="A3269" s="23">
        <v>42810</v>
      </c>
      <c r="B3269" s="25">
        <v>-3.5776352019667446E-4</v>
      </c>
    </row>
    <row r="3270" spans="1:2" x14ac:dyDescent="0.25">
      <c r="A3270" s="23">
        <v>42811</v>
      </c>
      <c r="B3270" s="25">
        <v>-2.9715592075851838E-4</v>
      </c>
    </row>
    <row r="3271" spans="1:2" x14ac:dyDescent="0.25">
      <c r="A3271" s="23">
        <v>42814</v>
      </c>
      <c r="B3271" s="25">
        <v>-1.47468946995577E-4</v>
      </c>
    </row>
    <row r="3272" spans="1:2" x14ac:dyDescent="0.25">
      <c r="A3272" s="23">
        <v>42815</v>
      </c>
      <c r="B3272" s="25">
        <v>-4.0899807139171962E-5</v>
      </c>
    </row>
    <row r="3273" spans="1:2" x14ac:dyDescent="0.25">
      <c r="A3273" s="23">
        <v>42816</v>
      </c>
      <c r="B3273" s="25">
        <v>-1.7862168194326955E-5</v>
      </c>
    </row>
    <row r="3274" spans="1:2" x14ac:dyDescent="0.25">
      <c r="A3274" s="23">
        <v>42817</v>
      </c>
      <c r="B3274" s="25">
        <v>1.5165405795825038E-5</v>
      </c>
    </row>
    <row r="3275" spans="1:2" x14ac:dyDescent="0.25">
      <c r="A3275" s="23">
        <v>42818</v>
      </c>
      <c r="B3275" s="25">
        <v>7.711275868116374E-5</v>
      </c>
    </row>
    <row r="3276" spans="1:2" x14ac:dyDescent="0.25">
      <c r="A3276" s="23">
        <v>42821</v>
      </c>
      <c r="B3276" s="25">
        <v>1.8026856822328519E-4</v>
      </c>
    </row>
    <row r="3277" spans="1:2" x14ac:dyDescent="0.25">
      <c r="A3277" s="23">
        <v>42822</v>
      </c>
      <c r="B3277" s="25">
        <v>2.0099198712641986E-4</v>
      </c>
    </row>
    <row r="3278" spans="1:2" x14ac:dyDescent="0.25">
      <c r="A3278" s="23">
        <v>42823</v>
      </c>
      <c r="B3278" s="25">
        <v>2.954650635691447E-4</v>
      </c>
    </row>
    <row r="3279" spans="1:2" x14ac:dyDescent="0.25">
      <c r="A3279" s="23">
        <v>42824</v>
      </c>
      <c r="B3279" s="25">
        <v>2.9966981191864583E-4</v>
      </c>
    </row>
    <row r="3280" spans="1:2" x14ac:dyDescent="0.25">
      <c r="A3280" s="23">
        <v>42825</v>
      </c>
      <c r="B3280" s="25">
        <v>3.2333263981954019E-4</v>
      </c>
    </row>
    <row r="3281" spans="1:2" x14ac:dyDescent="0.25">
      <c r="A3281" s="23">
        <v>42828</v>
      </c>
      <c r="B3281" s="25">
        <v>3.8785023281073805E-4</v>
      </c>
    </row>
    <row r="3282" spans="1:2" x14ac:dyDescent="0.25">
      <c r="A3282" s="23">
        <v>42829</v>
      </c>
      <c r="B3282" s="25">
        <v>5.2938075264874485E-4</v>
      </c>
    </row>
    <row r="3283" spans="1:2" x14ac:dyDescent="0.25">
      <c r="A3283" s="23">
        <v>42830</v>
      </c>
      <c r="B3283" s="25">
        <v>5.64973189866258E-4</v>
      </c>
    </row>
    <row r="3284" spans="1:2" x14ac:dyDescent="0.25">
      <c r="A3284" s="23">
        <v>42831</v>
      </c>
      <c r="B3284" s="25">
        <v>6.0269079562158545E-4</v>
      </c>
    </row>
    <row r="3285" spans="1:2" x14ac:dyDescent="0.25">
      <c r="A3285" s="23">
        <v>42832</v>
      </c>
      <c r="B3285" s="25">
        <v>6.4561269673069077E-4</v>
      </c>
    </row>
    <row r="3286" spans="1:2" x14ac:dyDescent="0.25">
      <c r="A3286" s="23">
        <v>42835</v>
      </c>
      <c r="B3286" s="25">
        <v>7.9123690740212638E-4</v>
      </c>
    </row>
    <row r="3287" spans="1:2" x14ac:dyDescent="0.25">
      <c r="A3287" s="23">
        <v>42836</v>
      </c>
      <c r="B3287" s="25">
        <v>8.8604327856089959E-4</v>
      </c>
    </row>
    <row r="3288" spans="1:2" x14ac:dyDescent="0.25">
      <c r="A3288" s="23">
        <v>42837</v>
      </c>
      <c r="B3288" s="25">
        <v>8.3536244369564194E-4</v>
      </c>
    </row>
    <row r="3289" spans="1:2" x14ac:dyDescent="0.25">
      <c r="A3289" s="23">
        <v>42838</v>
      </c>
      <c r="B3289" s="25">
        <v>8.1490972072417733E-4</v>
      </c>
    </row>
    <row r="3290" spans="1:2" x14ac:dyDescent="0.25">
      <c r="A3290" s="23">
        <v>42842</v>
      </c>
      <c r="B3290" s="25">
        <v>9.6028993483154856E-4</v>
      </c>
    </row>
    <row r="3291" spans="1:2" x14ac:dyDescent="0.25">
      <c r="A3291" s="23">
        <v>42843</v>
      </c>
      <c r="B3291" s="25">
        <v>9.8789604382010232E-4</v>
      </c>
    </row>
    <row r="3292" spans="1:2" x14ac:dyDescent="0.25">
      <c r="A3292" s="23">
        <v>42844</v>
      </c>
      <c r="B3292" s="25">
        <v>1.0206796921627959E-3</v>
      </c>
    </row>
    <row r="3293" spans="1:2" x14ac:dyDescent="0.25">
      <c r="A3293" s="23">
        <v>42845</v>
      </c>
      <c r="B3293" s="25">
        <v>1.0328725701524988E-3</v>
      </c>
    </row>
    <row r="3294" spans="1:2" x14ac:dyDescent="0.25">
      <c r="A3294" s="23">
        <v>42846</v>
      </c>
      <c r="B3294" s="25">
        <v>1.0540208673528451E-3</v>
      </c>
    </row>
    <row r="3295" spans="1:2" x14ac:dyDescent="0.25">
      <c r="A3295" s="23">
        <v>42849</v>
      </c>
      <c r="B3295" s="25">
        <v>9.8456748743314115E-4</v>
      </c>
    </row>
    <row r="3296" spans="1:2" x14ac:dyDescent="0.25">
      <c r="A3296" s="23">
        <v>42850</v>
      </c>
      <c r="B3296" s="25">
        <v>1.0418610554616681E-3</v>
      </c>
    </row>
    <row r="3297" spans="1:2" x14ac:dyDescent="0.25">
      <c r="A3297" s="23">
        <v>42851</v>
      </c>
      <c r="B3297" s="25">
        <v>1.0436648122493786E-3</v>
      </c>
    </row>
    <row r="3298" spans="1:2" x14ac:dyDescent="0.25">
      <c r="A3298" s="23">
        <v>42852</v>
      </c>
      <c r="B3298" s="25">
        <v>1.0825702450520946E-3</v>
      </c>
    </row>
    <row r="3299" spans="1:2" x14ac:dyDescent="0.25">
      <c r="A3299" s="23">
        <v>42853</v>
      </c>
      <c r="B3299" s="25">
        <v>1.1092209887884064E-3</v>
      </c>
    </row>
    <row r="3300" spans="1:2" x14ac:dyDescent="0.25">
      <c r="A3300" s="23">
        <v>42856</v>
      </c>
      <c r="B3300" s="25">
        <v>1.0503823299434778E-3</v>
      </c>
    </row>
    <row r="3301" spans="1:2" x14ac:dyDescent="0.25">
      <c r="A3301" s="23">
        <v>42857</v>
      </c>
      <c r="B3301" s="25">
        <v>1.077932013151317E-3</v>
      </c>
    </row>
    <row r="3302" spans="1:2" x14ac:dyDescent="0.25">
      <c r="A3302" s="23">
        <v>42858</v>
      </c>
      <c r="B3302" s="25">
        <v>1.0741708525119353E-3</v>
      </c>
    </row>
    <row r="3303" spans="1:2" x14ac:dyDescent="0.25">
      <c r="A3303" s="23">
        <v>42859</v>
      </c>
      <c r="B3303" s="25">
        <v>1.1376427650346965E-3</v>
      </c>
    </row>
    <row r="3304" spans="1:2" x14ac:dyDescent="0.25">
      <c r="A3304" s="23">
        <v>42860</v>
      </c>
      <c r="B3304" s="25">
        <v>1.1622464267799781E-3</v>
      </c>
    </row>
    <row r="3305" spans="1:2" x14ac:dyDescent="0.25">
      <c r="A3305" s="23">
        <v>42863</v>
      </c>
      <c r="B3305" s="25">
        <v>1.274354823084467E-3</v>
      </c>
    </row>
    <row r="3306" spans="1:2" x14ac:dyDescent="0.25">
      <c r="A3306" s="23">
        <v>42864</v>
      </c>
      <c r="B3306" s="25">
        <v>1.2924757643990592E-3</v>
      </c>
    </row>
    <row r="3307" spans="1:2" x14ac:dyDescent="0.25">
      <c r="A3307" s="23">
        <v>42865</v>
      </c>
      <c r="B3307" s="25">
        <v>1.3575573994974999E-3</v>
      </c>
    </row>
    <row r="3308" spans="1:2" x14ac:dyDescent="0.25">
      <c r="A3308" s="23">
        <v>42866</v>
      </c>
      <c r="B3308" s="25">
        <v>1.3970031823700158E-3</v>
      </c>
    </row>
    <row r="3309" spans="1:2" x14ac:dyDescent="0.25">
      <c r="A3309" s="23">
        <v>42867</v>
      </c>
      <c r="B3309" s="25">
        <v>1.4589188527667218E-3</v>
      </c>
    </row>
    <row r="3310" spans="1:2" x14ac:dyDescent="0.25">
      <c r="A3310" s="23">
        <v>42870</v>
      </c>
      <c r="B3310" s="25">
        <v>1.5448450511408307E-3</v>
      </c>
    </row>
    <row r="3311" spans="1:2" x14ac:dyDescent="0.25">
      <c r="A3311" s="23">
        <v>42871</v>
      </c>
      <c r="B3311" s="25">
        <v>1.6455448701999664E-3</v>
      </c>
    </row>
    <row r="3312" spans="1:2" x14ac:dyDescent="0.25">
      <c r="A3312" s="23">
        <v>42872</v>
      </c>
      <c r="B3312" s="25">
        <v>1.6124484271773376E-3</v>
      </c>
    </row>
    <row r="3313" spans="1:2" x14ac:dyDescent="0.25">
      <c r="A3313" s="23">
        <v>42873</v>
      </c>
      <c r="B3313" s="25">
        <v>1.646593170584687E-3</v>
      </c>
    </row>
    <row r="3314" spans="1:2" x14ac:dyDescent="0.25">
      <c r="A3314" s="23">
        <v>42874</v>
      </c>
      <c r="B3314" s="25">
        <v>1.6403894433885124E-3</v>
      </c>
    </row>
    <row r="3315" spans="1:2" x14ac:dyDescent="0.25">
      <c r="A3315" s="23">
        <v>42877</v>
      </c>
      <c r="B3315" s="25">
        <v>1.7080388043553274E-3</v>
      </c>
    </row>
    <row r="3316" spans="1:2" x14ac:dyDescent="0.25">
      <c r="A3316" s="23">
        <v>42878</v>
      </c>
      <c r="B3316" s="25">
        <v>1.7551336300543063E-3</v>
      </c>
    </row>
    <row r="3317" spans="1:2" x14ac:dyDescent="0.25">
      <c r="A3317" s="23">
        <v>42879</v>
      </c>
      <c r="B3317" s="25">
        <v>1.7619413160514519E-3</v>
      </c>
    </row>
    <row r="3318" spans="1:2" x14ac:dyDescent="0.25">
      <c r="A3318" s="23">
        <v>42880</v>
      </c>
      <c r="B3318" s="25">
        <v>1.7998946217243628E-3</v>
      </c>
    </row>
    <row r="3319" spans="1:2" x14ac:dyDescent="0.25">
      <c r="A3319" s="23">
        <v>42881</v>
      </c>
      <c r="B3319" s="25">
        <v>1.8078785808803843E-3</v>
      </c>
    </row>
    <row r="3320" spans="1:2" x14ac:dyDescent="0.25">
      <c r="A3320" s="23">
        <v>42885</v>
      </c>
      <c r="B3320" s="25">
        <v>1.8395645164179797E-3</v>
      </c>
    </row>
    <row r="3321" spans="1:2" x14ac:dyDescent="0.25">
      <c r="A3321" s="23">
        <v>42886</v>
      </c>
      <c r="B3321" s="25">
        <v>1.9032770122866527E-3</v>
      </c>
    </row>
    <row r="3322" spans="1:2" x14ac:dyDescent="0.25">
      <c r="A3322" s="23">
        <v>42887</v>
      </c>
      <c r="B3322" s="25">
        <v>1.9264536172478586E-3</v>
      </c>
    </row>
    <row r="3323" spans="1:2" x14ac:dyDescent="0.25">
      <c r="A3323" s="23">
        <v>42888</v>
      </c>
      <c r="B3323" s="25">
        <v>1.9452760243270362E-3</v>
      </c>
    </row>
    <row r="3324" spans="1:2" x14ac:dyDescent="0.25">
      <c r="A3324" s="23">
        <v>42891</v>
      </c>
      <c r="B3324" s="25">
        <v>1.9602850175997055E-3</v>
      </c>
    </row>
    <row r="3325" spans="1:2" x14ac:dyDescent="0.25">
      <c r="A3325" s="23">
        <v>42892</v>
      </c>
      <c r="B3325" s="25">
        <v>1.9878468634637603E-3</v>
      </c>
    </row>
    <row r="3326" spans="1:2" x14ac:dyDescent="0.25">
      <c r="A3326" s="23">
        <v>42893</v>
      </c>
      <c r="B3326" s="25">
        <v>2.0073230908290718E-3</v>
      </c>
    </row>
    <row r="3327" spans="1:2" x14ac:dyDescent="0.25">
      <c r="A3327" s="23">
        <v>42894</v>
      </c>
      <c r="B3327" s="25">
        <v>2.0204597737241148E-3</v>
      </c>
    </row>
    <row r="3328" spans="1:2" x14ac:dyDescent="0.25">
      <c r="A3328" s="23">
        <v>42895</v>
      </c>
      <c r="B3328" s="25">
        <v>2.0489788628375027E-3</v>
      </c>
    </row>
    <row r="3329" spans="1:2" x14ac:dyDescent="0.25">
      <c r="A3329" s="23">
        <v>42898</v>
      </c>
      <c r="B3329" s="25">
        <v>2.074224926971846E-3</v>
      </c>
    </row>
    <row r="3330" spans="1:2" x14ac:dyDescent="0.25">
      <c r="A3330" s="23">
        <v>42899</v>
      </c>
      <c r="B3330" s="25">
        <v>2.1577958975436129E-3</v>
      </c>
    </row>
    <row r="3331" spans="1:2" x14ac:dyDescent="0.25">
      <c r="A3331" s="23">
        <v>42900</v>
      </c>
      <c r="B3331" s="25">
        <v>2.1474236549978709E-3</v>
      </c>
    </row>
    <row r="3332" spans="1:2" x14ac:dyDescent="0.25">
      <c r="A3332" s="23">
        <v>42901</v>
      </c>
      <c r="B3332" s="25">
        <v>2.2362597647107574E-3</v>
      </c>
    </row>
    <row r="3333" spans="1:2" x14ac:dyDescent="0.25">
      <c r="A3333" s="23">
        <v>42902</v>
      </c>
      <c r="B3333" s="25">
        <v>2.3529561040547264E-3</v>
      </c>
    </row>
    <row r="3334" spans="1:2" x14ac:dyDescent="0.25">
      <c r="A3334" s="23">
        <v>42905</v>
      </c>
      <c r="B3334" s="25">
        <v>2.4282118483800463E-3</v>
      </c>
    </row>
    <row r="3335" spans="1:2" x14ac:dyDescent="0.25">
      <c r="A3335" s="23">
        <v>42906</v>
      </c>
      <c r="B3335" s="25">
        <v>2.5181099417248554E-3</v>
      </c>
    </row>
    <row r="3336" spans="1:2" x14ac:dyDescent="0.25">
      <c r="A3336" s="23">
        <v>42907</v>
      </c>
      <c r="B3336" s="25">
        <v>2.5256495100707266E-3</v>
      </c>
    </row>
    <row r="3337" spans="1:2" x14ac:dyDescent="0.25">
      <c r="A3337" s="23">
        <v>42908</v>
      </c>
      <c r="B3337" s="25">
        <v>2.5289129775585284E-3</v>
      </c>
    </row>
    <row r="3338" spans="1:2" x14ac:dyDescent="0.25">
      <c r="A3338" s="23">
        <v>42909</v>
      </c>
      <c r="B3338" s="25">
        <v>2.5630119496073966E-3</v>
      </c>
    </row>
    <row r="3339" spans="1:2" x14ac:dyDescent="0.25">
      <c r="A3339" s="23">
        <v>42912</v>
      </c>
      <c r="B3339" s="25">
        <v>2.6120994151692667E-3</v>
      </c>
    </row>
    <row r="3340" spans="1:2" x14ac:dyDescent="0.25">
      <c r="A3340" s="23">
        <v>42913</v>
      </c>
      <c r="B3340" s="25">
        <v>2.6569250671799605E-3</v>
      </c>
    </row>
    <row r="3341" spans="1:2" x14ac:dyDescent="0.25">
      <c r="A3341" s="23">
        <v>42914</v>
      </c>
      <c r="B3341" s="25">
        <v>2.6827410109604433E-3</v>
      </c>
    </row>
    <row r="3342" spans="1:2" x14ac:dyDescent="0.25">
      <c r="A3342" s="23">
        <v>42915</v>
      </c>
      <c r="B3342" s="25">
        <v>2.7064394084928001E-3</v>
      </c>
    </row>
    <row r="3343" spans="1:2" x14ac:dyDescent="0.25">
      <c r="A3343" s="23">
        <v>42916</v>
      </c>
      <c r="B3343" s="25">
        <v>2.7115831617490205E-3</v>
      </c>
    </row>
    <row r="3344" spans="1:2" x14ac:dyDescent="0.25">
      <c r="A3344" s="23">
        <v>42919</v>
      </c>
      <c r="B3344" s="25">
        <v>2.7435779556985729E-3</v>
      </c>
    </row>
    <row r="3345" spans="1:2" x14ac:dyDescent="0.25">
      <c r="A3345" s="23">
        <v>42921</v>
      </c>
      <c r="B3345" s="25">
        <v>2.7600553201712064E-3</v>
      </c>
    </row>
    <row r="3346" spans="1:2" x14ac:dyDescent="0.25">
      <c r="A3346" s="23">
        <v>42922</v>
      </c>
      <c r="B3346" s="25">
        <v>2.750445975080007E-3</v>
      </c>
    </row>
    <row r="3347" spans="1:2" x14ac:dyDescent="0.25">
      <c r="A3347" s="23">
        <v>42923</v>
      </c>
      <c r="B3347" s="25">
        <v>2.7325636854187429E-3</v>
      </c>
    </row>
    <row r="3348" spans="1:2" x14ac:dyDescent="0.25">
      <c r="A3348" s="23">
        <v>42926</v>
      </c>
      <c r="B3348" s="25">
        <v>2.6813828545657614E-3</v>
      </c>
    </row>
    <row r="3349" spans="1:2" x14ac:dyDescent="0.25">
      <c r="A3349" s="23">
        <v>42927</v>
      </c>
      <c r="B3349" s="25">
        <v>2.6838821082335595E-3</v>
      </c>
    </row>
    <row r="3350" spans="1:2" x14ac:dyDescent="0.25">
      <c r="A3350" s="23">
        <v>42928</v>
      </c>
      <c r="B3350" s="25">
        <v>2.7417299148353447E-3</v>
      </c>
    </row>
    <row r="3351" spans="1:2" x14ac:dyDescent="0.25">
      <c r="A3351" s="23">
        <v>42929</v>
      </c>
      <c r="B3351" s="25">
        <v>2.7543557682288E-3</v>
      </c>
    </row>
    <row r="3352" spans="1:2" x14ac:dyDescent="0.25">
      <c r="A3352" s="23">
        <v>42930</v>
      </c>
      <c r="B3352" s="25">
        <v>2.8162089413472646E-3</v>
      </c>
    </row>
    <row r="3353" spans="1:2" x14ac:dyDescent="0.25">
      <c r="A3353" s="23">
        <v>42933</v>
      </c>
      <c r="B3353" s="25">
        <v>2.9382238875073075E-3</v>
      </c>
    </row>
    <row r="3354" spans="1:2" x14ac:dyDescent="0.25">
      <c r="A3354" s="23">
        <v>42934</v>
      </c>
      <c r="B3354" s="25">
        <v>3.0421835886855764E-3</v>
      </c>
    </row>
    <row r="3355" spans="1:2" x14ac:dyDescent="0.25">
      <c r="A3355" s="23">
        <v>42935</v>
      </c>
      <c r="B3355" s="25">
        <v>3.0608024133764733E-3</v>
      </c>
    </row>
    <row r="3356" spans="1:2" x14ac:dyDescent="0.25">
      <c r="A3356" s="23">
        <v>42936</v>
      </c>
      <c r="B3356" s="25">
        <v>3.0846041258054679E-3</v>
      </c>
    </row>
    <row r="3357" spans="1:2" x14ac:dyDescent="0.25">
      <c r="A3357" s="23">
        <v>42937</v>
      </c>
      <c r="B3357" s="25">
        <v>3.0740595195444254E-3</v>
      </c>
    </row>
    <row r="3358" spans="1:2" x14ac:dyDescent="0.25">
      <c r="A3358" s="23">
        <v>42940</v>
      </c>
      <c r="B3358" s="25">
        <v>3.1111700307970835E-3</v>
      </c>
    </row>
    <row r="3359" spans="1:2" x14ac:dyDescent="0.25">
      <c r="A3359" s="23">
        <v>42941</v>
      </c>
      <c r="B3359" s="25">
        <v>3.1099203295539279E-3</v>
      </c>
    </row>
    <row r="3360" spans="1:2" x14ac:dyDescent="0.25">
      <c r="A3360" s="23">
        <v>42942</v>
      </c>
      <c r="B3360" s="25">
        <v>3.1915039356447128E-3</v>
      </c>
    </row>
    <row r="3361" spans="1:2" x14ac:dyDescent="0.25">
      <c r="A3361" s="23">
        <v>42943</v>
      </c>
      <c r="B3361" s="25">
        <v>3.2269223041587747E-3</v>
      </c>
    </row>
    <row r="3362" spans="1:2" x14ac:dyDescent="0.25">
      <c r="A3362" s="23">
        <v>42944</v>
      </c>
      <c r="B3362" s="25">
        <v>3.2422328393015842E-3</v>
      </c>
    </row>
    <row r="3363" spans="1:2" x14ac:dyDescent="0.25">
      <c r="A3363" s="23">
        <v>42947</v>
      </c>
      <c r="B3363" s="25">
        <v>3.2964212351727085E-3</v>
      </c>
    </row>
    <row r="3364" spans="1:2" x14ac:dyDescent="0.25">
      <c r="A3364" s="23">
        <v>42948</v>
      </c>
      <c r="B3364" s="25">
        <v>3.3654286743090012E-3</v>
      </c>
    </row>
    <row r="3365" spans="1:2" x14ac:dyDescent="0.25">
      <c r="A3365" s="23">
        <v>42949</v>
      </c>
      <c r="B3365" s="25">
        <v>3.3332447991551994E-3</v>
      </c>
    </row>
    <row r="3366" spans="1:2" x14ac:dyDescent="0.25">
      <c r="A3366" s="23">
        <v>42950</v>
      </c>
      <c r="B3366" s="25">
        <v>3.334221214732036E-3</v>
      </c>
    </row>
    <row r="3367" spans="1:2" x14ac:dyDescent="0.25">
      <c r="A3367" s="23">
        <v>42951</v>
      </c>
      <c r="B3367" s="25">
        <v>3.3444588430311395E-3</v>
      </c>
    </row>
    <row r="3368" spans="1:2" x14ac:dyDescent="0.25">
      <c r="A3368" s="23">
        <v>42954</v>
      </c>
      <c r="B3368" s="25">
        <v>3.3796088267772362E-3</v>
      </c>
    </row>
    <row r="3369" spans="1:2" x14ac:dyDescent="0.25">
      <c r="A3369" s="23">
        <v>42955</v>
      </c>
      <c r="B3369" s="25">
        <v>3.4993178154885118E-3</v>
      </c>
    </row>
    <row r="3370" spans="1:2" x14ac:dyDescent="0.25">
      <c r="A3370" s="23">
        <v>42956</v>
      </c>
      <c r="B3370" s="25">
        <v>3.5245291028520587E-3</v>
      </c>
    </row>
    <row r="3371" spans="1:2" x14ac:dyDescent="0.25">
      <c r="A3371" s="23">
        <v>42957</v>
      </c>
      <c r="B3371" s="25">
        <v>3.7448783318083656E-3</v>
      </c>
    </row>
    <row r="3372" spans="1:2" x14ac:dyDescent="0.25">
      <c r="A3372" s="23">
        <v>42958</v>
      </c>
      <c r="B3372" s="25">
        <v>3.8499649937924207E-3</v>
      </c>
    </row>
    <row r="3373" spans="1:2" x14ac:dyDescent="0.25">
      <c r="A3373" s="23">
        <v>42961</v>
      </c>
      <c r="B3373" s="25">
        <v>3.923847131495739E-3</v>
      </c>
    </row>
    <row r="3374" spans="1:2" x14ac:dyDescent="0.25">
      <c r="A3374" s="23">
        <v>42962</v>
      </c>
      <c r="B3374" s="25">
        <v>3.9330580345606769E-3</v>
      </c>
    </row>
    <row r="3375" spans="1:2" x14ac:dyDescent="0.25">
      <c r="A3375" s="23">
        <v>42963</v>
      </c>
      <c r="B3375" s="25">
        <v>3.9424760868860265E-3</v>
      </c>
    </row>
    <row r="3376" spans="1:2" x14ac:dyDescent="0.25">
      <c r="A3376" s="23">
        <v>42964</v>
      </c>
      <c r="B3376" s="25">
        <v>4.1322170732929209E-3</v>
      </c>
    </row>
    <row r="3377" spans="1:2" x14ac:dyDescent="0.25">
      <c r="A3377" s="23">
        <v>42965</v>
      </c>
      <c r="B3377" s="25">
        <v>4.15411144957889E-3</v>
      </c>
    </row>
    <row r="3378" spans="1:2" x14ac:dyDescent="0.25">
      <c r="A3378" s="23">
        <v>42968</v>
      </c>
      <c r="B3378" s="25">
        <v>4.2869562811387318E-3</v>
      </c>
    </row>
    <row r="3379" spans="1:2" x14ac:dyDescent="0.25">
      <c r="A3379" s="23">
        <v>42969</v>
      </c>
      <c r="B3379" s="25">
        <v>4.5076669134853642E-3</v>
      </c>
    </row>
    <row r="3380" spans="1:2" x14ac:dyDescent="0.25">
      <c r="A3380" s="23">
        <v>42970</v>
      </c>
      <c r="B3380" s="25">
        <v>4.5324739343988174E-3</v>
      </c>
    </row>
    <row r="3381" spans="1:2" x14ac:dyDescent="0.25">
      <c r="A3381" s="23">
        <v>42971</v>
      </c>
      <c r="B3381" s="25">
        <v>4.512375572160332E-3</v>
      </c>
    </row>
    <row r="3382" spans="1:2" x14ac:dyDescent="0.25">
      <c r="A3382" s="23">
        <v>42972</v>
      </c>
      <c r="B3382" s="25">
        <v>4.5660346992766332E-3</v>
      </c>
    </row>
    <row r="3383" spans="1:2" x14ac:dyDescent="0.25">
      <c r="A3383" s="23">
        <v>42975</v>
      </c>
      <c r="B3383" s="25">
        <v>4.6679822055364362E-3</v>
      </c>
    </row>
    <row r="3384" spans="1:2" x14ac:dyDescent="0.25">
      <c r="A3384" s="23">
        <v>42976</v>
      </c>
      <c r="B3384" s="25">
        <v>4.6761774845907045E-3</v>
      </c>
    </row>
    <row r="3385" spans="1:2" x14ac:dyDescent="0.25">
      <c r="A3385" s="23">
        <v>42977</v>
      </c>
      <c r="B3385" s="25">
        <v>4.6880184974051886E-3</v>
      </c>
    </row>
    <row r="3386" spans="1:2" x14ac:dyDescent="0.25">
      <c r="A3386" s="23">
        <v>42978</v>
      </c>
      <c r="B3386" s="25">
        <v>4.7522308205731889E-3</v>
      </c>
    </row>
    <row r="3387" spans="1:2" x14ac:dyDescent="0.25">
      <c r="A3387" s="23">
        <v>42979</v>
      </c>
      <c r="B3387" s="25">
        <v>4.7996411943582729E-3</v>
      </c>
    </row>
    <row r="3388" spans="1:2" x14ac:dyDescent="0.25">
      <c r="A3388" s="23">
        <v>42983</v>
      </c>
      <c r="B3388" s="25">
        <v>4.8647305548363828E-3</v>
      </c>
    </row>
    <row r="3389" spans="1:2" x14ac:dyDescent="0.25">
      <c r="A3389" s="23">
        <v>42984</v>
      </c>
      <c r="B3389" s="25">
        <v>4.8651328880973121E-3</v>
      </c>
    </row>
    <row r="3390" spans="1:2" x14ac:dyDescent="0.25">
      <c r="A3390" s="23">
        <v>42985</v>
      </c>
      <c r="B3390" s="25">
        <v>4.8978676854338765E-3</v>
      </c>
    </row>
    <row r="3391" spans="1:2" x14ac:dyDescent="0.25">
      <c r="A3391" s="23">
        <v>42986</v>
      </c>
      <c r="B3391" s="25">
        <v>4.8498194260075955E-3</v>
      </c>
    </row>
    <row r="3392" spans="1:2" x14ac:dyDescent="0.25">
      <c r="A3392" s="23">
        <v>42989</v>
      </c>
      <c r="B3392" s="25">
        <v>4.8885866895460595E-3</v>
      </c>
    </row>
    <row r="3393" spans="1:2" x14ac:dyDescent="0.25">
      <c r="A3393" s="23">
        <v>42990</v>
      </c>
      <c r="B3393" s="25">
        <v>4.8958230067350783E-3</v>
      </c>
    </row>
    <row r="3394" spans="1:2" x14ac:dyDescent="0.25">
      <c r="A3394" s="23">
        <v>42991</v>
      </c>
      <c r="B3394" s="25">
        <v>4.9028756587539135E-3</v>
      </c>
    </row>
    <row r="3395" spans="1:2" x14ac:dyDescent="0.25">
      <c r="A3395" s="23">
        <v>42992</v>
      </c>
      <c r="B3395" s="25">
        <v>4.9102125346984771E-3</v>
      </c>
    </row>
    <row r="3396" spans="1:2" x14ac:dyDescent="0.25">
      <c r="A3396" s="23">
        <v>42993</v>
      </c>
      <c r="B3396" s="25">
        <v>4.9307384766941187E-3</v>
      </c>
    </row>
    <row r="3397" spans="1:2" x14ac:dyDescent="0.25">
      <c r="A3397" s="23">
        <v>42996</v>
      </c>
      <c r="B3397" s="25">
        <v>4.9552401402062074E-3</v>
      </c>
    </row>
    <row r="3398" spans="1:2" x14ac:dyDescent="0.25">
      <c r="A3398" s="23">
        <v>42997</v>
      </c>
      <c r="B3398" s="25">
        <v>4.9695494216521752E-3</v>
      </c>
    </row>
    <row r="3399" spans="1:2" x14ac:dyDescent="0.25">
      <c r="A3399" s="23">
        <v>42998</v>
      </c>
      <c r="B3399" s="25">
        <v>5.0569398519988429E-3</v>
      </c>
    </row>
    <row r="3400" spans="1:2" x14ac:dyDescent="0.25">
      <c r="A3400" s="23">
        <v>42999</v>
      </c>
      <c r="B3400" s="25">
        <v>5.0516597987158018E-3</v>
      </c>
    </row>
    <row r="3401" spans="1:2" x14ac:dyDescent="0.25">
      <c r="A3401" s="23">
        <v>43000</v>
      </c>
      <c r="B3401" s="25">
        <v>5.0680600311501234E-3</v>
      </c>
    </row>
    <row r="3402" spans="1:2" x14ac:dyDescent="0.25">
      <c r="A3402" s="23">
        <v>43003</v>
      </c>
      <c r="B3402" s="25">
        <v>5.1057638280549433E-3</v>
      </c>
    </row>
    <row r="3403" spans="1:2" x14ac:dyDescent="0.25">
      <c r="A3403" s="23">
        <v>43004</v>
      </c>
      <c r="B3403" s="25">
        <v>5.1100577734892738E-3</v>
      </c>
    </row>
    <row r="3404" spans="1:2" x14ac:dyDescent="0.25">
      <c r="A3404" s="23">
        <v>43005</v>
      </c>
      <c r="B3404" s="25">
        <v>5.1757528908253914E-3</v>
      </c>
    </row>
    <row r="3405" spans="1:2" x14ac:dyDescent="0.25">
      <c r="A3405" s="23">
        <v>43006</v>
      </c>
      <c r="B3405" s="25">
        <v>5.1548746242742194E-3</v>
      </c>
    </row>
    <row r="3406" spans="1:2" x14ac:dyDescent="0.25">
      <c r="A3406" s="23">
        <v>43007</v>
      </c>
      <c r="B3406" s="25">
        <v>5.1471239386224887E-3</v>
      </c>
    </row>
    <row r="3407" spans="1:2" x14ac:dyDescent="0.25">
      <c r="A3407" s="23">
        <v>43010</v>
      </c>
      <c r="B3407" s="25">
        <v>5.0963673228412443E-3</v>
      </c>
    </row>
    <row r="3408" spans="1:2" x14ac:dyDescent="0.25">
      <c r="A3408" s="23">
        <v>43011</v>
      </c>
      <c r="B3408" s="25">
        <v>5.1227760594070304E-3</v>
      </c>
    </row>
    <row r="3409" spans="1:2" x14ac:dyDescent="0.25">
      <c r="A3409" s="23">
        <v>43012</v>
      </c>
      <c r="B3409" s="25">
        <v>5.1100060480921972E-3</v>
      </c>
    </row>
    <row r="3410" spans="1:2" x14ac:dyDescent="0.25">
      <c r="A3410" s="23">
        <v>43013</v>
      </c>
      <c r="B3410" s="25">
        <v>5.1157137858039992E-3</v>
      </c>
    </row>
    <row r="3411" spans="1:2" x14ac:dyDescent="0.25">
      <c r="A3411" s="23">
        <v>43014</v>
      </c>
      <c r="B3411" s="25">
        <v>5.1208379882852206E-3</v>
      </c>
    </row>
    <row r="3412" spans="1:2" x14ac:dyDescent="0.25">
      <c r="A3412" s="23">
        <v>43017</v>
      </c>
      <c r="B3412" s="25">
        <v>5.1257144065137705E-3</v>
      </c>
    </row>
    <row r="3413" spans="1:2" x14ac:dyDescent="0.25">
      <c r="A3413" s="23">
        <v>43018</v>
      </c>
      <c r="B3413" s="25">
        <v>5.1145032529513745E-3</v>
      </c>
    </row>
    <row r="3414" spans="1:2" x14ac:dyDescent="0.25">
      <c r="A3414" s="23">
        <v>43019</v>
      </c>
      <c r="B3414" s="25">
        <v>5.0896850741211086E-3</v>
      </c>
    </row>
    <row r="3415" spans="1:2" x14ac:dyDescent="0.25">
      <c r="A3415" s="23">
        <v>43020</v>
      </c>
      <c r="B3415" s="25">
        <v>5.0877556117654432E-3</v>
      </c>
    </row>
    <row r="3416" spans="1:2" x14ac:dyDescent="0.25">
      <c r="A3416" s="23">
        <v>43021</v>
      </c>
      <c r="B3416" s="25">
        <v>5.0964816868401819E-3</v>
      </c>
    </row>
    <row r="3417" spans="1:2" x14ac:dyDescent="0.25">
      <c r="A3417" s="23">
        <v>43024</v>
      </c>
      <c r="B3417" s="25">
        <v>5.1104648857296375E-3</v>
      </c>
    </row>
    <row r="3418" spans="1:2" x14ac:dyDescent="0.25">
      <c r="A3418" s="23">
        <v>43025</v>
      </c>
      <c r="B3418" s="25">
        <v>5.2175790534452204E-3</v>
      </c>
    </row>
    <row r="3419" spans="1:2" x14ac:dyDescent="0.25">
      <c r="A3419" s="23">
        <v>43026</v>
      </c>
      <c r="B3419" s="25">
        <v>5.256216779505829E-3</v>
      </c>
    </row>
    <row r="3420" spans="1:2" x14ac:dyDescent="0.25">
      <c r="A3420" s="23">
        <v>43027</v>
      </c>
      <c r="B3420" s="25">
        <v>5.3888813132449975E-3</v>
      </c>
    </row>
    <row r="3421" spans="1:2" x14ac:dyDescent="0.25">
      <c r="A3421" s="23">
        <v>43028</v>
      </c>
      <c r="B3421" s="25">
        <v>5.3952272811199631E-3</v>
      </c>
    </row>
    <row r="3422" spans="1:2" x14ac:dyDescent="0.25">
      <c r="A3422" s="23">
        <v>43031</v>
      </c>
      <c r="B3422" s="25">
        <v>5.472643931435428E-3</v>
      </c>
    </row>
    <row r="3423" spans="1:2" x14ac:dyDescent="0.25">
      <c r="A3423" s="23">
        <v>43032</v>
      </c>
      <c r="B3423" s="25">
        <v>5.478778821773167E-3</v>
      </c>
    </row>
    <row r="3424" spans="1:2" x14ac:dyDescent="0.25">
      <c r="A3424" s="23">
        <v>43033</v>
      </c>
      <c r="B3424" s="25">
        <v>5.4866294828992412E-3</v>
      </c>
    </row>
    <row r="3425" spans="1:2" x14ac:dyDescent="0.25">
      <c r="A3425" s="23">
        <v>43034</v>
      </c>
      <c r="B3425" s="25">
        <v>5.4861143598738948E-3</v>
      </c>
    </row>
    <row r="3426" spans="1:2" x14ac:dyDescent="0.25">
      <c r="A3426" s="23">
        <v>43035</v>
      </c>
      <c r="B3426" s="25">
        <v>5.4730393768427366E-3</v>
      </c>
    </row>
    <row r="3427" spans="1:2" x14ac:dyDescent="0.25">
      <c r="A3427" s="23">
        <v>43038</v>
      </c>
      <c r="B3427" s="25">
        <v>5.5741762170051778E-3</v>
      </c>
    </row>
    <row r="3428" spans="1:2" x14ac:dyDescent="0.25">
      <c r="A3428" s="23">
        <v>43039</v>
      </c>
      <c r="B3428" s="25">
        <v>5.6379535707788975E-3</v>
      </c>
    </row>
    <row r="3429" spans="1:2" x14ac:dyDescent="0.25">
      <c r="A3429" s="23">
        <v>43040</v>
      </c>
      <c r="B3429" s="25">
        <v>5.6491459338405825E-3</v>
      </c>
    </row>
    <row r="3430" spans="1:2" x14ac:dyDescent="0.25">
      <c r="A3430" s="23">
        <v>43041</v>
      </c>
      <c r="B3430" s="25">
        <v>5.6536880400388512E-3</v>
      </c>
    </row>
    <row r="3431" spans="1:2" x14ac:dyDescent="0.25">
      <c r="A3431" s="23">
        <v>43042</v>
      </c>
      <c r="B3431" s="25">
        <v>5.6605063656989252E-3</v>
      </c>
    </row>
    <row r="3432" spans="1:2" x14ac:dyDescent="0.25">
      <c r="A3432" s="23">
        <v>43045</v>
      </c>
      <c r="B3432" s="25">
        <v>5.64691143730367E-3</v>
      </c>
    </row>
    <row r="3433" spans="1:2" x14ac:dyDescent="0.25">
      <c r="A3433" s="23">
        <v>43046</v>
      </c>
      <c r="B3433" s="25">
        <v>5.654955978426246E-3</v>
      </c>
    </row>
    <row r="3434" spans="1:2" x14ac:dyDescent="0.25">
      <c r="A3434" s="23">
        <v>43047</v>
      </c>
      <c r="B3434" s="25">
        <v>5.6393390878366478E-3</v>
      </c>
    </row>
    <row r="3435" spans="1:2" x14ac:dyDescent="0.25">
      <c r="A3435" s="23">
        <v>43048</v>
      </c>
      <c r="B3435" s="25">
        <v>5.7210775696345806E-3</v>
      </c>
    </row>
    <row r="3436" spans="1:2" x14ac:dyDescent="0.25">
      <c r="A3436" s="23">
        <v>43049</v>
      </c>
      <c r="B3436" s="25">
        <v>5.6942053448554297E-3</v>
      </c>
    </row>
    <row r="3437" spans="1:2" x14ac:dyDescent="0.25">
      <c r="A3437" s="23">
        <v>43052</v>
      </c>
      <c r="B3437" s="25">
        <v>5.6791944297613917E-3</v>
      </c>
    </row>
    <row r="3438" spans="1:2" x14ac:dyDescent="0.25">
      <c r="A3438" s="23">
        <v>43053</v>
      </c>
      <c r="B3438" s="25">
        <v>5.7275884818195344E-3</v>
      </c>
    </row>
    <row r="3439" spans="1:2" x14ac:dyDescent="0.25">
      <c r="A3439" s="23">
        <v>43054</v>
      </c>
      <c r="B3439" s="25">
        <v>5.7385391727566848E-3</v>
      </c>
    </row>
    <row r="3440" spans="1:2" x14ac:dyDescent="0.25">
      <c r="A3440" s="23">
        <v>43055</v>
      </c>
      <c r="B3440" s="25">
        <v>5.7802828998749778E-3</v>
      </c>
    </row>
    <row r="3441" spans="1:2" x14ac:dyDescent="0.25">
      <c r="A3441" s="23">
        <v>43056</v>
      </c>
      <c r="B3441" s="25">
        <v>5.793952091789567E-3</v>
      </c>
    </row>
    <row r="3442" spans="1:2" x14ac:dyDescent="0.25">
      <c r="A3442" s="23">
        <v>43059</v>
      </c>
      <c r="B3442" s="25">
        <v>5.795555459943813E-3</v>
      </c>
    </row>
    <row r="3443" spans="1:2" x14ac:dyDescent="0.25">
      <c r="A3443" s="23">
        <v>43060</v>
      </c>
      <c r="B3443" s="25">
        <v>5.8694112311781232E-3</v>
      </c>
    </row>
    <row r="3444" spans="1:2" x14ac:dyDescent="0.25">
      <c r="A3444" s="23">
        <v>43061</v>
      </c>
      <c r="B3444" s="25">
        <v>5.8968962976877481E-3</v>
      </c>
    </row>
    <row r="3445" spans="1:2" x14ac:dyDescent="0.25">
      <c r="A3445" s="23">
        <v>43063</v>
      </c>
      <c r="B3445" s="25">
        <v>5.9067801720227298E-3</v>
      </c>
    </row>
    <row r="3446" spans="1:2" x14ac:dyDescent="0.25">
      <c r="A3446" s="23">
        <v>43066</v>
      </c>
      <c r="B3446" s="25">
        <v>5.9253196639075245E-3</v>
      </c>
    </row>
    <row r="3447" spans="1:2" x14ac:dyDescent="0.25">
      <c r="A3447" s="23">
        <v>43067</v>
      </c>
      <c r="B3447" s="25">
        <v>5.959194341691898E-3</v>
      </c>
    </row>
    <row r="3448" spans="1:2" x14ac:dyDescent="0.25">
      <c r="A3448" s="23">
        <v>43068</v>
      </c>
      <c r="B3448" s="25">
        <v>5.9728683298005958E-3</v>
      </c>
    </row>
    <row r="3449" spans="1:2" x14ac:dyDescent="0.25">
      <c r="A3449" s="23">
        <v>43069</v>
      </c>
      <c r="B3449" s="25">
        <v>5.9451784458934842E-3</v>
      </c>
    </row>
    <row r="3450" spans="1:2" x14ac:dyDescent="0.25">
      <c r="A3450" s="23">
        <v>43070</v>
      </c>
      <c r="B3450" s="25">
        <v>6.0099406729321458E-3</v>
      </c>
    </row>
    <row r="3451" spans="1:2" x14ac:dyDescent="0.25">
      <c r="A3451" s="23">
        <v>43073</v>
      </c>
      <c r="B3451" s="25">
        <v>6.0388809624318807E-3</v>
      </c>
    </row>
    <row r="3452" spans="1:2" x14ac:dyDescent="0.25">
      <c r="A3452" s="23">
        <v>43074</v>
      </c>
      <c r="B3452" s="25">
        <v>6.0430383914031882E-3</v>
      </c>
    </row>
    <row r="3453" spans="1:2" x14ac:dyDescent="0.25">
      <c r="A3453" s="23">
        <v>43075</v>
      </c>
      <c r="B3453" s="25">
        <v>6.0445612419042227E-3</v>
      </c>
    </row>
    <row r="3454" spans="1:2" x14ac:dyDescent="0.25">
      <c r="A3454" s="23">
        <v>43076</v>
      </c>
      <c r="B3454" s="25">
        <v>6.0680190128952205E-3</v>
      </c>
    </row>
    <row r="3455" spans="1:2" x14ac:dyDescent="0.25">
      <c r="A3455" s="23">
        <v>43077</v>
      </c>
      <c r="B3455" s="25">
        <v>6.0804157995404395E-3</v>
      </c>
    </row>
    <row r="3456" spans="1:2" x14ac:dyDescent="0.25">
      <c r="A3456" s="23">
        <v>43080</v>
      </c>
      <c r="B3456" s="25">
        <v>6.1047559064708601E-3</v>
      </c>
    </row>
    <row r="3457" spans="1:2" x14ac:dyDescent="0.25">
      <c r="A3457" s="23">
        <v>43081</v>
      </c>
      <c r="B3457" s="25">
        <v>6.1042284730496998E-3</v>
      </c>
    </row>
    <row r="3458" spans="1:2" x14ac:dyDescent="0.25">
      <c r="A3458" s="23">
        <v>43082</v>
      </c>
      <c r="B3458" s="25">
        <v>6.1104236406672729E-3</v>
      </c>
    </row>
    <row r="3459" spans="1:2" x14ac:dyDescent="0.25">
      <c r="A3459" s="23">
        <v>43083</v>
      </c>
      <c r="B3459" s="25">
        <v>6.112432275544144E-3</v>
      </c>
    </row>
    <row r="3460" spans="1:2" x14ac:dyDescent="0.25">
      <c r="A3460" s="23">
        <v>43084</v>
      </c>
      <c r="B3460" s="25">
        <v>6.1177031603965037E-3</v>
      </c>
    </row>
    <row r="3461" spans="1:2" x14ac:dyDescent="0.25">
      <c r="A3461" s="23">
        <v>43087</v>
      </c>
      <c r="B3461" s="25">
        <v>6.1166060882340556E-3</v>
      </c>
    </row>
    <row r="3462" spans="1:2" x14ac:dyDescent="0.25">
      <c r="A3462" s="23">
        <v>43088</v>
      </c>
      <c r="B3462" s="25">
        <v>6.196970907736743E-3</v>
      </c>
    </row>
    <row r="3463" spans="1:2" x14ac:dyDescent="0.25">
      <c r="A3463" s="23">
        <v>43089</v>
      </c>
      <c r="B3463" s="25">
        <v>6.1836330347440072E-3</v>
      </c>
    </row>
    <row r="3464" spans="1:2" x14ac:dyDescent="0.25">
      <c r="A3464" s="23">
        <v>43090</v>
      </c>
      <c r="B3464" s="25">
        <v>6.174741205193568E-3</v>
      </c>
    </row>
    <row r="3465" spans="1:2" x14ac:dyDescent="0.25">
      <c r="A3465" s="23">
        <v>43091</v>
      </c>
      <c r="B3465" s="25">
        <v>6.1776681347489593E-3</v>
      </c>
    </row>
    <row r="3466" spans="1:2" x14ac:dyDescent="0.25">
      <c r="A3466" s="23">
        <v>43095</v>
      </c>
      <c r="B3466" s="25">
        <v>6.1818701129361386E-3</v>
      </c>
    </row>
    <row r="3467" spans="1:2" x14ac:dyDescent="0.25">
      <c r="A3467" s="23">
        <v>43096</v>
      </c>
      <c r="B3467" s="25">
        <v>6.1827898892767852E-3</v>
      </c>
    </row>
    <row r="3468" spans="1:2" x14ac:dyDescent="0.25">
      <c r="A3468" s="23">
        <v>43097</v>
      </c>
      <c r="B3468" s="25">
        <v>6.2347414158381298E-3</v>
      </c>
    </row>
    <row r="3469" spans="1:2" x14ac:dyDescent="0.25">
      <c r="A3469" s="23">
        <v>43098</v>
      </c>
      <c r="B3469" s="25">
        <v>6.2356319324901044E-3</v>
      </c>
    </row>
    <row r="3470" spans="1:2" x14ac:dyDescent="0.25">
      <c r="A3470" s="23">
        <v>43102</v>
      </c>
      <c r="B3470" s="25">
        <v>6.3754615307050067E-3</v>
      </c>
    </row>
    <row r="3471" spans="1:2" x14ac:dyDescent="0.25">
      <c r="A3471" s="23">
        <v>43103</v>
      </c>
      <c r="B3471" s="25">
        <v>6.3974395204062784E-3</v>
      </c>
    </row>
    <row r="3472" spans="1:2" x14ac:dyDescent="0.25">
      <c r="A3472" s="23">
        <v>43104</v>
      </c>
      <c r="B3472" s="25">
        <v>6.4000951870060163E-3</v>
      </c>
    </row>
    <row r="3473" spans="1:2" x14ac:dyDescent="0.25">
      <c r="A3473" s="23">
        <v>43105</v>
      </c>
      <c r="B3473" s="25">
        <v>6.3987576569628501E-3</v>
      </c>
    </row>
    <row r="3474" spans="1:2" x14ac:dyDescent="0.25">
      <c r="A3474" s="23">
        <v>43108</v>
      </c>
      <c r="B3474" s="25">
        <v>6.4199727136429185E-3</v>
      </c>
    </row>
    <row r="3475" spans="1:2" x14ac:dyDescent="0.25">
      <c r="A3475" s="23">
        <v>43109</v>
      </c>
      <c r="B3475" s="25">
        <v>6.4228493434241862E-3</v>
      </c>
    </row>
    <row r="3476" spans="1:2" x14ac:dyDescent="0.25">
      <c r="A3476" s="23">
        <v>43110</v>
      </c>
      <c r="B3476" s="25">
        <v>6.4573053807976954E-3</v>
      </c>
    </row>
    <row r="3477" spans="1:2" x14ac:dyDescent="0.25">
      <c r="A3477" s="23">
        <v>43111</v>
      </c>
      <c r="B3477" s="25">
        <v>6.4599340204429812E-3</v>
      </c>
    </row>
    <row r="3478" spans="1:2" x14ac:dyDescent="0.25">
      <c r="A3478" s="23">
        <v>43112</v>
      </c>
      <c r="B3478" s="25">
        <v>6.4388547824327791E-3</v>
      </c>
    </row>
    <row r="3479" spans="1:2" x14ac:dyDescent="0.25">
      <c r="A3479" s="23">
        <v>43116</v>
      </c>
      <c r="B3479" s="25">
        <v>6.5313048386146377E-3</v>
      </c>
    </row>
    <row r="3480" spans="1:2" x14ac:dyDescent="0.25">
      <c r="A3480" s="23">
        <v>43117</v>
      </c>
      <c r="B3480" s="25">
        <v>6.5174763777893219E-3</v>
      </c>
    </row>
    <row r="3481" spans="1:2" x14ac:dyDescent="0.25">
      <c r="A3481" s="23">
        <v>43118</v>
      </c>
      <c r="B3481" s="25">
        <v>6.6087180979426119E-3</v>
      </c>
    </row>
    <row r="3482" spans="1:2" x14ac:dyDescent="0.25">
      <c r="A3482" s="23">
        <v>43119</v>
      </c>
      <c r="B3482" s="25">
        <v>6.6460863246631252E-3</v>
      </c>
    </row>
    <row r="3483" spans="1:2" x14ac:dyDescent="0.25">
      <c r="A3483" s="23">
        <v>43122</v>
      </c>
      <c r="B3483" s="25">
        <v>6.6929560447694936E-3</v>
      </c>
    </row>
    <row r="3484" spans="1:2" x14ac:dyDescent="0.25">
      <c r="A3484" s="23">
        <v>43123</v>
      </c>
      <c r="B3484" s="25">
        <v>6.6946090505601852E-3</v>
      </c>
    </row>
    <row r="3485" spans="1:2" x14ac:dyDescent="0.25">
      <c r="A3485" s="23">
        <v>43124</v>
      </c>
      <c r="B3485" s="25">
        <v>6.6969183125666909E-3</v>
      </c>
    </row>
    <row r="3486" spans="1:2" x14ac:dyDescent="0.25">
      <c r="A3486" s="23">
        <v>43125</v>
      </c>
      <c r="B3486" s="25">
        <v>6.6926228813952715E-3</v>
      </c>
    </row>
    <row r="3487" spans="1:2" x14ac:dyDescent="0.25">
      <c r="A3487" s="23">
        <v>43126</v>
      </c>
      <c r="B3487" s="25">
        <v>6.7023422275507283E-3</v>
      </c>
    </row>
    <row r="3488" spans="1:2" x14ac:dyDescent="0.25">
      <c r="A3488" s="23">
        <v>43129</v>
      </c>
      <c r="B3488" s="25">
        <v>6.7597307462481382E-3</v>
      </c>
    </row>
    <row r="3489" spans="1:2" x14ac:dyDescent="0.25">
      <c r="A3489" s="23">
        <v>43130</v>
      </c>
      <c r="B3489" s="25">
        <v>6.7931582478832908E-3</v>
      </c>
    </row>
    <row r="3490" spans="1:2" x14ac:dyDescent="0.25">
      <c r="A3490" s="23">
        <v>43131</v>
      </c>
      <c r="B3490" s="25">
        <v>6.7025895898980004E-3</v>
      </c>
    </row>
    <row r="3491" spans="1:2" x14ac:dyDescent="0.25">
      <c r="A3491" s="23">
        <v>43132</v>
      </c>
      <c r="B3491" s="25">
        <v>6.6917116077325201E-3</v>
      </c>
    </row>
    <row r="3492" spans="1:2" x14ac:dyDescent="0.25">
      <c r="A3492" s="23">
        <v>43133</v>
      </c>
      <c r="B3492" s="25">
        <v>6.8078533693998189E-3</v>
      </c>
    </row>
    <row r="3493" spans="1:2" x14ac:dyDescent="0.25">
      <c r="A3493" s="23">
        <v>43136</v>
      </c>
      <c r="B3493" s="25">
        <v>7.3025019647634526E-3</v>
      </c>
    </row>
    <row r="3494" spans="1:2" x14ac:dyDescent="0.25">
      <c r="A3494" s="23">
        <v>43137</v>
      </c>
      <c r="B3494" s="25">
        <v>6.9391204103528281E-3</v>
      </c>
    </row>
    <row r="3495" spans="1:2" x14ac:dyDescent="0.25">
      <c r="A3495" s="23">
        <v>43138</v>
      </c>
      <c r="B3495" s="25">
        <v>6.5119074141535283E-3</v>
      </c>
    </row>
    <row r="3496" spans="1:2" x14ac:dyDescent="0.25">
      <c r="A3496" s="23">
        <v>43139</v>
      </c>
      <c r="B3496" s="25">
        <v>6.2107990913571332E-3</v>
      </c>
    </row>
    <row r="3497" spans="1:2" x14ac:dyDescent="0.25">
      <c r="A3497" s="23">
        <v>43140</v>
      </c>
      <c r="B3497" s="25">
        <v>6.3671021740228095E-3</v>
      </c>
    </row>
    <row r="3498" spans="1:2" x14ac:dyDescent="0.25">
      <c r="A3498" s="23">
        <v>43143</v>
      </c>
      <c r="B3498" s="25">
        <v>6.6037328386954197E-3</v>
      </c>
    </row>
    <row r="3499" spans="1:2" x14ac:dyDescent="0.25">
      <c r="A3499" s="23">
        <v>43144</v>
      </c>
      <c r="B3499" s="25">
        <v>6.6789622467777754E-3</v>
      </c>
    </row>
    <row r="3500" spans="1:2" x14ac:dyDescent="0.25">
      <c r="A3500" s="23">
        <v>43145</v>
      </c>
      <c r="B3500" s="25">
        <v>6.820901112686073E-3</v>
      </c>
    </row>
    <row r="3501" spans="1:2" x14ac:dyDescent="0.25">
      <c r="A3501" s="23">
        <v>43146</v>
      </c>
      <c r="B3501" s="25">
        <v>6.7946638340217191E-3</v>
      </c>
    </row>
    <row r="3502" spans="1:2" x14ac:dyDescent="0.25">
      <c r="A3502" s="23">
        <v>43147</v>
      </c>
      <c r="B3502" s="25">
        <v>6.8027114349695772E-3</v>
      </c>
    </row>
    <row r="3503" spans="1:2" x14ac:dyDescent="0.25">
      <c r="A3503" s="23">
        <v>43151</v>
      </c>
      <c r="B3503" s="25">
        <v>6.8950711043387347E-3</v>
      </c>
    </row>
    <row r="3504" spans="1:2" x14ac:dyDescent="0.25">
      <c r="A3504" s="23">
        <v>43152</v>
      </c>
      <c r="B3504" s="25">
        <v>6.9182306983730513E-3</v>
      </c>
    </row>
    <row r="3505" spans="1:2" x14ac:dyDescent="0.25">
      <c r="A3505" s="23">
        <v>43153</v>
      </c>
      <c r="B3505" s="25">
        <v>7.1001559913010936E-3</v>
      </c>
    </row>
    <row r="3506" spans="1:2" x14ac:dyDescent="0.25">
      <c r="A3506" s="23">
        <v>43154</v>
      </c>
      <c r="B3506" s="25">
        <v>7.2444069943600198E-3</v>
      </c>
    </row>
    <row r="3507" spans="1:2" x14ac:dyDescent="0.25">
      <c r="A3507" s="23">
        <v>43157</v>
      </c>
      <c r="B3507" s="25">
        <v>7.4727912141006048E-3</v>
      </c>
    </row>
    <row r="3508" spans="1:2" x14ac:dyDescent="0.25">
      <c r="A3508" s="23">
        <v>43158</v>
      </c>
      <c r="B3508" s="25">
        <v>7.4897580013522091E-3</v>
      </c>
    </row>
    <row r="3509" spans="1:2" x14ac:dyDescent="0.25">
      <c r="A3509" s="23">
        <v>43159</v>
      </c>
      <c r="B3509" s="25">
        <v>7.5465139071204668E-3</v>
      </c>
    </row>
    <row r="3510" spans="1:2" x14ac:dyDescent="0.25">
      <c r="A3510" s="23">
        <v>43160</v>
      </c>
      <c r="B3510" s="25">
        <v>7.5641431140347493E-3</v>
      </c>
    </row>
    <row r="3511" spans="1:2" x14ac:dyDescent="0.25">
      <c r="A3511" s="23">
        <v>43161</v>
      </c>
      <c r="B3511" s="25">
        <v>7.5984811082374648E-3</v>
      </c>
    </row>
    <row r="3512" spans="1:2" x14ac:dyDescent="0.25">
      <c r="A3512" s="23">
        <v>43164</v>
      </c>
      <c r="B3512" s="25">
        <v>7.6403728266336568E-3</v>
      </c>
    </row>
    <row r="3513" spans="1:2" x14ac:dyDescent="0.25">
      <c r="A3513" s="23">
        <v>43165</v>
      </c>
      <c r="B3513" s="25">
        <v>7.6683918510060955E-3</v>
      </c>
    </row>
    <row r="3514" spans="1:2" x14ac:dyDescent="0.25">
      <c r="A3514" s="23">
        <v>43166</v>
      </c>
      <c r="B3514" s="25">
        <v>7.6864201785316055E-3</v>
      </c>
    </row>
    <row r="3515" spans="1:2" x14ac:dyDescent="0.25">
      <c r="A3515" s="23">
        <v>43167</v>
      </c>
      <c r="B3515" s="25">
        <v>7.6957805481585595E-3</v>
      </c>
    </row>
    <row r="3516" spans="1:2" x14ac:dyDescent="0.25">
      <c r="A3516" s="23">
        <v>43168</v>
      </c>
      <c r="B3516" s="25">
        <v>7.7622397772627583E-3</v>
      </c>
    </row>
    <row r="3517" spans="1:2" x14ac:dyDescent="0.25">
      <c r="A3517" s="23">
        <v>43171</v>
      </c>
      <c r="B3517" s="25">
        <v>7.7347294631464614E-3</v>
      </c>
    </row>
    <row r="3518" spans="1:2" x14ac:dyDescent="0.25">
      <c r="A3518" s="23">
        <v>43172</v>
      </c>
      <c r="B3518" s="25">
        <v>7.7600059463192039E-3</v>
      </c>
    </row>
    <row r="3519" spans="1:2" x14ac:dyDescent="0.25">
      <c r="A3519" s="23">
        <v>43173</v>
      </c>
      <c r="B3519" s="25">
        <v>7.8403678198835092E-3</v>
      </c>
    </row>
    <row r="3520" spans="1:2" x14ac:dyDescent="0.25">
      <c r="A3520" s="23">
        <v>43174</v>
      </c>
      <c r="B3520" s="25">
        <v>7.8660450873655474E-3</v>
      </c>
    </row>
    <row r="3521" spans="1:2" x14ac:dyDescent="0.25">
      <c r="A3521" s="23">
        <v>43175</v>
      </c>
      <c r="B3521" s="25">
        <v>7.8726826543757955E-3</v>
      </c>
    </row>
    <row r="3522" spans="1:2" x14ac:dyDescent="0.25">
      <c r="A3522" s="23">
        <v>43178</v>
      </c>
      <c r="B3522" s="25">
        <v>7.9016802637585926E-3</v>
      </c>
    </row>
    <row r="3523" spans="1:2" x14ac:dyDescent="0.25">
      <c r="A3523" s="23">
        <v>43179</v>
      </c>
      <c r="B3523" s="25">
        <v>7.9345357832860675E-3</v>
      </c>
    </row>
    <row r="3524" spans="1:2" x14ac:dyDescent="0.25">
      <c r="A3524" s="23">
        <v>43180</v>
      </c>
      <c r="B3524" s="25">
        <v>7.9537335825730082E-3</v>
      </c>
    </row>
    <row r="3525" spans="1:2" x14ac:dyDescent="0.25">
      <c r="A3525" s="23">
        <v>43181</v>
      </c>
      <c r="B3525" s="25">
        <v>7.9763851663010588E-3</v>
      </c>
    </row>
    <row r="3526" spans="1:2" x14ac:dyDescent="0.25">
      <c r="A3526" s="23">
        <v>43182</v>
      </c>
      <c r="B3526" s="25">
        <v>8.0276682811777356E-3</v>
      </c>
    </row>
    <row r="3527" spans="1:2" x14ac:dyDescent="0.25">
      <c r="A3527" s="23">
        <v>43185</v>
      </c>
      <c r="B3527" s="25">
        <v>8.1051175962711941E-3</v>
      </c>
    </row>
    <row r="3528" spans="1:2" x14ac:dyDescent="0.25">
      <c r="A3528" s="23">
        <v>43186</v>
      </c>
      <c r="B3528" s="25">
        <v>8.12003230026348E-3</v>
      </c>
    </row>
    <row r="3529" spans="1:2" x14ac:dyDescent="0.25">
      <c r="A3529" s="23">
        <v>43187</v>
      </c>
      <c r="B3529" s="25">
        <v>8.1422260314467643E-3</v>
      </c>
    </row>
    <row r="3530" spans="1:2" x14ac:dyDescent="0.25">
      <c r="A3530" s="23">
        <v>43188</v>
      </c>
      <c r="B3530" s="25">
        <v>8.1787645135296128E-3</v>
      </c>
    </row>
    <row r="3531" spans="1:2" x14ac:dyDescent="0.25">
      <c r="A3531" s="23">
        <v>43192</v>
      </c>
      <c r="B3531" s="25">
        <v>8.2320127067341264E-3</v>
      </c>
    </row>
    <row r="3532" spans="1:2" x14ac:dyDescent="0.25">
      <c r="A3532" s="23">
        <v>43193</v>
      </c>
      <c r="B3532" s="25">
        <v>8.2541205268045204E-3</v>
      </c>
    </row>
    <row r="3533" spans="1:2" x14ac:dyDescent="0.25">
      <c r="A3533" s="23">
        <v>43194</v>
      </c>
      <c r="B3533" s="25">
        <v>8.1348536386507408E-3</v>
      </c>
    </row>
    <row r="3534" spans="1:2" x14ac:dyDescent="0.25">
      <c r="A3534" s="23">
        <v>43195</v>
      </c>
      <c r="B3534" s="25">
        <v>8.0394664178689013E-3</v>
      </c>
    </row>
    <row r="3535" spans="1:2" x14ac:dyDescent="0.25">
      <c r="A3535" s="23">
        <v>43196</v>
      </c>
      <c r="B3535" s="25">
        <v>8.0782740913081241E-3</v>
      </c>
    </row>
    <row r="3536" spans="1:2" x14ac:dyDescent="0.25">
      <c r="A3536" s="23">
        <v>43199</v>
      </c>
      <c r="B3536" s="25">
        <v>8.1710900669993425E-3</v>
      </c>
    </row>
    <row r="3537" spans="1:2" x14ac:dyDescent="0.25">
      <c r="A3537" s="23">
        <v>43200</v>
      </c>
      <c r="B3537" s="25">
        <v>8.1749624513860475E-3</v>
      </c>
    </row>
    <row r="3538" spans="1:2" x14ac:dyDescent="0.25">
      <c r="A3538" s="23">
        <v>43201</v>
      </c>
      <c r="B3538" s="25">
        <v>8.1885137372421646E-3</v>
      </c>
    </row>
    <row r="3539" spans="1:2" x14ac:dyDescent="0.25">
      <c r="A3539" s="23">
        <v>43202</v>
      </c>
      <c r="B3539" s="25">
        <v>8.1700902146983889E-3</v>
      </c>
    </row>
    <row r="3540" spans="1:2" x14ac:dyDescent="0.25">
      <c r="A3540" s="23">
        <v>43203</v>
      </c>
      <c r="B3540" s="25">
        <v>8.1953619587165072E-3</v>
      </c>
    </row>
    <row r="3541" spans="1:2" x14ac:dyDescent="0.25">
      <c r="A3541" s="23">
        <v>43206</v>
      </c>
      <c r="B3541" s="25">
        <v>8.2268612052338597E-3</v>
      </c>
    </row>
    <row r="3542" spans="1:2" x14ac:dyDescent="0.25">
      <c r="A3542" s="23">
        <v>43207</v>
      </c>
      <c r="B3542" s="25">
        <v>8.2113603569697879E-3</v>
      </c>
    </row>
    <row r="3543" spans="1:2" x14ac:dyDescent="0.25">
      <c r="A3543" s="23">
        <v>43208</v>
      </c>
      <c r="B3543" s="25">
        <v>8.2452362976010996E-3</v>
      </c>
    </row>
    <row r="3544" spans="1:2" x14ac:dyDescent="0.25">
      <c r="A3544" s="23">
        <v>43209</v>
      </c>
      <c r="B3544" s="25">
        <v>8.2697992053517577E-3</v>
      </c>
    </row>
    <row r="3545" spans="1:2" x14ac:dyDescent="0.25">
      <c r="A3545" s="23">
        <v>43210</v>
      </c>
      <c r="B3545" s="25">
        <v>8.2899536745320024E-3</v>
      </c>
    </row>
    <row r="3546" spans="1:2" x14ac:dyDescent="0.25">
      <c r="A3546" s="23">
        <v>43213</v>
      </c>
      <c r="B3546" s="25">
        <v>8.3800079669154037E-3</v>
      </c>
    </row>
    <row r="3547" spans="1:2" x14ac:dyDescent="0.25">
      <c r="A3547" s="23">
        <v>43214</v>
      </c>
      <c r="B3547" s="25">
        <v>8.4310898102120113E-3</v>
      </c>
    </row>
    <row r="3548" spans="1:2" x14ac:dyDescent="0.25">
      <c r="A3548" s="23">
        <v>43215</v>
      </c>
      <c r="B3548" s="25">
        <v>8.4459890726942266E-3</v>
      </c>
    </row>
    <row r="3549" spans="1:2" x14ac:dyDescent="0.25">
      <c r="A3549" s="23">
        <v>43216</v>
      </c>
      <c r="B3549" s="25">
        <v>8.5039672618638651E-3</v>
      </c>
    </row>
    <row r="3550" spans="1:2" x14ac:dyDescent="0.25">
      <c r="A3550" s="23">
        <v>43217</v>
      </c>
      <c r="B3550" s="25">
        <v>8.521112363989447E-3</v>
      </c>
    </row>
    <row r="3551" spans="1:2" x14ac:dyDescent="0.25">
      <c r="A3551" s="23">
        <v>43220</v>
      </c>
      <c r="B3551" s="25">
        <v>8.5731869253726778E-3</v>
      </c>
    </row>
    <row r="3552" spans="1:2" x14ac:dyDescent="0.25">
      <c r="A3552" s="23">
        <v>43221</v>
      </c>
      <c r="B3552" s="25">
        <v>8.5764550760505376E-3</v>
      </c>
    </row>
    <row r="3553" spans="1:2" x14ac:dyDescent="0.25">
      <c r="A3553" s="23">
        <v>43222</v>
      </c>
      <c r="B3553" s="25">
        <v>8.587372412651284E-3</v>
      </c>
    </row>
    <row r="3554" spans="1:2" x14ac:dyDescent="0.25">
      <c r="A3554" s="23">
        <v>43223</v>
      </c>
      <c r="B3554" s="25">
        <v>8.5825977774136586E-3</v>
      </c>
    </row>
    <row r="3555" spans="1:2" x14ac:dyDescent="0.25">
      <c r="A3555" s="23">
        <v>43224</v>
      </c>
      <c r="B3555" s="25">
        <v>8.6246602849324727E-3</v>
      </c>
    </row>
    <row r="3556" spans="1:2" x14ac:dyDescent="0.25">
      <c r="A3556" s="23">
        <v>43227</v>
      </c>
      <c r="B3556" s="25">
        <v>8.5577626294435216E-3</v>
      </c>
    </row>
    <row r="3557" spans="1:2" x14ac:dyDescent="0.25">
      <c r="A3557" s="23">
        <v>43228</v>
      </c>
      <c r="B3557" s="25">
        <v>8.5725022569751452E-3</v>
      </c>
    </row>
    <row r="3558" spans="1:2" x14ac:dyDescent="0.25">
      <c r="A3558" s="23">
        <v>43229</v>
      </c>
      <c r="B3558" s="25">
        <v>8.5764717192002848E-3</v>
      </c>
    </row>
    <row r="3559" spans="1:2" x14ac:dyDescent="0.25">
      <c r="A3559" s="23">
        <v>43230</v>
      </c>
      <c r="B3559" s="25">
        <v>8.5873252281625234E-3</v>
      </c>
    </row>
    <row r="3560" spans="1:2" x14ac:dyDescent="0.25">
      <c r="A3560" s="23">
        <v>43231</v>
      </c>
      <c r="B3560" s="25">
        <v>8.5976910796066175E-3</v>
      </c>
    </row>
    <row r="3561" spans="1:2" x14ac:dyDescent="0.25">
      <c r="A3561" s="23">
        <v>43234</v>
      </c>
      <c r="B3561" s="25">
        <v>8.6299449288340657E-3</v>
      </c>
    </row>
    <row r="3562" spans="1:2" x14ac:dyDescent="0.25">
      <c r="A3562" s="23">
        <v>43235</v>
      </c>
      <c r="B3562" s="25">
        <v>8.6397934055926218E-3</v>
      </c>
    </row>
    <row r="3563" spans="1:2" x14ac:dyDescent="0.25">
      <c r="A3563" s="23">
        <v>43236</v>
      </c>
      <c r="B3563" s="25">
        <v>8.6517908673708899E-3</v>
      </c>
    </row>
    <row r="3564" spans="1:2" x14ac:dyDescent="0.25">
      <c r="A3564" s="23">
        <v>43237</v>
      </c>
      <c r="B3564" s="25">
        <v>8.7264222469118913E-3</v>
      </c>
    </row>
    <row r="3565" spans="1:2" x14ac:dyDescent="0.25">
      <c r="A3565" s="23">
        <v>43238</v>
      </c>
      <c r="B3565" s="25">
        <v>8.7401859419697914E-3</v>
      </c>
    </row>
    <row r="3566" spans="1:2" x14ac:dyDescent="0.25">
      <c r="A3566" s="23">
        <v>43241</v>
      </c>
      <c r="B3566" s="25">
        <v>8.8089191826752344E-3</v>
      </c>
    </row>
    <row r="3567" spans="1:2" x14ac:dyDescent="0.25">
      <c r="A3567" s="23">
        <v>43242</v>
      </c>
      <c r="B3567" s="25">
        <v>8.8278637452605668E-3</v>
      </c>
    </row>
    <row r="3568" spans="1:2" x14ac:dyDescent="0.25">
      <c r="A3568" s="23">
        <v>43243</v>
      </c>
      <c r="B3568" s="25">
        <v>8.8482389024959751E-3</v>
      </c>
    </row>
    <row r="3569" spans="1:2" x14ac:dyDescent="0.25">
      <c r="A3569" s="23">
        <v>43244</v>
      </c>
      <c r="B3569" s="25">
        <v>8.8665148190467669E-3</v>
      </c>
    </row>
    <row r="3570" spans="1:2" x14ac:dyDescent="0.25">
      <c r="A3570" s="23">
        <v>43245</v>
      </c>
      <c r="B3570" s="25">
        <v>8.8719093405569271E-3</v>
      </c>
    </row>
    <row r="3571" spans="1:2" x14ac:dyDescent="0.25">
      <c r="A3571" s="23">
        <v>43249</v>
      </c>
      <c r="B3571" s="25">
        <v>8.9372834983572069E-3</v>
      </c>
    </row>
    <row r="3572" spans="1:2" x14ac:dyDescent="0.25">
      <c r="A3572" s="23">
        <v>43250</v>
      </c>
      <c r="B3572" s="25">
        <v>8.9274873330424942E-3</v>
      </c>
    </row>
    <row r="3573" spans="1:2" x14ac:dyDescent="0.25">
      <c r="A3573" s="23">
        <v>43251</v>
      </c>
      <c r="B3573" s="25">
        <v>8.9241223392741986E-3</v>
      </c>
    </row>
    <row r="3574" spans="1:2" x14ac:dyDescent="0.25">
      <c r="A3574" s="23">
        <v>43252</v>
      </c>
      <c r="B3574" s="25">
        <v>8.9418506768119688E-3</v>
      </c>
    </row>
    <row r="3575" spans="1:2" x14ac:dyDescent="0.25">
      <c r="A3575" s="23">
        <v>43255</v>
      </c>
      <c r="B3575" s="25">
        <v>8.9891263217507511E-3</v>
      </c>
    </row>
    <row r="3576" spans="1:2" x14ac:dyDescent="0.25">
      <c r="A3576" s="23">
        <v>43256</v>
      </c>
      <c r="B3576" s="25">
        <v>9.0034631126874043E-3</v>
      </c>
    </row>
    <row r="3577" spans="1:2" x14ac:dyDescent="0.25">
      <c r="A3577" s="23">
        <v>43257</v>
      </c>
      <c r="B3577" s="25">
        <v>9.0227166764405009E-3</v>
      </c>
    </row>
    <row r="3578" spans="1:2" x14ac:dyDescent="0.25">
      <c r="A3578" s="23">
        <v>43258</v>
      </c>
      <c r="B3578" s="25">
        <v>8.9234723550457584E-3</v>
      </c>
    </row>
    <row r="3579" spans="1:2" x14ac:dyDescent="0.25">
      <c r="A3579" s="23">
        <v>43259</v>
      </c>
      <c r="B3579" s="25">
        <v>8.9362425976857729E-3</v>
      </c>
    </row>
    <row r="3580" spans="1:2" x14ac:dyDescent="0.25">
      <c r="A3580" s="23">
        <v>43262</v>
      </c>
      <c r="B3580" s="25">
        <v>8.9761137716344308E-3</v>
      </c>
    </row>
    <row r="3581" spans="1:2" x14ac:dyDescent="0.25">
      <c r="A3581" s="23">
        <v>43263</v>
      </c>
      <c r="B3581" s="25">
        <v>8.9869515378564468E-3</v>
      </c>
    </row>
    <row r="3582" spans="1:2" x14ac:dyDescent="0.25">
      <c r="A3582" s="23">
        <v>43264</v>
      </c>
      <c r="B3582" s="25">
        <v>9.0015063624184766E-3</v>
      </c>
    </row>
    <row r="3583" spans="1:2" x14ac:dyDescent="0.25">
      <c r="A3583" s="23">
        <v>43265</v>
      </c>
      <c r="B3583" s="25">
        <v>9.0092812570452541E-3</v>
      </c>
    </row>
    <row r="3584" spans="1:2" x14ac:dyDescent="0.25">
      <c r="A3584" s="23">
        <v>43266</v>
      </c>
      <c r="B3584" s="25">
        <v>9.0257705607155181E-3</v>
      </c>
    </row>
    <row r="3585" spans="1:2" x14ac:dyDescent="0.25">
      <c r="A3585" s="23">
        <v>43269</v>
      </c>
      <c r="B3585" s="25">
        <v>9.0679793905168449E-3</v>
      </c>
    </row>
    <row r="3586" spans="1:2" x14ac:dyDescent="0.25">
      <c r="A3586" s="23">
        <v>43270</v>
      </c>
      <c r="B3586" s="25">
        <v>9.0811322183186327E-3</v>
      </c>
    </row>
    <row r="3587" spans="1:2" x14ac:dyDescent="0.25">
      <c r="A3587" s="23">
        <v>43271</v>
      </c>
      <c r="B3587" s="25">
        <v>9.1044292647028957E-3</v>
      </c>
    </row>
    <row r="3588" spans="1:2" x14ac:dyDescent="0.25">
      <c r="A3588" s="23">
        <v>43272</v>
      </c>
      <c r="B3588" s="25">
        <v>9.1397632696348374E-3</v>
      </c>
    </row>
    <row r="3589" spans="1:2" x14ac:dyDescent="0.25">
      <c r="A3589" s="23">
        <v>43273</v>
      </c>
      <c r="B3589" s="25">
        <v>9.1538538897111277E-3</v>
      </c>
    </row>
    <row r="3590" spans="1:2" x14ac:dyDescent="0.25">
      <c r="A3590" s="23">
        <v>43276</v>
      </c>
      <c r="B3590" s="25">
        <v>9.2088265828595972E-3</v>
      </c>
    </row>
    <row r="3591" spans="1:2" x14ac:dyDescent="0.25">
      <c r="A3591" s="23">
        <v>43277</v>
      </c>
      <c r="B3591" s="25">
        <v>9.2057179489328789E-3</v>
      </c>
    </row>
    <row r="3592" spans="1:2" x14ac:dyDescent="0.25">
      <c r="A3592" s="23">
        <v>43278</v>
      </c>
      <c r="B3592" s="25">
        <v>9.2249191112168116E-3</v>
      </c>
    </row>
    <row r="3593" spans="1:2" x14ac:dyDescent="0.25">
      <c r="A3593" s="23">
        <v>43279</v>
      </c>
      <c r="B3593" s="25">
        <v>9.2438669195988865E-3</v>
      </c>
    </row>
    <row r="3594" spans="1:2" x14ac:dyDescent="0.25">
      <c r="A3594" s="23">
        <v>43280</v>
      </c>
      <c r="B3594" s="25">
        <v>9.2589521205890257E-3</v>
      </c>
    </row>
    <row r="3595" spans="1:2" x14ac:dyDescent="0.25">
      <c r="A3595" s="23">
        <v>43283</v>
      </c>
      <c r="B3595" s="25">
        <v>9.2917993885297534E-3</v>
      </c>
    </row>
    <row r="3596" spans="1:2" x14ac:dyDescent="0.25">
      <c r="A3596" s="23">
        <v>43284</v>
      </c>
      <c r="B3596" s="25">
        <v>9.3090097137478178E-3</v>
      </c>
    </row>
    <row r="3597" spans="1:2" x14ac:dyDescent="0.25">
      <c r="A3597" s="23">
        <v>43286</v>
      </c>
      <c r="B3597" s="25">
        <v>9.3297003257912792E-3</v>
      </c>
    </row>
    <row r="3598" spans="1:2" x14ac:dyDescent="0.25">
      <c r="A3598" s="23">
        <v>43287</v>
      </c>
      <c r="B3598" s="25">
        <v>9.3684432873457624E-3</v>
      </c>
    </row>
    <row r="3599" spans="1:2" x14ac:dyDescent="0.25">
      <c r="A3599" s="23">
        <v>43290</v>
      </c>
      <c r="B3599" s="25">
        <v>9.2594474059761733E-3</v>
      </c>
    </row>
    <row r="3600" spans="1:2" x14ac:dyDescent="0.25">
      <c r="A3600" s="23">
        <v>43291</v>
      </c>
      <c r="B3600" s="25">
        <v>9.2684381926890769E-3</v>
      </c>
    </row>
    <row r="3601" spans="1:2" x14ac:dyDescent="0.25">
      <c r="A3601" s="23">
        <v>43292</v>
      </c>
      <c r="B3601" s="25">
        <v>9.246069650835409E-3</v>
      </c>
    </row>
    <row r="3602" spans="1:2" x14ac:dyDescent="0.25">
      <c r="A3602" s="23">
        <v>43293</v>
      </c>
      <c r="B3602" s="25">
        <v>9.2516832631197587E-3</v>
      </c>
    </row>
    <row r="3603" spans="1:2" x14ac:dyDescent="0.25">
      <c r="A3603" s="23">
        <v>43294</v>
      </c>
      <c r="B3603" s="25">
        <v>9.2704112322670174E-3</v>
      </c>
    </row>
    <row r="3604" spans="1:2" x14ac:dyDescent="0.25">
      <c r="A3604" s="23">
        <v>43297</v>
      </c>
      <c r="B3604" s="25">
        <v>9.2967979160893943E-3</v>
      </c>
    </row>
    <row r="3605" spans="1:2" x14ac:dyDescent="0.25">
      <c r="A3605" s="23">
        <v>43298</v>
      </c>
      <c r="B3605" s="25">
        <v>9.3036173767218067E-3</v>
      </c>
    </row>
    <row r="3606" spans="1:2" x14ac:dyDescent="0.25">
      <c r="A3606" s="23">
        <v>43299</v>
      </c>
      <c r="B3606" s="25">
        <v>9.3097753565365426E-3</v>
      </c>
    </row>
    <row r="3607" spans="1:2" x14ac:dyDescent="0.25">
      <c r="A3607" s="23">
        <v>43300</v>
      </c>
      <c r="B3607" s="25">
        <v>9.3390252703300369E-3</v>
      </c>
    </row>
    <row r="3608" spans="1:2" x14ac:dyDescent="0.25">
      <c r="A3608" s="23">
        <v>43301</v>
      </c>
      <c r="B3608" s="25">
        <v>9.361813651309836E-3</v>
      </c>
    </row>
    <row r="3609" spans="1:2" x14ac:dyDescent="0.25">
      <c r="A3609" s="23">
        <v>43304</v>
      </c>
      <c r="B3609" s="25">
        <v>9.414210451196281E-3</v>
      </c>
    </row>
    <row r="3610" spans="1:2" x14ac:dyDescent="0.25">
      <c r="A3610" s="23">
        <v>43305</v>
      </c>
      <c r="B3610" s="25">
        <v>9.4409019376042735E-3</v>
      </c>
    </row>
    <row r="3611" spans="1:2" x14ac:dyDescent="0.25">
      <c r="A3611" s="23">
        <v>43306</v>
      </c>
      <c r="B3611" s="25">
        <v>9.4557498020650943E-3</v>
      </c>
    </row>
    <row r="3612" spans="1:2" x14ac:dyDescent="0.25">
      <c r="A3612" s="23">
        <v>43307</v>
      </c>
      <c r="B3612" s="25">
        <v>9.4573770459926987E-3</v>
      </c>
    </row>
    <row r="3613" spans="1:2" x14ac:dyDescent="0.25">
      <c r="A3613" s="23">
        <v>43308</v>
      </c>
      <c r="B3613" s="25">
        <v>9.4642594103027111E-3</v>
      </c>
    </row>
    <row r="3614" spans="1:2" x14ac:dyDescent="0.25">
      <c r="A3614" s="23">
        <v>43311</v>
      </c>
      <c r="B3614" s="25">
        <v>9.506063865504899E-3</v>
      </c>
    </row>
    <row r="3615" spans="1:2" x14ac:dyDescent="0.25">
      <c r="A3615" s="23">
        <v>43312</v>
      </c>
      <c r="B3615" s="25">
        <v>9.5491248579488985E-3</v>
      </c>
    </row>
    <row r="3616" spans="1:2" x14ac:dyDescent="0.25">
      <c r="A3616" s="23">
        <v>43313</v>
      </c>
      <c r="B3616" s="25">
        <v>9.549788624707567E-3</v>
      </c>
    </row>
    <row r="3617" spans="1:2" x14ac:dyDescent="0.25">
      <c r="A3617" s="23">
        <v>43314</v>
      </c>
      <c r="B3617" s="25">
        <v>9.5614877820020538E-3</v>
      </c>
    </row>
    <row r="3618" spans="1:2" x14ac:dyDescent="0.25">
      <c r="A3618" s="23">
        <v>43315</v>
      </c>
      <c r="B3618" s="25">
        <v>9.5820549490295281E-3</v>
      </c>
    </row>
    <row r="3619" spans="1:2" x14ac:dyDescent="0.25">
      <c r="A3619" s="23">
        <v>43318</v>
      </c>
      <c r="B3619" s="25">
        <v>9.6110430697342597E-3</v>
      </c>
    </row>
    <row r="3620" spans="1:2" x14ac:dyDescent="0.25">
      <c r="A3620" s="23">
        <v>43319</v>
      </c>
      <c r="B3620" s="25">
        <v>9.530213351575556E-3</v>
      </c>
    </row>
    <row r="3621" spans="1:2" x14ac:dyDescent="0.25">
      <c r="A3621" s="23">
        <v>43320</v>
      </c>
      <c r="B3621" s="25">
        <v>9.4363859284753993E-3</v>
      </c>
    </row>
    <row r="3622" spans="1:2" x14ac:dyDescent="0.25">
      <c r="A3622" s="23">
        <v>43321</v>
      </c>
      <c r="B3622" s="25">
        <v>9.445100209694024E-3</v>
      </c>
    </row>
    <row r="3623" spans="1:2" x14ac:dyDescent="0.25">
      <c r="A3623" s="23">
        <v>43322</v>
      </c>
      <c r="B3623" s="25">
        <v>9.4636029621286699E-3</v>
      </c>
    </row>
    <row r="3624" spans="1:2" x14ac:dyDescent="0.25">
      <c r="A3624" s="23">
        <v>43325</v>
      </c>
      <c r="B3624" s="25">
        <v>9.4745183912996467E-3</v>
      </c>
    </row>
    <row r="3625" spans="1:2" x14ac:dyDescent="0.25">
      <c r="A3625" s="23">
        <v>43326</v>
      </c>
      <c r="B3625" s="25">
        <v>9.480121717500678E-3</v>
      </c>
    </row>
    <row r="3626" spans="1:2" x14ac:dyDescent="0.25">
      <c r="A3626" s="23">
        <v>43327</v>
      </c>
      <c r="B3626" s="25">
        <v>9.4726304407737327E-3</v>
      </c>
    </row>
    <row r="3627" spans="1:2" x14ac:dyDescent="0.25">
      <c r="A3627" s="23">
        <v>43328</v>
      </c>
      <c r="B3627" s="25">
        <v>9.4857377475829896E-3</v>
      </c>
    </row>
    <row r="3628" spans="1:2" x14ac:dyDescent="0.25">
      <c r="A3628" s="23">
        <v>43329</v>
      </c>
      <c r="B3628" s="25">
        <v>9.4185791862939627E-3</v>
      </c>
    </row>
    <row r="3629" spans="1:2" x14ac:dyDescent="0.25">
      <c r="A3629" s="23">
        <v>43332</v>
      </c>
      <c r="B3629" s="25">
        <v>9.4179462024901461E-3</v>
      </c>
    </row>
    <row r="3630" spans="1:2" x14ac:dyDescent="0.25">
      <c r="A3630" s="23">
        <v>43333</v>
      </c>
      <c r="B3630" s="25">
        <v>9.4347907452563273E-3</v>
      </c>
    </row>
    <row r="3631" spans="1:2" x14ac:dyDescent="0.25">
      <c r="A3631" s="23">
        <v>43334</v>
      </c>
      <c r="B3631" s="25">
        <v>9.4490231316535223E-3</v>
      </c>
    </row>
    <row r="3632" spans="1:2" x14ac:dyDescent="0.25">
      <c r="A3632" s="23">
        <v>43335</v>
      </c>
      <c r="B3632" s="25">
        <v>9.4400323629069138E-3</v>
      </c>
    </row>
    <row r="3633" spans="1:2" x14ac:dyDescent="0.25">
      <c r="A3633" s="23">
        <v>43336</v>
      </c>
      <c r="B3633" s="25">
        <v>9.4769096390756591E-3</v>
      </c>
    </row>
    <row r="3634" spans="1:2" x14ac:dyDescent="0.25">
      <c r="A3634" s="23">
        <v>43339</v>
      </c>
      <c r="B3634" s="25">
        <v>9.4950677008538431E-3</v>
      </c>
    </row>
    <row r="3635" spans="1:2" x14ac:dyDescent="0.25">
      <c r="A3635" s="23">
        <v>43340</v>
      </c>
      <c r="B3635" s="25">
        <v>9.5052641053385845E-3</v>
      </c>
    </row>
    <row r="3636" spans="1:2" x14ac:dyDescent="0.25">
      <c r="A3636" s="23">
        <v>43341</v>
      </c>
      <c r="B3636" s="25">
        <v>9.5149469565287692E-3</v>
      </c>
    </row>
    <row r="3637" spans="1:2" x14ac:dyDescent="0.25">
      <c r="A3637" s="23">
        <v>43342</v>
      </c>
      <c r="B3637" s="25">
        <v>9.4636083083494693E-3</v>
      </c>
    </row>
    <row r="3638" spans="1:2" x14ac:dyDescent="0.25">
      <c r="A3638" s="23">
        <v>43343</v>
      </c>
      <c r="B3638" s="25">
        <v>9.4798007788778893E-3</v>
      </c>
    </row>
    <row r="3639" spans="1:2" x14ac:dyDescent="0.25">
      <c r="A3639" s="23">
        <v>43347</v>
      </c>
      <c r="B3639" s="25">
        <v>9.5102485917706314E-3</v>
      </c>
    </row>
    <row r="3640" spans="1:2" x14ac:dyDescent="0.25">
      <c r="A3640" s="23">
        <v>43348</v>
      </c>
      <c r="B3640" s="25">
        <v>9.3774689719976489E-3</v>
      </c>
    </row>
    <row r="3641" spans="1:2" x14ac:dyDescent="0.25">
      <c r="A3641" s="23">
        <v>43349</v>
      </c>
      <c r="B3641" s="25">
        <v>9.36708307098022E-3</v>
      </c>
    </row>
    <row r="3642" spans="1:2" x14ac:dyDescent="0.25">
      <c r="A3642" s="23">
        <v>43350</v>
      </c>
      <c r="B3642" s="25">
        <v>9.2856235299711987E-3</v>
      </c>
    </row>
    <row r="3643" spans="1:2" x14ac:dyDescent="0.25">
      <c r="A3643" s="23">
        <v>43353</v>
      </c>
      <c r="B3643" s="25">
        <v>9.30796425567193E-3</v>
      </c>
    </row>
    <row r="3644" spans="1:2" x14ac:dyDescent="0.25">
      <c r="A3644" s="23">
        <v>43354</v>
      </c>
      <c r="B3644" s="25">
        <v>9.2061068645579169E-3</v>
      </c>
    </row>
    <row r="3645" spans="1:2" x14ac:dyDescent="0.25">
      <c r="A3645" s="23">
        <v>43355</v>
      </c>
      <c r="B3645" s="25">
        <v>9.2112677415785438E-3</v>
      </c>
    </row>
    <row r="3646" spans="1:2" x14ac:dyDescent="0.25">
      <c r="A3646" s="23">
        <v>43356</v>
      </c>
      <c r="B3646" s="25">
        <v>9.2196453849116011E-3</v>
      </c>
    </row>
    <row r="3647" spans="1:2" x14ac:dyDescent="0.25">
      <c r="A3647" s="23">
        <v>43357</v>
      </c>
      <c r="B3647" s="25">
        <v>9.2235348991653865E-3</v>
      </c>
    </row>
    <row r="3648" spans="1:2" x14ac:dyDescent="0.25">
      <c r="A3648" s="23">
        <v>43360</v>
      </c>
      <c r="B3648" s="25">
        <v>9.2278224327833058E-3</v>
      </c>
    </row>
    <row r="3649" spans="1:2" x14ac:dyDescent="0.25">
      <c r="A3649" s="23">
        <v>43361</v>
      </c>
      <c r="B3649" s="25">
        <v>9.2538379394693226E-3</v>
      </c>
    </row>
    <row r="3650" spans="1:2" x14ac:dyDescent="0.25">
      <c r="A3650" s="23">
        <v>43362</v>
      </c>
      <c r="B3650" s="25">
        <v>9.2711736331438921E-3</v>
      </c>
    </row>
    <row r="3651" spans="1:2" x14ac:dyDescent="0.25">
      <c r="A3651" s="23">
        <v>43363</v>
      </c>
      <c r="B3651" s="25">
        <v>9.2993053977763473E-3</v>
      </c>
    </row>
    <row r="3652" spans="1:2" x14ac:dyDescent="0.25">
      <c r="A3652" s="23">
        <v>43364</v>
      </c>
      <c r="B3652" s="25">
        <v>9.323325391798809E-3</v>
      </c>
    </row>
    <row r="3653" spans="1:2" x14ac:dyDescent="0.25">
      <c r="A3653" s="23">
        <v>43367</v>
      </c>
      <c r="B3653" s="25">
        <v>9.351806073224278E-3</v>
      </c>
    </row>
    <row r="3654" spans="1:2" x14ac:dyDescent="0.25">
      <c r="A3654" s="23">
        <v>43368</v>
      </c>
      <c r="B3654" s="25">
        <v>9.3426805682068625E-3</v>
      </c>
    </row>
    <row r="3655" spans="1:2" x14ac:dyDescent="0.25">
      <c r="A3655" s="23">
        <v>43369</v>
      </c>
      <c r="B3655" s="25">
        <v>9.3103613399645457E-3</v>
      </c>
    </row>
    <row r="3656" spans="1:2" x14ac:dyDescent="0.25">
      <c r="A3656" s="23">
        <v>43370</v>
      </c>
      <c r="B3656" s="25">
        <v>9.3439210002435047E-3</v>
      </c>
    </row>
    <row r="3657" spans="1:2" x14ac:dyDescent="0.25">
      <c r="A3657" s="23">
        <v>43371</v>
      </c>
      <c r="B3657" s="25">
        <v>9.4266430386955591E-3</v>
      </c>
    </row>
    <row r="3658" spans="1:2" x14ac:dyDescent="0.25">
      <c r="A3658" s="23">
        <v>43374</v>
      </c>
      <c r="B3658" s="25">
        <v>9.3725371176909267E-3</v>
      </c>
    </row>
    <row r="3659" spans="1:2" x14ac:dyDescent="0.25">
      <c r="A3659" s="23">
        <v>43375</v>
      </c>
      <c r="B3659" s="25">
        <v>9.3807809493959837E-3</v>
      </c>
    </row>
    <row r="3660" spans="1:2" x14ac:dyDescent="0.25">
      <c r="A3660" s="23">
        <v>43376</v>
      </c>
      <c r="B3660" s="25">
        <v>9.3880112126096815E-3</v>
      </c>
    </row>
    <row r="3661" spans="1:2" x14ac:dyDescent="0.25">
      <c r="A3661" s="23">
        <v>43377</v>
      </c>
      <c r="B3661" s="25">
        <v>9.3705725753210345E-3</v>
      </c>
    </row>
    <row r="3662" spans="1:2" x14ac:dyDescent="0.25">
      <c r="A3662" s="23">
        <v>43378</v>
      </c>
      <c r="B3662" s="25">
        <v>9.2948560387486889E-3</v>
      </c>
    </row>
    <row r="3663" spans="1:2" x14ac:dyDescent="0.25">
      <c r="A3663" s="23">
        <v>43381</v>
      </c>
      <c r="B3663" s="25">
        <v>9.0950350203553576E-3</v>
      </c>
    </row>
    <row r="3664" spans="1:2" x14ac:dyDescent="0.25">
      <c r="A3664" s="23">
        <v>43382</v>
      </c>
      <c r="B3664" s="25">
        <v>9.1048232650317029E-3</v>
      </c>
    </row>
    <row r="3665" spans="1:2" x14ac:dyDescent="0.25">
      <c r="A3665" s="23">
        <v>43383</v>
      </c>
      <c r="B3665" s="25">
        <v>9.075989363266812E-3</v>
      </c>
    </row>
    <row r="3666" spans="1:2" x14ac:dyDescent="0.25">
      <c r="A3666" s="23">
        <v>43384</v>
      </c>
      <c r="B3666" s="25">
        <v>9.1001492853024502E-3</v>
      </c>
    </row>
    <row r="3667" spans="1:2" x14ac:dyDescent="0.25">
      <c r="A3667" s="23">
        <v>43385</v>
      </c>
      <c r="B3667" s="25">
        <v>9.0917144506457159E-3</v>
      </c>
    </row>
    <row r="3668" spans="1:2" x14ac:dyDescent="0.25">
      <c r="A3668" s="23">
        <v>43388</v>
      </c>
      <c r="B3668" s="25">
        <v>9.070747893241915E-3</v>
      </c>
    </row>
    <row r="3669" spans="1:2" x14ac:dyDescent="0.25">
      <c r="A3669" s="23">
        <v>43389</v>
      </c>
      <c r="B3669" s="25">
        <v>9.0406236610944823E-3</v>
      </c>
    </row>
    <row r="3670" spans="1:2" x14ac:dyDescent="0.25">
      <c r="A3670" s="23">
        <v>43390</v>
      </c>
      <c r="B3670" s="25">
        <v>9.0252780306516733E-3</v>
      </c>
    </row>
    <row r="3671" spans="1:2" x14ac:dyDescent="0.25">
      <c r="A3671" s="23">
        <v>43391</v>
      </c>
      <c r="B3671" s="25">
        <v>8.8932199925455535E-3</v>
      </c>
    </row>
    <row r="3672" spans="1:2" x14ac:dyDescent="0.25">
      <c r="A3672" s="23">
        <v>43392</v>
      </c>
      <c r="B3672" s="25">
        <v>8.8925994447823786E-3</v>
      </c>
    </row>
    <row r="3673" spans="1:2" x14ac:dyDescent="0.25">
      <c r="A3673" s="23">
        <v>43395</v>
      </c>
      <c r="B3673" s="25">
        <v>8.8960040623264902E-3</v>
      </c>
    </row>
    <row r="3674" spans="1:2" x14ac:dyDescent="0.25">
      <c r="A3674" s="23">
        <v>43396</v>
      </c>
      <c r="B3674" s="25">
        <v>8.8984272754941696E-3</v>
      </c>
    </row>
    <row r="3675" spans="1:2" x14ac:dyDescent="0.25">
      <c r="A3675" s="23">
        <v>43397</v>
      </c>
      <c r="B3675" s="25">
        <v>8.8741223348707265E-3</v>
      </c>
    </row>
    <row r="3676" spans="1:2" x14ac:dyDescent="0.25">
      <c r="A3676" s="23">
        <v>43398</v>
      </c>
      <c r="B3676" s="25">
        <v>8.8476383626121535E-3</v>
      </c>
    </row>
    <row r="3677" spans="1:2" x14ac:dyDescent="0.25">
      <c r="A3677" s="23">
        <v>43399</v>
      </c>
      <c r="B3677" s="25">
        <v>8.8333530790367654E-3</v>
      </c>
    </row>
    <row r="3678" spans="1:2" x14ac:dyDescent="0.25">
      <c r="A3678" s="23">
        <v>43402</v>
      </c>
      <c r="B3678" s="25">
        <v>8.8161878088071077E-3</v>
      </c>
    </row>
    <row r="3679" spans="1:2" x14ac:dyDescent="0.25">
      <c r="A3679" s="23">
        <v>43403</v>
      </c>
      <c r="B3679" s="25">
        <v>8.7996402267589424E-3</v>
      </c>
    </row>
    <row r="3680" spans="1:2" x14ac:dyDescent="0.25">
      <c r="A3680" s="23">
        <v>43404</v>
      </c>
      <c r="B3680" s="25">
        <v>8.7744955495083765E-3</v>
      </c>
    </row>
    <row r="3681" spans="1:2" x14ac:dyDescent="0.25">
      <c r="A3681" s="23">
        <v>43405</v>
      </c>
      <c r="B3681" s="25">
        <v>8.7530474812296255E-3</v>
      </c>
    </row>
    <row r="3682" spans="1:2" x14ac:dyDescent="0.25">
      <c r="A3682" s="23">
        <v>43406</v>
      </c>
      <c r="B3682" s="25">
        <v>8.7784721230792506E-3</v>
      </c>
    </row>
    <row r="3683" spans="1:2" x14ac:dyDescent="0.25">
      <c r="A3683" s="23">
        <v>43409</v>
      </c>
      <c r="B3683" s="25">
        <v>8.5957066402937432E-3</v>
      </c>
    </row>
    <row r="3684" spans="1:2" x14ac:dyDescent="0.25">
      <c r="A3684" s="23">
        <v>43410</v>
      </c>
      <c r="B3684" s="25">
        <v>8.5724956164205945E-3</v>
      </c>
    </row>
    <row r="3685" spans="1:2" x14ac:dyDescent="0.25">
      <c r="A3685" s="23">
        <v>43411</v>
      </c>
      <c r="B3685" s="25">
        <v>8.2710607387765922E-3</v>
      </c>
    </row>
    <row r="3686" spans="1:2" x14ac:dyDescent="0.25">
      <c r="A3686" s="23">
        <v>43412</v>
      </c>
      <c r="B3686" s="25">
        <v>8.2462837978871661E-3</v>
      </c>
    </row>
    <row r="3687" spans="1:2" x14ac:dyDescent="0.25">
      <c r="A3687" s="23">
        <v>43413</v>
      </c>
      <c r="B3687" s="25">
        <v>8.2218779147507082E-3</v>
      </c>
    </row>
    <row r="3688" spans="1:2" x14ac:dyDescent="0.25">
      <c r="A3688" s="23">
        <v>43416</v>
      </c>
      <c r="B3688" s="25">
        <v>8.1491167908314122E-3</v>
      </c>
    </row>
    <row r="3689" spans="1:2" x14ac:dyDescent="0.25">
      <c r="A3689" s="23">
        <v>43417</v>
      </c>
      <c r="B3689" s="25">
        <v>8.1503207387505494E-3</v>
      </c>
    </row>
    <row r="3690" spans="1:2" x14ac:dyDescent="0.25">
      <c r="A3690" s="23">
        <v>43418</v>
      </c>
      <c r="B3690" s="25">
        <v>8.1171206622503433E-3</v>
      </c>
    </row>
    <row r="3691" spans="1:2" x14ac:dyDescent="0.25">
      <c r="A3691" s="23">
        <v>43419</v>
      </c>
      <c r="B3691" s="25">
        <v>8.1562809151538573E-3</v>
      </c>
    </row>
    <row r="3692" spans="1:2" x14ac:dyDescent="0.25">
      <c r="A3692" s="23">
        <v>43420</v>
      </c>
      <c r="B3692" s="25">
        <v>8.1425123226825935E-3</v>
      </c>
    </row>
    <row r="3693" spans="1:2" x14ac:dyDescent="0.25">
      <c r="A3693" s="23">
        <v>43423</v>
      </c>
      <c r="B3693" s="25">
        <v>8.047981285219441E-3</v>
      </c>
    </row>
    <row r="3694" spans="1:2" x14ac:dyDescent="0.25">
      <c r="A3694" s="23">
        <v>43424</v>
      </c>
      <c r="B3694" s="25">
        <v>8.044669848433994E-3</v>
      </c>
    </row>
    <row r="3695" spans="1:2" x14ac:dyDescent="0.25">
      <c r="A3695" s="23">
        <v>43425</v>
      </c>
      <c r="B3695" s="25">
        <v>8.0130832252487405E-3</v>
      </c>
    </row>
    <row r="3696" spans="1:2" x14ac:dyDescent="0.25">
      <c r="A3696" s="23">
        <v>43427</v>
      </c>
      <c r="B3696" s="25">
        <v>7.966139681984119E-3</v>
      </c>
    </row>
    <row r="3697" spans="1:2" x14ac:dyDescent="0.25">
      <c r="A3697" s="23">
        <v>43430</v>
      </c>
      <c r="B3697" s="25">
        <v>7.8787851048658375E-3</v>
      </c>
    </row>
    <row r="3698" spans="1:2" x14ac:dyDescent="0.25">
      <c r="A3698" s="23">
        <v>43431</v>
      </c>
      <c r="B3698" s="25">
        <v>7.8536165048717077E-3</v>
      </c>
    </row>
    <row r="3699" spans="1:2" x14ac:dyDescent="0.25">
      <c r="A3699" s="23">
        <v>43432</v>
      </c>
      <c r="B3699" s="25">
        <v>7.8220812559754993E-3</v>
      </c>
    </row>
    <row r="3700" spans="1:2" x14ac:dyDescent="0.25">
      <c r="A3700" s="23">
        <v>43433</v>
      </c>
      <c r="B3700" s="25">
        <v>7.800536907001554E-3</v>
      </c>
    </row>
    <row r="3701" spans="1:2" x14ac:dyDescent="0.25">
      <c r="A3701" s="23">
        <v>43434</v>
      </c>
      <c r="B3701" s="25">
        <v>7.7926603657882954E-3</v>
      </c>
    </row>
    <row r="3702" spans="1:2" x14ac:dyDescent="0.25">
      <c r="A3702" s="23">
        <v>43437</v>
      </c>
      <c r="B3702" s="25">
        <v>7.7327881661248821E-3</v>
      </c>
    </row>
    <row r="3703" spans="1:2" x14ac:dyDescent="0.25">
      <c r="A3703" s="23">
        <v>43438</v>
      </c>
      <c r="B3703" s="25">
        <v>7.7203287132849852E-3</v>
      </c>
    </row>
    <row r="3704" spans="1:2" x14ac:dyDescent="0.25">
      <c r="A3704" s="23">
        <v>43440</v>
      </c>
      <c r="B3704" s="25">
        <v>7.7221698995169064E-3</v>
      </c>
    </row>
    <row r="3705" spans="1:2" x14ac:dyDescent="0.25">
      <c r="A3705" s="23">
        <v>43441</v>
      </c>
      <c r="B3705" s="25">
        <v>7.716732535447246E-3</v>
      </c>
    </row>
    <row r="3706" spans="1:2" x14ac:dyDescent="0.25">
      <c r="A3706" s="23">
        <v>43444</v>
      </c>
      <c r="B3706" s="25">
        <v>7.6088231238207182E-3</v>
      </c>
    </row>
    <row r="3707" spans="1:2" x14ac:dyDescent="0.25">
      <c r="A3707" s="23">
        <v>43445</v>
      </c>
      <c r="B3707" s="25">
        <v>7.5773723563876683E-3</v>
      </c>
    </row>
    <row r="3708" spans="1:2" x14ac:dyDescent="0.25">
      <c r="A3708" s="23">
        <v>43446</v>
      </c>
      <c r="B3708" s="25">
        <v>7.5462084932242934E-3</v>
      </c>
    </row>
    <row r="3709" spans="1:2" x14ac:dyDescent="0.25">
      <c r="A3709" s="23">
        <v>43447</v>
      </c>
      <c r="B3709" s="25">
        <v>7.5097133490493739E-3</v>
      </c>
    </row>
    <row r="3710" spans="1:2" x14ac:dyDescent="0.25">
      <c r="A3710" s="23">
        <v>43448</v>
      </c>
      <c r="B3710" s="25">
        <v>7.484773169299519E-3</v>
      </c>
    </row>
    <row r="3711" spans="1:2" x14ac:dyDescent="0.25">
      <c r="A3711" s="23">
        <v>43451</v>
      </c>
      <c r="B3711" s="25">
        <v>7.4243070942090483E-3</v>
      </c>
    </row>
    <row r="3712" spans="1:2" x14ac:dyDescent="0.25">
      <c r="A3712" s="23">
        <v>43452</v>
      </c>
      <c r="B3712" s="25">
        <v>7.399256798507059E-3</v>
      </c>
    </row>
    <row r="3713" spans="1:2" x14ac:dyDescent="0.25">
      <c r="A3713" s="23">
        <v>43453</v>
      </c>
      <c r="B3713" s="25">
        <v>7.364427856543676E-3</v>
      </c>
    </row>
    <row r="3714" spans="1:2" x14ac:dyDescent="0.25">
      <c r="A3714" s="23">
        <v>43454</v>
      </c>
      <c r="B3714" s="25">
        <v>7.3655127766421025E-3</v>
      </c>
    </row>
    <row r="3715" spans="1:2" x14ac:dyDescent="0.25">
      <c r="A3715" s="23">
        <v>43455</v>
      </c>
      <c r="B3715" s="25">
        <v>7.3851022967501567E-3</v>
      </c>
    </row>
    <row r="3716" spans="1:2" x14ac:dyDescent="0.25">
      <c r="A3716" s="23">
        <v>43458</v>
      </c>
      <c r="B3716" s="25">
        <v>7.3222177896614671E-3</v>
      </c>
    </row>
    <row r="3717" spans="1:2" x14ac:dyDescent="0.25">
      <c r="A3717" s="23">
        <v>43460</v>
      </c>
      <c r="B3717" s="25">
        <v>7.2204363776458003E-3</v>
      </c>
    </row>
    <row r="3718" spans="1:2" x14ac:dyDescent="0.25">
      <c r="A3718" s="23">
        <v>43461</v>
      </c>
      <c r="B3718" s="25">
        <v>7.147579678049798E-3</v>
      </c>
    </row>
    <row r="3719" spans="1:2" x14ac:dyDescent="0.25">
      <c r="A3719" s="23">
        <v>43462</v>
      </c>
      <c r="B3719" s="25">
        <v>7.158830688150486E-3</v>
      </c>
    </row>
    <row r="3720" spans="1:2" x14ac:dyDescent="0.25">
      <c r="A3720" s="23">
        <v>43465</v>
      </c>
      <c r="B3720" s="25">
        <v>7.0683438826975031E-3</v>
      </c>
    </row>
    <row r="3721" spans="1:2" x14ac:dyDescent="0.25">
      <c r="A3721" s="23">
        <v>43467</v>
      </c>
      <c r="B3721" s="25">
        <v>7.011283302378768E-3</v>
      </c>
    </row>
    <row r="3722" spans="1:2" x14ac:dyDescent="0.25">
      <c r="A3722" s="23">
        <v>43468</v>
      </c>
      <c r="B3722" s="25">
        <v>6.9363901957175678E-3</v>
      </c>
    </row>
    <row r="3723" spans="1:2" x14ac:dyDescent="0.25">
      <c r="A3723" s="23">
        <v>43469</v>
      </c>
      <c r="B3723" s="25">
        <v>6.905024831722173E-3</v>
      </c>
    </row>
    <row r="3724" spans="1:2" x14ac:dyDescent="0.25">
      <c r="A3724" s="23">
        <v>43472</v>
      </c>
      <c r="B3724" s="25">
        <v>6.8295436330567671E-3</v>
      </c>
    </row>
    <row r="3725" spans="1:2" x14ac:dyDescent="0.25">
      <c r="A3725" s="23">
        <v>43473</v>
      </c>
      <c r="B3725" s="25">
        <v>6.7717829870332924E-3</v>
      </c>
    </row>
    <row r="3726" spans="1:2" x14ac:dyDescent="0.25">
      <c r="A3726" s="23">
        <v>43474</v>
      </c>
      <c r="B3726" s="25">
        <v>6.7519514661165125E-3</v>
      </c>
    </row>
    <row r="3727" spans="1:2" x14ac:dyDescent="0.25">
      <c r="A3727" s="23">
        <v>43475</v>
      </c>
      <c r="B3727" s="25">
        <v>6.7331795061325028E-3</v>
      </c>
    </row>
    <row r="3728" spans="1:2" x14ac:dyDescent="0.25">
      <c r="A3728" s="23">
        <v>43476</v>
      </c>
      <c r="B3728" s="25">
        <v>6.7100354388784922E-3</v>
      </c>
    </row>
    <row r="3729" spans="1:2" x14ac:dyDescent="0.25">
      <c r="A3729" s="23">
        <v>43479</v>
      </c>
      <c r="B3729" s="25">
        <v>6.6365845998719308E-3</v>
      </c>
    </row>
    <row r="3730" spans="1:2" x14ac:dyDescent="0.25">
      <c r="A3730" s="23">
        <v>43480</v>
      </c>
      <c r="B3730" s="25">
        <v>6.622577204301594E-3</v>
      </c>
    </row>
    <row r="3731" spans="1:2" x14ac:dyDescent="0.25">
      <c r="A3731" s="23">
        <v>43481</v>
      </c>
      <c r="B3731" s="25">
        <v>6.6097265337301536E-3</v>
      </c>
    </row>
    <row r="3732" spans="1:2" x14ac:dyDescent="0.25">
      <c r="A3732" s="23">
        <v>43482</v>
      </c>
      <c r="B3732" s="25">
        <v>6.5885970530172866E-3</v>
      </c>
    </row>
    <row r="3733" spans="1:2" x14ac:dyDescent="0.25">
      <c r="A3733" s="23">
        <v>43483</v>
      </c>
      <c r="B3733" s="25">
        <v>6.573803030793135E-3</v>
      </c>
    </row>
    <row r="3734" spans="1:2" x14ac:dyDescent="0.25">
      <c r="A3734" s="23">
        <v>43487</v>
      </c>
      <c r="B3734" s="25">
        <v>6.5376636474372418E-3</v>
      </c>
    </row>
    <row r="3735" spans="1:2" x14ac:dyDescent="0.25">
      <c r="A3735" s="23">
        <v>43488</v>
      </c>
      <c r="B3735" s="25">
        <v>6.5245965004576689E-3</v>
      </c>
    </row>
    <row r="3736" spans="1:2" x14ac:dyDescent="0.25">
      <c r="A3736" s="23">
        <v>43489</v>
      </c>
      <c r="B3736" s="25">
        <v>6.5017643907268052E-3</v>
      </c>
    </row>
    <row r="3737" spans="1:2" x14ac:dyDescent="0.25">
      <c r="A3737" s="23">
        <v>43490</v>
      </c>
      <c r="B3737" s="25">
        <v>6.5169909440951912E-3</v>
      </c>
    </row>
    <row r="3738" spans="1:2" x14ac:dyDescent="0.25">
      <c r="A3738" s="23">
        <v>43493</v>
      </c>
      <c r="B3738" s="25">
        <v>6.4656267120115629E-3</v>
      </c>
    </row>
    <row r="3739" spans="1:2" x14ac:dyDescent="0.25">
      <c r="A3739" s="23">
        <v>43494</v>
      </c>
      <c r="B3739" s="25">
        <v>6.4537601529410793E-3</v>
      </c>
    </row>
    <row r="3740" spans="1:2" x14ac:dyDescent="0.25">
      <c r="A3740" s="23">
        <v>43495</v>
      </c>
      <c r="B3740" s="25">
        <v>6.4298489077014853E-3</v>
      </c>
    </row>
    <row r="3741" spans="1:2" x14ac:dyDescent="0.25">
      <c r="A3741" s="23">
        <v>43496</v>
      </c>
      <c r="B3741" s="25">
        <v>6.3935596753157409E-3</v>
      </c>
    </row>
    <row r="3742" spans="1:2" x14ac:dyDescent="0.25">
      <c r="A3742" s="23">
        <v>43497</v>
      </c>
      <c r="B3742" s="25">
        <v>6.3514255253060981E-3</v>
      </c>
    </row>
    <row r="3743" spans="1:2" x14ac:dyDescent="0.25">
      <c r="A3743" s="23">
        <v>43500</v>
      </c>
      <c r="B3743" s="25">
        <v>6.2966393642531759E-3</v>
      </c>
    </row>
    <row r="3744" spans="1:2" x14ac:dyDescent="0.25">
      <c r="A3744" s="23">
        <v>43501</v>
      </c>
      <c r="B3744" s="25">
        <v>6.2518176955341787E-3</v>
      </c>
    </row>
    <row r="3745" spans="1:2" x14ac:dyDescent="0.25">
      <c r="A3745" s="23">
        <v>43502</v>
      </c>
      <c r="B3745" s="25">
        <v>6.2313996367713287E-3</v>
      </c>
    </row>
    <row r="3746" spans="1:2" x14ac:dyDescent="0.25">
      <c r="A3746" s="23">
        <v>43503</v>
      </c>
      <c r="B3746" s="25">
        <v>6.1360647430726001E-3</v>
      </c>
    </row>
    <row r="3747" spans="1:2" x14ac:dyDescent="0.25">
      <c r="A3747" s="23">
        <v>43504</v>
      </c>
      <c r="B3747" s="25">
        <v>6.1136930136724832E-3</v>
      </c>
    </row>
    <row r="3748" spans="1:2" x14ac:dyDescent="0.25">
      <c r="A3748" s="23">
        <v>43507</v>
      </c>
      <c r="B3748" s="25">
        <v>6.0489049852077148E-3</v>
      </c>
    </row>
    <row r="3749" spans="1:2" x14ac:dyDescent="0.25">
      <c r="A3749" s="23">
        <v>43508</v>
      </c>
      <c r="B3749" s="25">
        <v>6.0662330132521536E-3</v>
      </c>
    </row>
    <row r="3750" spans="1:2" x14ac:dyDescent="0.25">
      <c r="A3750" s="23">
        <v>43509</v>
      </c>
      <c r="B3750" s="25">
        <v>6.046170762619596E-3</v>
      </c>
    </row>
    <row r="3751" spans="1:2" x14ac:dyDescent="0.25">
      <c r="A3751" s="23">
        <v>43510</v>
      </c>
      <c r="B3751" s="25">
        <v>6.0287437337454008E-3</v>
      </c>
    </row>
    <row r="3752" spans="1:2" x14ac:dyDescent="0.25">
      <c r="A3752" s="23">
        <v>43511</v>
      </c>
      <c r="B3752" s="25">
        <v>6.0225893502476868E-3</v>
      </c>
    </row>
    <row r="3753" spans="1:2" x14ac:dyDescent="0.25">
      <c r="A3753" s="23">
        <v>43515</v>
      </c>
      <c r="B3753" s="25">
        <v>5.9655440171388907E-3</v>
      </c>
    </row>
    <row r="3754" spans="1:2" x14ac:dyDescent="0.25">
      <c r="A3754" s="23">
        <v>43516</v>
      </c>
      <c r="B3754" s="25">
        <v>5.9591073080296209E-3</v>
      </c>
    </row>
    <row r="3755" spans="1:2" x14ac:dyDescent="0.25">
      <c r="A3755" s="23">
        <v>43517</v>
      </c>
      <c r="B3755" s="25">
        <v>5.9429862449063009E-3</v>
      </c>
    </row>
    <row r="3756" spans="1:2" x14ac:dyDescent="0.25">
      <c r="A3756" s="23">
        <v>43518</v>
      </c>
      <c r="B3756" s="25">
        <v>5.9306374993648436E-3</v>
      </c>
    </row>
    <row r="3757" spans="1:2" x14ac:dyDescent="0.25">
      <c r="A3757" s="23">
        <v>43521</v>
      </c>
      <c r="B3757" s="25">
        <v>5.8886189972691128E-3</v>
      </c>
    </row>
    <row r="3758" spans="1:2" x14ac:dyDescent="0.25">
      <c r="A3758" s="23">
        <v>43522</v>
      </c>
      <c r="B3758" s="25">
        <v>5.8751844043838375E-3</v>
      </c>
    </row>
    <row r="3759" spans="1:2" x14ac:dyDescent="0.25">
      <c r="A3759" s="23">
        <v>43523</v>
      </c>
      <c r="B3759" s="25">
        <v>5.8576631022480008E-3</v>
      </c>
    </row>
    <row r="3760" spans="1:2" x14ac:dyDescent="0.25">
      <c r="A3760" s="23">
        <v>43524</v>
      </c>
      <c r="B3760" s="25">
        <v>5.8714933948174064E-3</v>
      </c>
    </row>
    <row r="3761" spans="1:2" x14ac:dyDescent="0.25">
      <c r="A3761" s="23">
        <v>43525</v>
      </c>
      <c r="B3761" s="25">
        <v>5.8095115076193249E-3</v>
      </c>
    </row>
    <row r="3762" spans="1:2" x14ac:dyDescent="0.25">
      <c r="A3762" s="23">
        <v>43528</v>
      </c>
      <c r="B3762" s="25">
        <v>5.7164298471275021E-3</v>
      </c>
    </row>
    <row r="3763" spans="1:2" x14ac:dyDescent="0.25">
      <c r="A3763" s="23">
        <v>43529</v>
      </c>
      <c r="B3763" s="25">
        <v>5.584760687662671E-3</v>
      </c>
    </row>
    <row r="3764" spans="1:2" x14ac:dyDescent="0.25">
      <c r="A3764" s="23">
        <v>43530</v>
      </c>
      <c r="B3764" s="25">
        <v>5.5630467322720367E-3</v>
      </c>
    </row>
    <row r="3765" spans="1:2" x14ac:dyDescent="0.25">
      <c r="A3765" s="23">
        <v>43531</v>
      </c>
      <c r="B3765" s="25">
        <v>5.4113379572300335E-3</v>
      </c>
    </row>
    <row r="3766" spans="1:2" x14ac:dyDescent="0.25">
      <c r="A3766" s="23">
        <v>43532</v>
      </c>
      <c r="B3766" s="25">
        <v>5.3936715313740446E-3</v>
      </c>
    </row>
    <row r="3767" spans="1:2" x14ac:dyDescent="0.25">
      <c r="A3767" s="23">
        <v>43535</v>
      </c>
      <c r="B3767" s="25">
        <v>5.1010127275332717E-3</v>
      </c>
    </row>
    <row r="3768" spans="1:2" x14ac:dyDescent="0.25">
      <c r="A3768" s="23">
        <v>43536</v>
      </c>
      <c r="B3768" s="25">
        <v>5.0827418497589871E-3</v>
      </c>
    </row>
    <row r="3769" spans="1:2" x14ac:dyDescent="0.25">
      <c r="A3769" s="23">
        <v>43537</v>
      </c>
      <c r="B3769" s="25">
        <v>5.0601720825664831E-3</v>
      </c>
    </row>
    <row r="3770" spans="1:2" x14ac:dyDescent="0.25">
      <c r="A3770" s="23">
        <v>43538</v>
      </c>
      <c r="B3770" s="25">
        <v>5.0410305430281799E-3</v>
      </c>
    </row>
    <row r="3771" spans="1:2" x14ac:dyDescent="0.25">
      <c r="A3771" s="23">
        <v>43539</v>
      </c>
      <c r="B3771" s="25">
        <v>5.0206304058353357E-3</v>
      </c>
    </row>
    <row r="3772" spans="1:2" x14ac:dyDescent="0.25">
      <c r="A3772" s="23">
        <v>43542</v>
      </c>
      <c r="B3772" s="25">
        <v>4.960505818985439E-3</v>
      </c>
    </row>
    <row r="3773" spans="1:2" x14ac:dyDescent="0.25">
      <c r="A3773" s="23">
        <v>43543</v>
      </c>
      <c r="B3773" s="25">
        <v>4.9392687545866121E-3</v>
      </c>
    </row>
    <row r="3774" spans="1:2" x14ac:dyDescent="0.25">
      <c r="A3774" s="23">
        <v>43544</v>
      </c>
      <c r="B3774" s="25">
        <v>4.931503444678631E-3</v>
      </c>
    </row>
    <row r="3775" spans="1:2" x14ac:dyDescent="0.25">
      <c r="A3775" s="23">
        <v>43545</v>
      </c>
      <c r="B3775" s="25">
        <v>4.9275923063252236E-3</v>
      </c>
    </row>
    <row r="3776" spans="1:2" x14ac:dyDescent="0.25">
      <c r="A3776" s="23">
        <v>43546</v>
      </c>
      <c r="B3776" s="25">
        <v>4.9296466100174907E-3</v>
      </c>
    </row>
    <row r="3777" spans="1:2" x14ac:dyDescent="0.25">
      <c r="A3777" s="23">
        <v>43549</v>
      </c>
      <c r="B3777" s="25">
        <v>4.9083106024114809E-3</v>
      </c>
    </row>
    <row r="3778" spans="1:2" x14ac:dyDescent="0.25">
      <c r="A3778" s="23">
        <v>43550</v>
      </c>
      <c r="B3778" s="25">
        <v>4.8915378213725269E-3</v>
      </c>
    </row>
    <row r="3779" spans="1:2" x14ac:dyDescent="0.25">
      <c r="A3779" s="23">
        <v>43551</v>
      </c>
      <c r="B3779" s="25">
        <v>4.8751103441202481E-3</v>
      </c>
    </row>
    <row r="3780" spans="1:2" x14ac:dyDescent="0.25">
      <c r="A3780" s="23">
        <v>43552</v>
      </c>
      <c r="B3780" s="25">
        <v>4.8721694294244777E-3</v>
      </c>
    </row>
    <row r="3781" spans="1:2" x14ac:dyDescent="0.25">
      <c r="A3781" s="23">
        <v>43553</v>
      </c>
      <c r="B3781" s="25">
        <v>4.8168744205676628E-3</v>
      </c>
    </row>
    <row r="3782" spans="1:2" x14ac:dyDescent="0.25">
      <c r="A3782" s="23">
        <v>43556</v>
      </c>
      <c r="B3782" s="25">
        <v>4.8190208478000596E-3</v>
      </c>
    </row>
    <row r="3783" spans="1:2" x14ac:dyDescent="0.25">
      <c r="A3783" s="23">
        <v>43557</v>
      </c>
      <c r="B3783" s="25">
        <v>4.802653431766668E-3</v>
      </c>
    </row>
    <row r="3784" spans="1:2" x14ac:dyDescent="0.25">
      <c r="A3784" s="23">
        <v>43558</v>
      </c>
      <c r="B3784" s="25">
        <v>4.7189750596026148E-3</v>
      </c>
    </row>
    <row r="3785" spans="1:2" x14ac:dyDescent="0.25">
      <c r="A3785" s="23">
        <v>43559</v>
      </c>
      <c r="B3785" s="25">
        <v>4.6943418661964387E-3</v>
      </c>
    </row>
    <row r="3786" spans="1:2" x14ac:dyDescent="0.25">
      <c r="A3786" s="23">
        <v>43560</v>
      </c>
      <c r="B3786" s="25">
        <v>4.5288262345339891E-3</v>
      </c>
    </row>
    <row r="3787" spans="1:2" x14ac:dyDescent="0.25">
      <c r="A3787" s="23">
        <v>43563</v>
      </c>
      <c r="B3787" s="25">
        <v>4.4898944577262956E-3</v>
      </c>
    </row>
    <row r="3788" spans="1:2" x14ac:dyDescent="0.25">
      <c r="A3788" s="23">
        <v>43564</v>
      </c>
      <c r="B3788" s="25">
        <v>4.5039571709193371E-3</v>
      </c>
    </row>
    <row r="3789" spans="1:2" x14ac:dyDescent="0.25">
      <c r="A3789" s="23">
        <v>43565</v>
      </c>
      <c r="B3789" s="25">
        <v>4.4842810034924074E-3</v>
      </c>
    </row>
    <row r="3790" spans="1:2" x14ac:dyDescent="0.25">
      <c r="A3790" s="23">
        <v>43566</v>
      </c>
      <c r="B3790" s="25">
        <v>4.4535777492780149E-3</v>
      </c>
    </row>
    <row r="3791" spans="1:2" x14ac:dyDescent="0.25">
      <c r="A3791" s="23">
        <v>43567</v>
      </c>
      <c r="B3791" s="25">
        <v>4.4372815466005022E-3</v>
      </c>
    </row>
    <row r="3792" spans="1:2" x14ac:dyDescent="0.25">
      <c r="A3792" s="23">
        <v>43570</v>
      </c>
      <c r="B3792" s="25">
        <v>4.3843419299365305E-3</v>
      </c>
    </row>
    <row r="3793" spans="1:2" x14ac:dyDescent="0.25">
      <c r="A3793" s="23">
        <v>43571</v>
      </c>
      <c r="B3793" s="25">
        <v>4.3676950802478132E-3</v>
      </c>
    </row>
    <row r="3794" spans="1:2" x14ac:dyDescent="0.25">
      <c r="A3794" s="23">
        <v>43572</v>
      </c>
      <c r="B3794" s="25">
        <v>4.3381913677920103E-3</v>
      </c>
    </row>
    <row r="3795" spans="1:2" x14ac:dyDescent="0.25">
      <c r="A3795" s="23">
        <v>43573</v>
      </c>
      <c r="B3795" s="25">
        <v>4.3323404903896634E-3</v>
      </c>
    </row>
    <row r="3796" spans="1:2" x14ac:dyDescent="0.25">
      <c r="A3796" s="23">
        <v>43577</v>
      </c>
      <c r="B3796" s="25">
        <v>4.3160916538163008E-3</v>
      </c>
    </row>
    <row r="3797" spans="1:2" x14ac:dyDescent="0.25">
      <c r="A3797" s="23">
        <v>43578</v>
      </c>
      <c r="B3797" s="25">
        <v>4.3127401250784292E-3</v>
      </c>
    </row>
    <row r="3798" spans="1:2" x14ac:dyDescent="0.25">
      <c r="A3798" s="23">
        <v>43579</v>
      </c>
      <c r="B3798" s="25">
        <v>4.3042094812053566E-3</v>
      </c>
    </row>
    <row r="3799" spans="1:2" x14ac:dyDescent="0.25">
      <c r="A3799" s="23">
        <v>43580</v>
      </c>
      <c r="B3799" s="25">
        <v>4.2671770507560769E-3</v>
      </c>
    </row>
    <row r="3800" spans="1:2" x14ac:dyDescent="0.25">
      <c r="A3800" s="23">
        <v>43581</v>
      </c>
      <c r="B3800" s="25">
        <v>4.1982942499878551E-3</v>
      </c>
    </row>
    <row r="3801" spans="1:2" x14ac:dyDescent="0.25">
      <c r="A3801" s="23">
        <v>43584</v>
      </c>
      <c r="B3801" s="25">
        <v>4.1523360027757583E-3</v>
      </c>
    </row>
    <row r="3802" spans="1:2" x14ac:dyDescent="0.25">
      <c r="A3802" s="23">
        <v>43585</v>
      </c>
      <c r="B3802" s="25">
        <v>4.1402203629412604E-3</v>
      </c>
    </row>
    <row r="3803" spans="1:2" x14ac:dyDescent="0.25">
      <c r="A3803" s="23">
        <v>43586</v>
      </c>
      <c r="B3803" s="25">
        <v>4.1424177363447168E-3</v>
      </c>
    </row>
    <row r="3804" spans="1:2" x14ac:dyDescent="0.25">
      <c r="A3804" s="23">
        <v>43587</v>
      </c>
      <c r="B3804" s="25">
        <v>4.1304587767969636E-3</v>
      </c>
    </row>
    <row r="3805" spans="1:2" x14ac:dyDescent="0.25">
      <c r="A3805" s="23">
        <v>43588</v>
      </c>
      <c r="B3805" s="25">
        <v>3.9787873277021824E-3</v>
      </c>
    </row>
    <row r="3806" spans="1:2" x14ac:dyDescent="0.25">
      <c r="A3806" s="23">
        <v>43591</v>
      </c>
      <c r="B3806" s="25">
        <v>3.9296399423491835E-3</v>
      </c>
    </row>
    <row r="3807" spans="1:2" x14ac:dyDescent="0.25">
      <c r="A3807" s="23">
        <v>43592</v>
      </c>
      <c r="B3807" s="25">
        <v>3.7616054679507904E-3</v>
      </c>
    </row>
    <row r="3808" spans="1:2" x14ac:dyDescent="0.25">
      <c r="A3808" s="23">
        <v>43593</v>
      </c>
      <c r="B3808" s="25">
        <v>3.7012838150825011E-3</v>
      </c>
    </row>
    <row r="3809" spans="1:2" x14ac:dyDescent="0.25">
      <c r="A3809" s="23">
        <v>43594</v>
      </c>
      <c r="B3809" s="25">
        <v>3.6728918798660803E-3</v>
      </c>
    </row>
    <row r="3810" spans="1:2" x14ac:dyDescent="0.25">
      <c r="A3810" s="23">
        <v>43595</v>
      </c>
      <c r="B3810" s="25">
        <v>3.5840976702783411E-3</v>
      </c>
    </row>
    <row r="3811" spans="1:2" x14ac:dyDescent="0.25">
      <c r="A3811" s="23">
        <v>43598</v>
      </c>
      <c r="B3811" s="25">
        <v>3.510668530769534E-3</v>
      </c>
    </row>
    <row r="3812" spans="1:2" x14ac:dyDescent="0.25">
      <c r="A3812" s="23">
        <v>43599</v>
      </c>
      <c r="B3812" s="25">
        <v>3.4937780836479249E-3</v>
      </c>
    </row>
    <row r="3813" spans="1:2" x14ac:dyDescent="0.25">
      <c r="A3813" s="23">
        <v>43600</v>
      </c>
      <c r="B3813" s="25">
        <v>3.4665660305981394E-3</v>
      </c>
    </row>
    <row r="3814" spans="1:2" x14ac:dyDescent="0.25">
      <c r="A3814" s="23">
        <v>43601</v>
      </c>
      <c r="B3814" s="25">
        <v>3.4387230840164928E-3</v>
      </c>
    </row>
    <row r="3815" spans="1:2" x14ac:dyDescent="0.25">
      <c r="A3815" s="23">
        <v>43602</v>
      </c>
      <c r="B3815" s="25">
        <v>3.4006806308737314E-3</v>
      </c>
    </row>
    <row r="3816" spans="1:2" x14ac:dyDescent="0.25">
      <c r="A3816" s="23">
        <v>43605</v>
      </c>
      <c r="B3816" s="25">
        <v>3.3009003443376095E-3</v>
      </c>
    </row>
    <row r="3817" spans="1:2" x14ac:dyDescent="0.25">
      <c r="A3817" s="23">
        <v>43606</v>
      </c>
      <c r="B3817" s="25">
        <v>3.2756905216175802E-3</v>
      </c>
    </row>
    <row r="3818" spans="1:2" x14ac:dyDescent="0.25">
      <c r="A3818" s="23">
        <v>43607</v>
      </c>
      <c r="B3818" s="25">
        <v>3.2385552397995454E-3</v>
      </c>
    </row>
    <row r="3819" spans="1:2" x14ac:dyDescent="0.25">
      <c r="A3819" s="23">
        <v>43608</v>
      </c>
      <c r="B3819" s="25">
        <v>3.2070951171223605E-3</v>
      </c>
    </row>
    <row r="3820" spans="1:2" x14ac:dyDescent="0.25">
      <c r="A3820" s="23">
        <v>43609</v>
      </c>
      <c r="B3820" s="25">
        <v>3.159359918657012E-3</v>
      </c>
    </row>
    <row r="3821" spans="1:2" x14ac:dyDescent="0.25">
      <c r="A3821" s="23">
        <v>43613</v>
      </c>
      <c r="B3821" s="25">
        <v>3.0333459255909023E-3</v>
      </c>
    </row>
    <row r="3822" spans="1:2" x14ac:dyDescent="0.25">
      <c r="A3822" s="23">
        <v>43614</v>
      </c>
      <c r="B3822" s="25">
        <v>2.990015664964929E-3</v>
      </c>
    </row>
    <row r="3823" spans="1:2" x14ac:dyDescent="0.25">
      <c r="A3823" s="23">
        <v>43615</v>
      </c>
      <c r="B3823" s="25">
        <v>2.9563256287716833E-3</v>
      </c>
    </row>
    <row r="3824" spans="1:2" x14ac:dyDescent="0.25">
      <c r="A3824" s="23">
        <v>43616</v>
      </c>
      <c r="B3824" s="25">
        <v>2.9228238856708888E-3</v>
      </c>
    </row>
    <row r="3825" spans="1:2" x14ac:dyDescent="0.25">
      <c r="A3825" s="23">
        <v>43619</v>
      </c>
      <c r="B3825" s="25">
        <v>2.8259962704366703E-3</v>
      </c>
    </row>
    <row r="3826" spans="1:2" x14ac:dyDescent="0.25">
      <c r="A3826" s="23">
        <v>43620</v>
      </c>
      <c r="B3826" s="25">
        <v>2.7930033812801902E-3</v>
      </c>
    </row>
    <row r="3827" spans="1:2" x14ac:dyDescent="0.25">
      <c r="A3827" s="23">
        <v>43621</v>
      </c>
      <c r="B3827" s="25">
        <v>2.7409304813739155E-3</v>
      </c>
    </row>
    <row r="3828" spans="1:2" x14ac:dyDescent="0.25">
      <c r="A3828" s="23">
        <v>43622</v>
      </c>
      <c r="B3828" s="25">
        <v>2.7188101486506078E-3</v>
      </c>
    </row>
    <row r="3829" spans="1:2" x14ac:dyDescent="0.25">
      <c r="A3829" s="23">
        <v>43623</v>
      </c>
      <c r="B3829" s="25">
        <v>2.7124171191892366E-3</v>
      </c>
    </row>
    <row r="3830" spans="1:2" x14ac:dyDescent="0.25">
      <c r="A3830" s="23">
        <v>43626</v>
      </c>
      <c r="B3830" s="25">
        <v>2.6112238476032612E-3</v>
      </c>
    </row>
    <row r="3831" spans="1:2" x14ac:dyDescent="0.25">
      <c r="A3831" s="23">
        <v>43627</v>
      </c>
      <c r="B3831" s="25">
        <v>2.5818367718768442E-3</v>
      </c>
    </row>
    <row r="3832" spans="1:2" x14ac:dyDescent="0.25">
      <c r="A3832" s="23">
        <v>43628</v>
      </c>
      <c r="B3832" s="25">
        <v>2.5581838432060522E-3</v>
      </c>
    </row>
    <row r="3833" spans="1:2" x14ac:dyDescent="0.25">
      <c r="A3833" s="23">
        <v>43629</v>
      </c>
      <c r="B3833" s="25">
        <v>2.526302323791807E-3</v>
      </c>
    </row>
    <row r="3834" spans="1:2" x14ac:dyDescent="0.25">
      <c r="A3834" s="23">
        <v>43630</v>
      </c>
      <c r="B3834" s="25">
        <v>2.4791716826895183E-3</v>
      </c>
    </row>
    <row r="3835" spans="1:2" x14ac:dyDescent="0.25">
      <c r="A3835" s="23">
        <v>43633</v>
      </c>
      <c r="B3835" s="25">
        <v>2.4133667612504794E-3</v>
      </c>
    </row>
    <row r="3836" spans="1:2" x14ac:dyDescent="0.25">
      <c r="A3836" s="23">
        <v>43634</v>
      </c>
      <c r="B3836" s="25">
        <v>2.387671894498844E-3</v>
      </c>
    </row>
    <row r="3837" spans="1:2" x14ac:dyDescent="0.25">
      <c r="A3837" s="23">
        <v>43635</v>
      </c>
      <c r="B3837" s="25">
        <v>2.2580726982577293E-3</v>
      </c>
    </row>
    <row r="3838" spans="1:2" x14ac:dyDescent="0.25">
      <c r="A3838" s="23">
        <v>43636</v>
      </c>
      <c r="B3838" s="25">
        <v>2.237197779937361E-3</v>
      </c>
    </row>
    <row r="3839" spans="1:2" x14ac:dyDescent="0.25">
      <c r="A3839" s="23">
        <v>43637</v>
      </c>
      <c r="B3839" s="25">
        <v>2.2215808487660027E-3</v>
      </c>
    </row>
    <row r="3840" spans="1:2" x14ac:dyDescent="0.25">
      <c r="A3840" s="23">
        <v>43640</v>
      </c>
      <c r="B3840" s="25">
        <v>2.1162739424773758E-3</v>
      </c>
    </row>
    <row r="3841" spans="1:2" x14ac:dyDescent="0.25">
      <c r="A3841" s="23">
        <v>43641</v>
      </c>
      <c r="B3841" s="25">
        <v>2.0943211503681169E-3</v>
      </c>
    </row>
    <row r="3842" spans="1:2" x14ac:dyDescent="0.25">
      <c r="A3842" s="23">
        <v>43642</v>
      </c>
      <c r="B3842" s="25">
        <v>2.0737222862587945E-3</v>
      </c>
    </row>
    <row r="3843" spans="1:2" x14ac:dyDescent="0.25">
      <c r="A3843" s="23">
        <v>43643</v>
      </c>
      <c r="B3843" s="25">
        <v>2.0463042825504818E-3</v>
      </c>
    </row>
    <row r="3844" spans="1:2" x14ac:dyDescent="0.25">
      <c r="A3844" s="23">
        <v>43644</v>
      </c>
      <c r="B3844" s="25">
        <v>1.9601399457933599E-3</v>
      </c>
    </row>
    <row r="3845" spans="1:2" x14ac:dyDescent="0.25">
      <c r="A3845" s="23">
        <v>43647</v>
      </c>
      <c r="B3845" s="25">
        <v>1.9694328803157024E-3</v>
      </c>
    </row>
    <row r="3846" spans="1:2" x14ac:dyDescent="0.25">
      <c r="A3846" s="23">
        <v>43648</v>
      </c>
      <c r="B3846" s="25">
        <v>1.9479818018270922E-3</v>
      </c>
    </row>
    <row r="3847" spans="1:2" x14ac:dyDescent="0.25">
      <c r="A3847" s="23">
        <v>43649</v>
      </c>
      <c r="B3847" s="25">
        <v>1.9312632748047509E-3</v>
      </c>
    </row>
    <row r="3848" spans="1:2" x14ac:dyDescent="0.25">
      <c r="A3848" s="23">
        <v>43651</v>
      </c>
      <c r="B3848" s="25">
        <v>1.8871468775201183E-3</v>
      </c>
    </row>
    <row r="3849" spans="1:2" x14ac:dyDescent="0.25">
      <c r="A3849" s="23">
        <v>43654</v>
      </c>
      <c r="B3849" s="25">
        <v>1.90734394158798E-3</v>
      </c>
    </row>
    <row r="3850" spans="1:2" x14ac:dyDescent="0.25">
      <c r="A3850" s="23">
        <v>43655</v>
      </c>
      <c r="B3850" s="25">
        <v>1.8876896228465778E-3</v>
      </c>
    </row>
    <row r="3851" spans="1:2" x14ac:dyDescent="0.25">
      <c r="A3851" s="23">
        <v>43656</v>
      </c>
      <c r="B3851" s="25">
        <v>1.8647936865565651E-3</v>
      </c>
    </row>
    <row r="3852" spans="1:2" x14ac:dyDescent="0.25">
      <c r="A3852" s="23">
        <v>43657</v>
      </c>
      <c r="B3852" s="25">
        <v>1.8250686486378509E-3</v>
      </c>
    </row>
    <row r="3853" spans="1:2" x14ac:dyDescent="0.25">
      <c r="A3853" s="23">
        <v>43658</v>
      </c>
      <c r="B3853" s="25">
        <v>1.7997443347759212E-3</v>
      </c>
    </row>
    <row r="3854" spans="1:2" x14ac:dyDescent="0.25">
      <c r="A3854" s="23">
        <v>43661</v>
      </c>
      <c r="B3854" s="25">
        <v>1.7135169270521278E-3</v>
      </c>
    </row>
    <row r="3855" spans="1:2" x14ac:dyDescent="0.25">
      <c r="A3855" s="23">
        <v>43662</v>
      </c>
      <c r="B3855" s="25">
        <v>1.6920770376276373E-3</v>
      </c>
    </row>
    <row r="3856" spans="1:2" x14ac:dyDescent="0.25">
      <c r="A3856" s="23">
        <v>43663</v>
      </c>
      <c r="B3856" s="25">
        <v>1.7212825837717993E-3</v>
      </c>
    </row>
    <row r="3857" spans="1:2" x14ac:dyDescent="0.25">
      <c r="A3857" s="23">
        <v>43664</v>
      </c>
      <c r="B3857" s="25">
        <v>1.7092910387201954E-3</v>
      </c>
    </row>
    <row r="3858" spans="1:2" x14ac:dyDescent="0.25">
      <c r="A3858" s="23">
        <v>43665</v>
      </c>
      <c r="B3858" s="25">
        <v>1.6912783666642728E-3</v>
      </c>
    </row>
    <row r="3859" spans="1:2" x14ac:dyDescent="0.25">
      <c r="A3859" s="23">
        <v>43668</v>
      </c>
      <c r="B3859" s="25">
        <v>1.6416348737235964E-3</v>
      </c>
    </row>
    <row r="3860" spans="1:2" x14ac:dyDescent="0.25">
      <c r="A3860" s="23">
        <v>43669</v>
      </c>
      <c r="B3860" s="25">
        <v>1.6117471393677363E-3</v>
      </c>
    </row>
    <row r="3861" spans="1:2" x14ac:dyDescent="0.25">
      <c r="A3861" s="23">
        <v>43670</v>
      </c>
      <c r="B3861" s="25">
        <v>1.5973132724058647E-3</v>
      </c>
    </row>
    <row r="3862" spans="1:2" x14ac:dyDescent="0.25">
      <c r="A3862" s="23">
        <v>43671</v>
      </c>
      <c r="B3862" s="25">
        <v>1.5811422495670691E-3</v>
      </c>
    </row>
    <row r="3863" spans="1:2" x14ac:dyDescent="0.25">
      <c r="A3863" s="23">
        <v>43672</v>
      </c>
      <c r="B3863" s="25">
        <v>1.5592661400258834E-3</v>
      </c>
    </row>
    <row r="3864" spans="1:2" x14ac:dyDescent="0.25">
      <c r="A3864" s="23">
        <v>43675</v>
      </c>
      <c r="B3864" s="25">
        <v>1.5032351147572509E-3</v>
      </c>
    </row>
    <row r="3865" spans="1:2" x14ac:dyDescent="0.25">
      <c r="A3865" s="23">
        <v>43676</v>
      </c>
      <c r="B3865" s="25">
        <v>1.4875736317565558E-3</v>
      </c>
    </row>
    <row r="3866" spans="1:2" x14ac:dyDescent="0.25">
      <c r="A3866" s="23">
        <v>43677</v>
      </c>
      <c r="B3866" s="25">
        <v>1.4981958125821482E-3</v>
      </c>
    </row>
    <row r="3867" spans="1:2" x14ac:dyDescent="0.25">
      <c r="A3867" s="23">
        <v>43678</v>
      </c>
      <c r="B3867" s="25">
        <v>1.4775796942183561E-3</v>
      </c>
    </row>
    <row r="3868" spans="1:2" x14ac:dyDescent="0.25">
      <c r="A3868" s="23">
        <v>43679</v>
      </c>
      <c r="B3868" s="25">
        <v>1.4608198488026414E-3</v>
      </c>
    </row>
    <row r="3869" spans="1:2" x14ac:dyDescent="0.25">
      <c r="A3869" s="23">
        <v>43682</v>
      </c>
      <c r="B3869" s="25">
        <v>7.8120011228910435E-4</v>
      </c>
    </row>
    <row r="3870" spans="1:2" x14ac:dyDescent="0.25">
      <c r="A3870" s="23">
        <v>43683</v>
      </c>
      <c r="B3870" s="25">
        <v>8.0799603026471267E-4</v>
      </c>
    </row>
    <row r="3871" spans="1:2" x14ac:dyDescent="0.25">
      <c r="A3871" s="23">
        <v>43684</v>
      </c>
      <c r="B3871" s="25">
        <v>8.1392842627270312E-4</v>
      </c>
    </row>
    <row r="3872" spans="1:2" x14ac:dyDescent="0.25">
      <c r="A3872" s="23">
        <v>43685</v>
      </c>
      <c r="B3872" s="25">
        <v>7.8913760900967134E-4</v>
      </c>
    </row>
    <row r="3873" spans="1:2" x14ac:dyDescent="0.25">
      <c r="A3873" s="23">
        <v>43686</v>
      </c>
      <c r="B3873" s="25">
        <v>7.6011735559977645E-4</v>
      </c>
    </row>
    <row r="3874" spans="1:2" x14ac:dyDescent="0.25">
      <c r="A3874" s="23">
        <v>43689</v>
      </c>
      <c r="B3874" s="25">
        <v>6.7576470436692126E-4</v>
      </c>
    </row>
    <row r="3875" spans="1:2" x14ac:dyDescent="0.25">
      <c r="A3875" s="23">
        <v>43690</v>
      </c>
      <c r="B3875" s="25">
        <v>6.6863129382332964E-4</v>
      </c>
    </row>
    <row r="3876" spans="1:2" x14ac:dyDescent="0.25">
      <c r="A3876" s="23">
        <v>43691</v>
      </c>
      <c r="B3876" s="25">
        <v>6.1866275389177439E-4</v>
      </c>
    </row>
    <row r="3877" spans="1:2" x14ac:dyDescent="0.25">
      <c r="A3877" s="23">
        <v>43692</v>
      </c>
      <c r="B3877" s="25">
        <v>5.9913808337253016E-4</v>
      </c>
    </row>
    <row r="3878" spans="1:2" x14ac:dyDescent="0.25">
      <c r="A3878" s="23">
        <v>43693</v>
      </c>
      <c r="B3878" s="25">
        <v>5.7878530423205454E-4</v>
      </c>
    </row>
    <row r="3879" spans="1:2" x14ac:dyDescent="0.25">
      <c r="A3879" s="23">
        <v>43696</v>
      </c>
      <c r="B3879" s="25">
        <v>5.202026216202249E-4</v>
      </c>
    </row>
    <row r="3880" spans="1:2" x14ac:dyDescent="0.25">
      <c r="A3880" s="23">
        <v>43697</v>
      </c>
      <c r="B3880" s="25">
        <v>4.9595138035574138E-4</v>
      </c>
    </row>
    <row r="3881" spans="1:2" x14ac:dyDescent="0.25">
      <c r="A3881" s="23">
        <v>43698</v>
      </c>
      <c r="B3881" s="25">
        <v>4.7182144388169256E-4</v>
      </c>
    </row>
    <row r="3882" spans="1:2" x14ac:dyDescent="0.25">
      <c r="A3882" s="23">
        <v>43699</v>
      </c>
      <c r="B3882" s="25">
        <v>4.3352529728934996E-4</v>
      </c>
    </row>
    <row r="3883" spans="1:2" x14ac:dyDescent="0.25">
      <c r="A3883" s="23">
        <v>43700</v>
      </c>
      <c r="B3883" s="25">
        <v>4.1811205261099715E-4</v>
      </c>
    </row>
    <row r="3884" spans="1:2" x14ac:dyDescent="0.25">
      <c r="A3884" s="23">
        <v>43703</v>
      </c>
      <c r="B3884" s="25">
        <v>3.8674011107042716E-4</v>
      </c>
    </row>
    <row r="3885" spans="1:2" x14ac:dyDescent="0.25">
      <c r="A3885" s="23">
        <v>43704</v>
      </c>
      <c r="B3885" s="25">
        <v>3.5061667326186097E-4</v>
      </c>
    </row>
    <row r="3886" spans="1:2" x14ac:dyDescent="0.25">
      <c r="A3886" s="23">
        <v>43705</v>
      </c>
      <c r="B3886" s="25">
        <v>3.442186006099579E-4</v>
      </c>
    </row>
    <row r="3887" spans="1:2" x14ac:dyDescent="0.25">
      <c r="A3887" s="23">
        <v>43706</v>
      </c>
      <c r="B3887" s="25">
        <v>3.3401908325436658E-4</v>
      </c>
    </row>
    <row r="3888" spans="1:2" x14ac:dyDescent="0.25">
      <c r="A3888" s="23">
        <v>43707</v>
      </c>
      <c r="B3888" s="25">
        <v>2.8718011681139188E-4</v>
      </c>
    </row>
    <row r="3889" spans="1:2" x14ac:dyDescent="0.25">
      <c r="A3889" s="23">
        <v>43711</v>
      </c>
      <c r="B3889" s="25">
        <v>2.5270837673785351E-4</v>
      </c>
    </row>
    <row r="3890" spans="1:2" x14ac:dyDescent="0.25">
      <c r="A3890" s="23">
        <v>43712</v>
      </c>
      <c r="B3890" s="25">
        <v>1.7428738188640658E-4</v>
      </c>
    </row>
    <row r="3891" spans="1:2" x14ac:dyDescent="0.25">
      <c r="A3891" s="23">
        <v>43713</v>
      </c>
      <c r="B3891" s="25">
        <v>2.0727072690829296E-4</v>
      </c>
    </row>
    <row r="3892" spans="1:2" x14ac:dyDescent="0.25">
      <c r="A3892" s="23">
        <v>43714</v>
      </c>
      <c r="B3892" s="25">
        <v>1.7736387619260441E-4</v>
      </c>
    </row>
    <row r="3893" spans="1:2" x14ac:dyDescent="0.25">
      <c r="A3893" s="23">
        <v>43717</v>
      </c>
      <c r="B3893" s="25">
        <v>1.3137104139082645E-4</v>
      </c>
    </row>
    <row r="3894" spans="1:2" x14ac:dyDescent="0.25">
      <c r="A3894" s="23">
        <v>43718</v>
      </c>
      <c r="B3894" s="25">
        <v>1.1047873271974318E-4</v>
      </c>
    </row>
    <row r="3895" spans="1:2" x14ac:dyDescent="0.25">
      <c r="A3895" s="23">
        <v>43719</v>
      </c>
      <c r="B3895" s="25">
        <v>7.9382258099114367E-5</v>
      </c>
    </row>
    <row r="3896" spans="1:2" x14ac:dyDescent="0.25">
      <c r="A3896" s="23">
        <v>43720</v>
      </c>
      <c r="B3896" s="25">
        <v>5.7808920992830082E-5</v>
      </c>
    </row>
    <row r="3897" spans="1:2" x14ac:dyDescent="0.25">
      <c r="A3897" s="23">
        <v>43721</v>
      </c>
      <c r="B3897" s="25">
        <v>3.2408864917288227E-5</v>
      </c>
    </row>
    <row r="3898" spans="1:2" x14ac:dyDescent="0.25">
      <c r="A3898" s="23">
        <v>43724</v>
      </c>
      <c r="B3898" s="25">
        <v>-2.290718156638949E-5</v>
      </c>
    </row>
    <row r="3899" spans="1:2" x14ac:dyDescent="0.25">
      <c r="A3899" s="23">
        <v>43725</v>
      </c>
      <c r="B3899" s="25">
        <v>-5.6121045768797728E-5</v>
      </c>
    </row>
    <row r="3900" spans="1:2" x14ac:dyDescent="0.25">
      <c r="A3900" s="23">
        <v>43726</v>
      </c>
      <c r="B3900" s="25">
        <v>-1.0276454586555239E-4</v>
      </c>
    </row>
    <row r="3901" spans="1:2" x14ac:dyDescent="0.25">
      <c r="A3901" s="23">
        <v>43727</v>
      </c>
      <c r="B3901" s="25">
        <v>-1.0083714763664542E-4</v>
      </c>
    </row>
    <row r="3902" spans="1:2" x14ac:dyDescent="0.25">
      <c r="A3902" s="23">
        <v>43728</v>
      </c>
      <c r="B3902" s="25">
        <v>-1.3628475900673287E-4</v>
      </c>
    </row>
    <row r="3903" spans="1:2" x14ac:dyDescent="0.25">
      <c r="A3903" s="23">
        <v>43731</v>
      </c>
      <c r="B3903" s="25">
        <v>-1.1555720302824923E-4</v>
      </c>
    </row>
    <row r="3904" spans="1:2" x14ac:dyDescent="0.25">
      <c r="A3904" s="23">
        <v>43732</v>
      </c>
      <c r="B3904" s="25">
        <v>-1.2754904835865499E-4</v>
      </c>
    </row>
    <row r="3905" spans="1:2" x14ac:dyDescent="0.25">
      <c r="A3905" s="23">
        <v>43733</v>
      </c>
      <c r="B3905" s="25">
        <v>-1.3957636470607326E-4</v>
      </c>
    </row>
    <row r="3906" spans="1:2" x14ac:dyDescent="0.25">
      <c r="A3906" s="23">
        <v>43734</v>
      </c>
      <c r="B3906" s="25">
        <v>-1.7001721849019269E-4</v>
      </c>
    </row>
    <row r="3907" spans="1:2" x14ac:dyDescent="0.25">
      <c r="A3907" s="23">
        <v>43735</v>
      </c>
      <c r="B3907" s="25">
        <v>-1.8736474962288696E-4</v>
      </c>
    </row>
    <row r="3908" spans="1:2" x14ac:dyDescent="0.25">
      <c r="A3908" s="23">
        <v>43738</v>
      </c>
      <c r="B3908" s="25">
        <v>-2.6782148439263853E-4</v>
      </c>
    </row>
    <row r="3909" spans="1:2" x14ac:dyDescent="0.25">
      <c r="A3909" s="23">
        <v>43739</v>
      </c>
      <c r="B3909" s="25">
        <v>-2.9978268866659441E-4</v>
      </c>
    </row>
    <row r="3910" spans="1:2" x14ac:dyDescent="0.25">
      <c r="A3910" s="23">
        <v>43740</v>
      </c>
      <c r="B3910" s="25">
        <v>-2.8504829328845904E-4</v>
      </c>
    </row>
    <row r="3911" spans="1:2" x14ac:dyDescent="0.25">
      <c r="A3911" s="23">
        <v>43741</v>
      </c>
      <c r="B3911" s="25">
        <v>-3.1078418340313441E-4</v>
      </c>
    </row>
    <row r="3912" spans="1:2" x14ac:dyDescent="0.25">
      <c r="A3912" s="23">
        <v>43742</v>
      </c>
      <c r="B3912" s="25">
        <v>-3.2780303459412075E-4</v>
      </c>
    </row>
    <row r="3913" spans="1:2" x14ac:dyDescent="0.25">
      <c r="A3913" s="23">
        <v>43745</v>
      </c>
      <c r="B3913" s="25">
        <v>-3.4099758079297882E-4</v>
      </c>
    </row>
    <row r="3914" spans="1:2" x14ac:dyDescent="0.25">
      <c r="A3914" s="23">
        <v>43746</v>
      </c>
      <c r="B3914" s="25">
        <v>-3.6342686839296867E-4</v>
      </c>
    </row>
    <row r="3915" spans="1:2" x14ac:dyDescent="0.25">
      <c r="A3915" s="23">
        <v>43747</v>
      </c>
      <c r="B3915" s="25">
        <v>-3.7492631064328652E-4</v>
      </c>
    </row>
    <row r="3916" spans="1:2" x14ac:dyDescent="0.25">
      <c r="A3916" s="23">
        <v>43748</v>
      </c>
      <c r="B3916" s="25">
        <v>-3.8456141694764856E-4</v>
      </c>
    </row>
    <row r="3917" spans="1:2" x14ac:dyDescent="0.25">
      <c r="A3917" s="23">
        <v>43749</v>
      </c>
      <c r="B3917" s="25">
        <v>-4.0436169336843797E-4</v>
      </c>
    </row>
    <row r="3918" spans="1:2" x14ac:dyDescent="0.25">
      <c r="A3918" s="23">
        <v>43752</v>
      </c>
      <c r="B3918" s="25">
        <v>-5.2632367326055363E-4</v>
      </c>
    </row>
    <row r="3919" spans="1:2" x14ac:dyDescent="0.25">
      <c r="A3919" s="23">
        <v>43753</v>
      </c>
      <c r="B3919" s="25">
        <v>-5.4023486604792836E-4</v>
      </c>
    </row>
    <row r="3920" spans="1:2" x14ac:dyDescent="0.25">
      <c r="A3920" s="23">
        <v>43754</v>
      </c>
      <c r="B3920" s="25">
        <v>-5.5647085942756025E-4</v>
      </c>
    </row>
    <row r="3921" spans="1:2" x14ac:dyDescent="0.25">
      <c r="A3921" s="23">
        <v>43755</v>
      </c>
      <c r="B3921" s="25">
        <v>-5.9448242080006874E-4</v>
      </c>
    </row>
    <row r="3922" spans="1:2" x14ac:dyDescent="0.25">
      <c r="A3922" s="23">
        <v>43756</v>
      </c>
      <c r="B3922" s="25">
        <v>-5.9954455610811141E-4</v>
      </c>
    </row>
    <row r="3923" spans="1:2" x14ac:dyDescent="0.25">
      <c r="A3923" s="23">
        <v>43759</v>
      </c>
      <c r="B3923" s="25">
        <v>-5.7698800020911101E-4</v>
      </c>
    </row>
    <row r="3924" spans="1:2" x14ac:dyDescent="0.25">
      <c r="A3924" s="23">
        <v>43760</v>
      </c>
      <c r="B3924" s="25">
        <v>-5.9471660573107155E-4</v>
      </c>
    </row>
    <row r="3925" spans="1:2" x14ac:dyDescent="0.25">
      <c r="A3925" s="23">
        <v>43761</v>
      </c>
      <c r="B3925" s="25">
        <v>-6.0592974228979024E-4</v>
      </c>
    </row>
    <row r="3926" spans="1:2" x14ac:dyDescent="0.25">
      <c r="A3926" s="23">
        <v>43762</v>
      </c>
      <c r="B3926" s="25">
        <v>-6.3972874433027016E-4</v>
      </c>
    </row>
    <row r="3927" spans="1:2" x14ac:dyDescent="0.25">
      <c r="A3927" s="23">
        <v>43763</v>
      </c>
      <c r="B3927" s="25">
        <v>-6.0453347581534977E-4</v>
      </c>
    </row>
    <row r="3928" spans="1:2" x14ac:dyDescent="0.25">
      <c r="A3928" s="23">
        <v>43766</v>
      </c>
      <c r="B3928" s="25">
        <v>-6.3782789423283415E-4</v>
      </c>
    </row>
    <row r="3929" spans="1:2" x14ac:dyDescent="0.25">
      <c r="A3929" s="23">
        <v>43767</v>
      </c>
      <c r="B3929" s="25">
        <v>-6.4050448995134346E-4</v>
      </c>
    </row>
    <row r="3930" spans="1:2" x14ac:dyDescent="0.25">
      <c r="A3930" s="23">
        <v>43768</v>
      </c>
      <c r="B3930" s="25">
        <v>-6.4888439267907216E-4</v>
      </c>
    </row>
    <row r="3931" spans="1:2" x14ac:dyDescent="0.25">
      <c r="A3931" s="23">
        <v>43769</v>
      </c>
      <c r="B3931" s="25">
        <v>-6.4697983989758789E-4</v>
      </c>
    </row>
    <row r="3932" spans="1:2" x14ac:dyDescent="0.25">
      <c r="A3932" s="23">
        <v>43770</v>
      </c>
      <c r="B3932" s="25">
        <v>-6.283187643579824E-4</v>
      </c>
    </row>
    <row r="3933" spans="1:2" x14ac:dyDescent="0.25">
      <c r="A3933" s="23">
        <v>43773</v>
      </c>
      <c r="B3933" s="25">
        <v>-6.5210988195640862E-4</v>
      </c>
    </row>
    <row r="3934" spans="1:2" x14ac:dyDescent="0.25">
      <c r="A3934" s="23">
        <v>43774</v>
      </c>
      <c r="B3934" s="25">
        <v>-6.515102031683373E-4</v>
      </c>
    </row>
    <row r="3935" spans="1:2" x14ac:dyDescent="0.25">
      <c r="A3935" s="23">
        <v>43775</v>
      </c>
      <c r="B3935" s="25">
        <v>-6.7129202593330106E-4</v>
      </c>
    </row>
    <row r="3936" spans="1:2" x14ac:dyDescent="0.25">
      <c r="A3936" s="23">
        <v>43776</v>
      </c>
      <c r="B3936" s="25">
        <v>-6.3859638845453759E-4</v>
      </c>
    </row>
    <row r="3937" spans="1:2" x14ac:dyDescent="0.25">
      <c r="A3937" s="23">
        <v>43777</v>
      </c>
      <c r="B3937" s="25">
        <v>-6.4079063028510408E-4</v>
      </c>
    </row>
    <row r="3938" spans="1:2" x14ac:dyDescent="0.25">
      <c r="A3938" s="23">
        <v>43780</v>
      </c>
      <c r="B3938" s="25">
        <v>-6.6716974505609539E-4</v>
      </c>
    </row>
    <row r="3939" spans="1:2" x14ac:dyDescent="0.25">
      <c r="A3939" s="23">
        <v>43781</v>
      </c>
      <c r="B3939" s="25">
        <v>-6.6776950089308951E-4</v>
      </c>
    </row>
    <row r="3940" spans="1:2" x14ac:dyDescent="0.25">
      <c r="A3940" s="23">
        <v>43782</v>
      </c>
      <c r="B3940" s="25">
        <v>-6.7022968470331623E-4</v>
      </c>
    </row>
    <row r="3941" spans="1:2" x14ac:dyDescent="0.25">
      <c r="A3941" s="23">
        <v>43783</v>
      </c>
      <c r="B3941" s="25">
        <v>-6.7816032193401821E-4</v>
      </c>
    </row>
    <row r="3942" spans="1:2" x14ac:dyDescent="0.25">
      <c r="A3942" s="23">
        <v>43784</v>
      </c>
      <c r="B3942" s="25">
        <v>-6.8564058043407705E-4</v>
      </c>
    </row>
    <row r="3943" spans="1:2" x14ac:dyDescent="0.25">
      <c r="A3943" s="23">
        <v>43787</v>
      </c>
      <c r="B3943" s="25">
        <v>-7.0458724076050139E-4</v>
      </c>
    </row>
    <row r="3944" spans="1:2" x14ac:dyDescent="0.25">
      <c r="A3944" s="23">
        <v>43788</v>
      </c>
      <c r="B3944" s="25">
        <v>-7.1430138732619941E-4</v>
      </c>
    </row>
    <row r="3945" spans="1:2" x14ac:dyDescent="0.25">
      <c r="A3945" s="23">
        <v>43789</v>
      </c>
      <c r="B3945" s="25">
        <v>-7.2223069580212851E-4</v>
      </c>
    </row>
    <row r="3946" spans="1:2" x14ac:dyDescent="0.25">
      <c r="A3946" s="23">
        <v>43790</v>
      </c>
      <c r="B3946" s="25">
        <v>-7.1145246202508616E-4</v>
      </c>
    </row>
    <row r="3947" spans="1:2" x14ac:dyDescent="0.25">
      <c r="A3947" s="23">
        <v>43791</v>
      </c>
      <c r="B3947" s="25">
        <v>-7.1159834414580292E-4</v>
      </c>
    </row>
    <row r="3948" spans="1:2" x14ac:dyDescent="0.25">
      <c r="A3948" s="23">
        <v>43794</v>
      </c>
      <c r="B3948" s="25">
        <v>-7.091241915285762E-4</v>
      </c>
    </row>
    <row r="3949" spans="1:2" x14ac:dyDescent="0.25">
      <c r="A3949" s="23">
        <v>43795</v>
      </c>
      <c r="B3949" s="25">
        <v>-6.9717817016601291E-4</v>
      </c>
    </row>
    <row r="3950" spans="1:2" x14ac:dyDescent="0.25">
      <c r="A3950" s="23">
        <v>43796</v>
      </c>
      <c r="B3950" s="25">
        <v>-6.456780181475219E-4</v>
      </c>
    </row>
    <row r="3951" spans="1:2" x14ac:dyDescent="0.25">
      <c r="A3951" s="23">
        <v>43798</v>
      </c>
      <c r="B3951" s="25">
        <v>-6.5183914608391014E-4</v>
      </c>
    </row>
    <row r="3952" spans="1:2" x14ac:dyDescent="0.25">
      <c r="A3952" s="23">
        <v>43801</v>
      </c>
      <c r="B3952" s="25">
        <v>-7.2809890729952365E-4</v>
      </c>
    </row>
    <row r="3953" spans="1:2" x14ac:dyDescent="0.25">
      <c r="A3953" s="23">
        <v>43802</v>
      </c>
      <c r="B3953" s="25">
        <v>-7.1258314754685248E-4</v>
      </c>
    </row>
    <row r="3954" spans="1:2" x14ac:dyDescent="0.25">
      <c r="A3954" s="23">
        <v>43803</v>
      </c>
      <c r="B3954" s="25">
        <v>-7.4117857215505456E-4</v>
      </c>
    </row>
    <row r="3955" spans="1:2" x14ac:dyDescent="0.25">
      <c r="A3955" s="23">
        <v>43804</v>
      </c>
      <c r="B3955" s="25">
        <v>-7.3638240050633019E-4</v>
      </c>
    </row>
    <row r="3956" spans="1:2" x14ac:dyDescent="0.25">
      <c r="A3956" s="23">
        <v>43805</v>
      </c>
      <c r="B3956" s="25">
        <v>-7.4514845739037661E-4</v>
      </c>
    </row>
    <row r="3957" spans="1:2" x14ac:dyDescent="0.25">
      <c r="A3957" s="23">
        <v>43808</v>
      </c>
      <c r="B3957" s="25">
        <v>-7.3551802814220135E-4</v>
      </c>
    </row>
    <row r="3958" spans="1:2" x14ac:dyDescent="0.25">
      <c r="A3958" s="23">
        <v>43809</v>
      </c>
      <c r="B3958" s="25">
        <v>-7.4360271349382945E-4</v>
      </c>
    </row>
    <row r="3959" spans="1:2" x14ac:dyDescent="0.25">
      <c r="A3959" s="23">
        <v>43810</v>
      </c>
      <c r="B3959" s="25">
        <v>-7.4825043567272598E-4</v>
      </c>
    </row>
    <row r="3960" spans="1:2" x14ac:dyDescent="0.25">
      <c r="A3960" s="23">
        <v>43811</v>
      </c>
      <c r="B3960" s="25">
        <v>-7.567988976427964E-4</v>
      </c>
    </row>
    <row r="3961" spans="1:2" x14ac:dyDescent="0.25">
      <c r="A3961" s="23">
        <v>43812</v>
      </c>
      <c r="B3961" s="25">
        <v>-7.443861369575977E-4</v>
      </c>
    </row>
    <row r="3962" spans="1:2" x14ac:dyDescent="0.25">
      <c r="A3962" s="23">
        <v>43815</v>
      </c>
      <c r="B3962" s="25">
        <v>-7.725099640844002E-4</v>
      </c>
    </row>
    <row r="3963" spans="1:2" x14ac:dyDescent="0.25">
      <c r="A3963" s="23">
        <v>43816</v>
      </c>
      <c r="B3963" s="25">
        <v>-7.7750091064154869E-4</v>
      </c>
    </row>
    <row r="3964" spans="1:2" x14ac:dyDescent="0.25">
      <c r="A3964" s="23">
        <v>43817</v>
      </c>
      <c r="B3964" s="25">
        <v>-7.8215998141883958E-4</v>
      </c>
    </row>
    <row r="3965" spans="1:2" x14ac:dyDescent="0.25">
      <c r="A3965" s="23">
        <v>43818</v>
      </c>
      <c r="B3965" s="25">
        <v>-7.495535351057514E-4</v>
      </c>
    </row>
    <row r="3966" spans="1:2" x14ac:dyDescent="0.25">
      <c r="A3966" s="23">
        <v>43819</v>
      </c>
      <c r="B3966" s="25">
        <v>-7.4375925532699227E-4</v>
      </c>
    </row>
    <row r="3967" spans="1:2" x14ac:dyDescent="0.25">
      <c r="A3967" s="23">
        <v>43822</v>
      </c>
      <c r="B3967" s="25">
        <v>-7.3104346531172038E-4</v>
      </c>
    </row>
    <row r="3968" spans="1:2" x14ac:dyDescent="0.25">
      <c r="A3968" s="23">
        <v>43823</v>
      </c>
      <c r="B3968" s="25">
        <v>-7.26564599963897E-4</v>
      </c>
    </row>
    <row r="3969" spans="1:2" x14ac:dyDescent="0.25">
      <c r="A3969" s="23">
        <v>43825</v>
      </c>
      <c r="B3969" s="25">
        <v>-7.250783199268529E-4</v>
      </c>
    </row>
    <row r="3970" spans="1:2" x14ac:dyDescent="0.25">
      <c r="A3970" s="23">
        <v>43826</v>
      </c>
      <c r="B3970" s="25">
        <v>-6.4810608307896977E-4</v>
      </c>
    </row>
    <row r="3971" spans="1:2" x14ac:dyDescent="0.25">
      <c r="A3971" s="23">
        <v>43829</v>
      </c>
      <c r="B3971" s="25">
        <v>-6.7146142233964756E-4</v>
      </c>
    </row>
    <row r="3972" spans="1:2" x14ac:dyDescent="0.25">
      <c r="A3972" s="23">
        <v>43830</v>
      </c>
      <c r="B3972" s="25">
        <v>-4.9149337217524458E-4</v>
      </c>
    </row>
    <row r="3973" spans="1:2" x14ac:dyDescent="0.25">
      <c r="A3973" s="23">
        <v>43832</v>
      </c>
      <c r="B3973" s="25">
        <v>-4.8349397338087741E-4</v>
      </c>
    </row>
    <row r="3974" spans="1:2" x14ac:dyDescent="0.25">
      <c r="A3974" s="23">
        <v>43833</v>
      </c>
      <c r="B3974" s="25">
        <v>-5.0260164156912257E-4</v>
      </c>
    </row>
    <row r="3975" spans="1:2" x14ac:dyDescent="0.25">
      <c r="A3975" s="23">
        <v>43836</v>
      </c>
      <c r="B3975" s="25">
        <v>-5.0337158269342375E-4</v>
      </c>
    </row>
    <row r="3976" spans="1:2" x14ac:dyDescent="0.25">
      <c r="A3976" s="23">
        <v>43837</v>
      </c>
      <c r="B3976" s="25">
        <v>-4.8957289241613466E-4</v>
      </c>
    </row>
    <row r="3977" spans="1:2" x14ac:dyDescent="0.25">
      <c r="A3977" s="23">
        <v>43838</v>
      </c>
      <c r="B3977" s="25">
        <v>-4.9806905528992917E-4</v>
      </c>
    </row>
    <row r="3978" spans="1:2" x14ac:dyDescent="0.25">
      <c r="A3978" s="23">
        <v>43839</v>
      </c>
      <c r="B3978" s="25">
        <v>-5.0965787847345734E-4</v>
      </c>
    </row>
    <row r="3979" spans="1:2" x14ac:dyDescent="0.25">
      <c r="A3979" s="23">
        <v>43840</v>
      </c>
      <c r="B3979" s="25">
        <v>-5.0795238896284012E-4</v>
      </c>
    </row>
    <row r="3980" spans="1:2" x14ac:dyDescent="0.25">
      <c r="A3980" s="23">
        <v>43843</v>
      </c>
      <c r="B3980" s="25">
        <v>-5.0172670620307613E-4</v>
      </c>
    </row>
    <row r="3981" spans="1:2" x14ac:dyDescent="0.25">
      <c r="A3981" s="23">
        <v>43844</v>
      </c>
      <c r="B3981" s="25">
        <v>-5.0426575664896944E-4</v>
      </c>
    </row>
    <row r="3982" spans="1:2" x14ac:dyDescent="0.25">
      <c r="A3982" s="23">
        <v>43845</v>
      </c>
      <c r="B3982" s="25">
        <v>-5.2325647091144845E-4</v>
      </c>
    </row>
    <row r="3983" spans="1:2" x14ac:dyDescent="0.25">
      <c r="A3983" s="23">
        <v>43846</v>
      </c>
      <c r="B3983" s="25">
        <v>-5.2780310781441742E-4</v>
      </c>
    </row>
    <row r="3984" spans="1:2" x14ac:dyDescent="0.25">
      <c r="A3984" s="23">
        <v>43847</v>
      </c>
      <c r="B3984" s="25">
        <v>-5.3137558509752658E-4</v>
      </c>
    </row>
    <row r="3985" spans="1:2" x14ac:dyDescent="0.25">
      <c r="A3985" s="23">
        <v>43851</v>
      </c>
      <c r="B3985" s="25">
        <v>-5.7194351812672739E-4</v>
      </c>
    </row>
    <row r="3986" spans="1:2" x14ac:dyDescent="0.25">
      <c r="A3986" s="23">
        <v>43852</v>
      </c>
      <c r="B3986" s="25">
        <v>-5.7422397811568437E-4</v>
      </c>
    </row>
    <row r="3987" spans="1:2" x14ac:dyDescent="0.25">
      <c r="A3987" s="23">
        <v>43853</v>
      </c>
      <c r="B3987" s="25">
        <v>-5.7838988598546415E-4</v>
      </c>
    </row>
    <row r="3988" spans="1:2" x14ac:dyDescent="0.25">
      <c r="A3988" s="23">
        <v>43854</v>
      </c>
      <c r="B3988" s="25">
        <v>-5.9303502103624783E-4</v>
      </c>
    </row>
    <row r="3989" spans="1:2" x14ac:dyDescent="0.25">
      <c r="A3989" s="23">
        <v>43857</v>
      </c>
      <c r="B3989" s="25">
        <v>-5.9387796377019519E-4</v>
      </c>
    </row>
    <row r="3990" spans="1:2" x14ac:dyDescent="0.25">
      <c r="A3990" s="23">
        <v>43858</v>
      </c>
      <c r="B3990" s="25">
        <v>-6.0200200428994766E-4</v>
      </c>
    </row>
    <row r="3991" spans="1:2" x14ac:dyDescent="0.25">
      <c r="A3991" s="23">
        <v>43859</v>
      </c>
      <c r="B3991" s="25">
        <v>-6.0738012232286476E-4</v>
      </c>
    </row>
    <row r="3992" spans="1:2" x14ac:dyDescent="0.25">
      <c r="A3992" s="23">
        <v>43860</v>
      </c>
      <c r="B3992" s="25">
        <v>-6.5273427876999524E-4</v>
      </c>
    </row>
    <row r="3993" spans="1:2" x14ac:dyDescent="0.25">
      <c r="A3993" s="23">
        <v>43861</v>
      </c>
      <c r="B3993" s="25">
        <v>-7.2925943295121254E-4</v>
      </c>
    </row>
    <row r="3994" spans="1:2" x14ac:dyDescent="0.25">
      <c r="A3994" s="23">
        <v>43864</v>
      </c>
      <c r="B3994" s="25">
        <v>-7.3055289789647482E-4</v>
      </c>
    </row>
    <row r="3995" spans="1:2" x14ac:dyDescent="0.25">
      <c r="A3995" s="23">
        <v>43865</v>
      </c>
      <c r="B3995" s="25">
        <v>-8.0424566205139492E-4</v>
      </c>
    </row>
    <row r="3996" spans="1:2" x14ac:dyDescent="0.25">
      <c r="A3996" s="23">
        <v>43866</v>
      </c>
      <c r="B3996" s="25">
        <v>-8.710811716067246E-4</v>
      </c>
    </row>
    <row r="3997" spans="1:2" x14ac:dyDescent="0.25">
      <c r="A3997" s="23">
        <v>43867</v>
      </c>
      <c r="B3997" s="25">
        <v>-8.5876915529348175E-4</v>
      </c>
    </row>
    <row r="3998" spans="1:2" x14ac:dyDescent="0.25">
      <c r="A3998" s="23">
        <v>43868</v>
      </c>
      <c r="B3998" s="25">
        <v>-8.898585542053139E-4</v>
      </c>
    </row>
    <row r="3999" spans="1:2" x14ac:dyDescent="0.25">
      <c r="A3999" s="23">
        <v>43871</v>
      </c>
      <c r="B3999" s="25">
        <v>-9.1452174383688245E-4</v>
      </c>
    </row>
    <row r="4000" spans="1:2" x14ac:dyDescent="0.25">
      <c r="A4000" s="23">
        <v>43872</v>
      </c>
      <c r="B4000" s="25">
        <v>-9.1427759401296882E-4</v>
      </c>
    </row>
    <row r="4001" spans="1:2" x14ac:dyDescent="0.25">
      <c r="A4001" s="23">
        <v>43873</v>
      </c>
      <c r="B4001" s="25">
        <v>-9.2306066111291774E-4</v>
      </c>
    </row>
    <row r="4002" spans="1:2" x14ac:dyDescent="0.25">
      <c r="A4002" s="23">
        <v>43874</v>
      </c>
      <c r="B4002" s="25">
        <v>-9.1204437638625624E-4</v>
      </c>
    </row>
    <row r="4003" spans="1:2" x14ac:dyDescent="0.25">
      <c r="A4003" s="23">
        <v>43875</v>
      </c>
      <c r="B4003" s="25">
        <v>-9.207269853672706E-4</v>
      </c>
    </row>
    <row r="4004" spans="1:2" x14ac:dyDescent="0.25">
      <c r="A4004" s="23">
        <v>43879</v>
      </c>
      <c r="B4004" s="25">
        <v>-9.2250672867244532E-4</v>
      </c>
    </row>
    <row r="4005" spans="1:2" x14ac:dyDescent="0.25">
      <c r="A4005" s="23">
        <v>43880</v>
      </c>
      <c r="B4005" s="25">
        <v>-9.5082167659310546E-4</v>
      </c>
    </row>
    <row r="4006" spans="1:2" x14ac:dyDescent="0.25">
      <c r="A4006" s="23">
        <v>43881</v>
      </c>
      <c r="B4006" s="25">
        <v>-9.5040421366188177E-4</v>
      </c>
    </row>
    <row r="4007" spans="1:2" x14ac:dyDescent="0.25">
      <c r="A4007" s="23">
        <v>43882</v>
      </c>
      <c r="B4007" s="25">
        <v>-1.0043802835860705E-3</v>
      </c>
    </row>
    <row r="4008" spans="1:2" x14ac:dyDescent="0.25">
      <c r="A4008" s="23">
        <v>43885</v>
      </c>
      <c r="B4008" s="25">
        <v>-1.0137698329709677E-3</v>
      </c>
    </row>
    <row r="4009" spans="1:2" x14ac:dyDescent="0.25">
      <c r="A4009" s="23">
        <v>43886</v>
      </c>
      <c r="B4009" s="25">
        <v>-1.1095236802216579E-3</v>
      </c>
    </row>
    <row r="4010" spans="1:2" x14ac:dyDescent="0.25">
      <c r="A4010" s="23">
        <v>43887</v>
      </c>
      <c r="B4010" s="25">
        <v>-1.1369333437077911E-3</v>
      </c>
    </row>
    <row r="4011" spans="1:2" x14ac:dyDescent="0.25">
      <c r="A4011" s="23">
        <v>43888</v>
      </c>
      <c r="B4011" s="25">
        <v>-1.1397758252678081E-3</v>
      </c>
    </row>
    <row r="4012" spans="1:2" x14ac:dyDescent="0.25">
      <c r="A4012" s="23">
        <v>43889</v>
      </c>
      <c r="B4012" s="25">
        <v>-1.1795222691198815E-3</v>
      </c>
    </row>
    <row r="4013" spans="1:2" x14ac:dyDescent="0.25">
      <c r="A4013" s="23">
        <v>43892</v>
      </c>
      <c r="B4013" s="25">
        <v>-1.2044378208307949E-3</v>
      </c>
    </row>
    <row r="4014" spans="1:2" x14ac:dyDescent="0.25">
      <c r="A4014" s="23">
        <v>43893</v>
      </c>
      <c r="B4014" s="25">
        <v>-1.2478944995000241E-3</v>
      </c>
    </row>
    <row r="4015" spans="1:2" x14ac:dyDescent="0.25">
      <c r="A4015" s="23">
        <v>43894</v>
      </c>
      <c r="B4015" s="25">
        <v>-1.2316052270491262E-3</v>
      </c>
    </row>
    <row r="4016" spans="1:2" x14ac:dyDescent="0.25">
      <c r="A4016" s="23">
        <v>43895</v>
      </c>
      <c r="B4016" s="25">
        <v>-1.0685191285199069E-3</v>
      </c>
    </row>
    <row r="4017" spans="1:2" x14ac:dyDescent="0.25">
      <c r="A4017" s="23">
        <v>43896</v>
      </c>
      <c r="B4017" s="25">
        <v>-9.7834343532554602E-4</v>
      </c>
    </row>
    <row r="4018" spans="1:2" x14ac:dyDescent="0.25">
      <c r="A4018" s="23">
        <v>43899</v>
      </c>
      <c r="B4018" s="25">
        <v>-8.129694412239985E-4</v>
      </c>
    </row>
    <row r="4019" spans="1:2" x14ac:dyDescent="0.25">
      <c r="A4019" s="23">
        <v>43900</v>
      </c>
      <c r="B4019" s="25">
        <v>-8.1526175736446049E-4</v>
      </c>
    </row>
    <row r="4020" spans="1:2" x14ac:dyDescent="0.25">
      <c r="A4020" s="23">
        <v>43901</v>
      </c>
      <c r="B4020" s="25">
        <v>-7.6828981566801069E-4</v>
      </c>
    </row>
    <row r="4021" spans="1:2" x14ac:dyDescent="0.25">
      <c r="A4021" s="23">
        <v>43902</v>
      </c>
      <c r="B4021" s="25">
        <v>-8.2085405673903988E-4</v>
      </c>
    </row>
    <row r="4022" spans="1:2" x14ac:dyDescent="0.25">
      <c r="A4022" s="23">
        <v>43903</v>
      </c>
      <c r="B4022" s="25">
        <v>-7.4499487895274275E-4</v>
      </c>
    </row>
    <row r="4023" spans="1:2" x14ac:dyDescent="0.25">
      <c r="A4023" s="23">
        <v>43906</v>
      </c>
      <c r="B4023" s="25">
        <v>-5.7782762069247262E-4</v>
      </c>
    </row>
    <row r="4024" spans="1:2" x14ac:dyDescent="0.25">
      <c r="A4024" s="23">
        <v>43907</v>
      </c>
      <c r="B4024" s="25">
        <v>-6.4575094569097047E-4</v>
      </c>
    </row>
    <row r="4025" spans="1:2" x14ac:dyDescent="0.25">
      <c r="A4025" s="23">
        <v>43908</v>
      </c>
      <c r="B4025" s="25">
        <v>-6.644956590592388E-4</v>
      </c>
    </row>
    <row r="4026" spans="1:2" x14ac:dyDescent="0.25">
      <c r="A4026" s="23">
        <v>43909</v>
      </c>
      <c r="B4026" s="25">
        <v>-5.4555102675213352E-4</v>
      </c>
    </row>
    <row r="4027" spans="1:2" x14ac:dyDescent="0.25">
      <c r="A4027" s="23">
        <v>43910</v>
      </c>
      <c r="B4027" s="25">
        <v>-7.2029833621711781E-4</v>
      </c>
    </row>
    <row r="4028" spans="1:2" x14ac:dyDescent="0.25">
      <c r="A4028" s="23">
        <v>43913</v>
      </c>
      <c r="B4028" s="25">
        <v>-6.1865499684488068E-4</v>
      </c>
    </row>
    <row r="4029" spans="1:2" x14ac:dyDescent="0.25">
      <c r="A4029" s="23">
        <v>43914</v>
      </c>
      <c r="B4029" s="25">
        <v>5.0249147463743427E-4</v>
      </c>
    </row>
    <row r="4030" spans="1:2" x14ac:dyDescent="0.25">
      <c r="A4030" s="23">
        <v>43915</v>
      </c>
      <c r="B4030" s="25">
        <v>4.0607862918751181E-4</v>
      </c>
    </row>
    <row r="4031" spans="1:2" x14ac:dyDescent="0.25">
      <c r="A4031" s="23">
        <v>43916</v>
      </c>
      <c r="B4031" s="25">
        <v>4.1488954784596466E-4</v>
      </c>
    </row>
    <row r="4032" spans="1:2" x14ac:dyDescent="0.25">
      <c r="A4032" s="23">
        <v>43917</v>
      </c>
      <c r="B4032" s="25">
        <v>2.1593008949172265E-4</v>
      </c>
    </row>
    <row r="4033" spans="1:2" x14ac:dyDescent="0.25">
      <c r="A4033" s="23">
        <v>43920</v>
      </c>
      <c r="B4033" s="25">
        <v>1.5729608173686849E-4</v>
      </c>
    </row>
    <row r="4034" spans="1:2" x14ac:dyDescent="0.25">
      <c r="A4034" s="23">
        <v>43921</v>
      </c>
      <c r="B4034" s="25">
        <v>1.9626503316350075E-4</v>
      </c>
    </row>
    <row r="4035" spans="1:2" x14ac:dyDescent="0.25">
      <c r="A4035" s="23">
        <v>43922</v>
      </c>
      <c r="B4035" s="25">
        <v>2.219463008272804E-4</v>
      </c>
    </row>
    <row r="4036" spans="1:2" x14ac:dyDescent="0.25">
      <c r="A4036" s="23">
        <v>43923</v>
      </c>
      <c r="B4036" s="25">
        <v>3.173639405436024E-4</v>
      </c>
    </row>
    <row r="4037" spans="1:2" x14ac:dyDescent="0.25">
      <c r="A4037" s="23">
        <v>43924</v>
      </c>
      <c r="B4037" s="25">
        <v>4.8611796781417027E-4</v>
      </c>
    </row>
    <row r="4038" spans="1:2" x14ac:dyDescent="0.25">
      <c r="A4038" s="23">
        <v>43927</v>
      </c>
      <c r="B4038" s="25">
        <v>5.8562500104852866E-4</v>
      </c>
    </row>
    <row r="4039" spans="1:2" x14ac:dyDescent="0.25">
      <c r="A4039" s="23">
        <v>43928</v>
      </c>
      <c r="B4039" s="25">
        <v>7.0249033031677399E-4</v>
      </c>
    </row>
    <row r="4040" spans="1:2" x14ac:dyDescent="0.25">
      <c r="A4040" s="23">
        <v>43929</v>
      </c>
      <c r="B4040" s="25">
        <v>8.4883065867713547E-4</v>
      </c>
    </row>
    <row r="4041" spans="1:2" x14ac:dyDescent="0.25">
      <c r="A4041" s="23">
        <v>43930</v>
      </c>
      <c r="B4041" s="25">
        <v>8.6036594144700551E-4</v>
      </c>
    </row>
    <row r="4042" spans="1:2" x14ac:dyDescent="0.25">
      <c r="A4042" s="23">
        <v>43934</v>
      </c>
      <c r="B4042" s="25">
        <v>9.4030169585690437E-4</v>
      </c>
    </row>
    <row r="4043" spans="1:2" x14ac:dyDescent="0.25">
      <c r="A4043" s="23">
        <v>43935</v>
      </c>
      <c r="B4043" s="25">
        <v>1.1475073544187087E-3</v>
      </c>
    </row>
    <row r="4044" spans="1:2" x14ac:dyDescent="0.25">
      <c r="A4044" s="23">
        <v>43936</v>
      </c>
      <c r="B4044" s="25">
        <v>9.5416603254272481E-4</v>
      </c>
    </row>
    <row r="4045" spans="1:2" x14ac:dyDescent="0.25">
      <c r="A4045" s="23">
        <v>43937</v>
      </c>
      <c r="B4045" s="25">
        <v>9.7102577581553717E-4</v>
      </c>
    </row>
    <row r="4046" spans="1:2" x14ac:dyDescent="0.25">
      <c r="A4046" s="23">
        <v>43938</v>
      </c>
      <c r="B4046" s="25">
        <v>9.4834340937377526E-4</v>
      </c>
    </row>
    <row r="4047" spans="1:2" x14ac:dyDescent="0.25">
      <c r="A4047" s="23">
        <v>43941</v>
      </c>
      <c r="B4047" s="25">
        <v>1.0966105596175169E-3</v>
      </c>
    </row>
    <row r="4048" spans="1:2" x14ac:dyDescent="0.25">
      <c r="A4048" s="23">
        <v>43942</v>
      </c>
      <c r="B4048" s="25">
        <v>1.1168823168823394E-3</v>
      </c>
    </row>
    <row r="4049" spans="1:2" x14ac:dyDescent="0.25">
      <c r="A4049" s="23">
        <v>43943</v>
      </c>
      <c r="B4049" s="25">
        <v>1.1016564780039761E-3</v>
      </c>
    </row>
    <row r="4050" spans="1:2" x14ac:dyDescent="0.25">
      <c r="A4050" s="23">
        <v>43944</v>
      </c>
      <c r="B4050" s="25">
        <v>1.1348934583825798E-3</v>
      </c>
    </row>
    <row r="4051" spans="1:2" x14ac:dyDescent="0.25">
      <c r="A4051" s="23">
        <v>43945</v>
      </c>
      <c r="B4051" s="25">
        <v>1.1573631057295586E-3</v>
      </c>
    </row>
    <row r="4052" spans="1:2" x14ac:dyDescent="0.25">
      <c r="A4052" s="23">
        <v>43948</v>
      </c>
      <c r="B4052" s="25">
        <v>1.2400442426976355E-3</v>
      </c>
    </row>
    <row r="4053" spans="1:2" x14ac:dyDescent="0.25">
      <c r="A4053" s="23">
        <v>43949</v>
      </c>
      <c r="B4053" s="25">
        <v>1.2689261318812317E-3</v>
      </c>
    </row>
    <row r="4054" spans="1:2" x14ac:dyDescent="0.25">
      <c r="A4054" s="23">
        <v>43950</v>
      </c>
      <c r="B4054" s="25">
        <v>1.5343744546498783E-3</v>
      </c>
    </row>
    <row r="4055" spans="1:2" x14ac:dyDescent="0.25">
      <c r="A4055" s="23">
        <v>43951</v>
      </c>
      <c r="B4055" s="25">
        <v>1.5313035712209988E-3</v>
      </c>
    </row>
    <row r="4056" spans="1:2" x14ac:dyDescent="0.25">
      <c r="A4056" s="23">
        <v>43952</v>
      </c>
      <c r="B4056" s="25">
        <v>1.5838375118282233E-3</v>
      </c>
    </row>
    <row r="4057" spans="1:2" x14ac:dyDescent="0.25">
      <c r="A4057" s="23">
        <v>43955</v>
      </c>
      <c r="B4057" s="25">
        <v>1.5961832466455661E-3</v>
      </c>
    </row>
    <row r="4058" spans="1:2" x14ac:dyDescent="0.25">
      <c r="A4058" s="23">
        <v>43956</v>
      </c>
      <c r="B4058" s="25">
        <v>1.7213877096040608E-3</v>
      </c>
    </row>
    <row r="4059" spans="1:2" x14ac:dyDescent="0.25">
      <c r="A4059" s="23">
        <v>43957</v>
      </c>
      <c r="B4059" s="25">
        <v>1.7482638643502302E-3</v>
      </c>
    </row>
    <row r="4060" spans="1:2" x14ac:dyDescent="0.25">
      <c r="A4060" s="23">
        <v>43958</v>
      </c>
      <c r="B4060" s="25">
        <v>1.6614573260198551E-3</v>
      </c>
    </row>
    <row r="4061" spans="1:2" x14ac:dyDescent="0.25">
      <c r="A4061" s="23">
        <v>43959</v>
      </c>
      <c r="B4061" s="25">
        <v>1.7098566652773428E-3</v>
      </c>
    </row>
    <row r="4062" spans="1:2" x14ac:dyDescent="0.25">
      <c r="A4062" s="23">
        <v>43962</v>
      </c>
      <c r="B4062" s="25">
        <v>1.7964027239174563E-3</v>
      </c>
    </row>
    <row r="4063" spans="1:2" x14ac:dyDescent="0.25">
      <c r="A4063" s="23">
        <v>43963</v>
      </c>
      <c r="B4063" s="25">
        <v>2.0288830987624795E-3</v>
      </c>
    </row>
    <row r="4064" spans="1:2" x14ac:dyDescent="0.25">
      <c r="A4064" s="23">
        <v>43964</v>
      </c>
      <c r="B4064" s="25">
        <v>2.2194608832879492E-3</v>
      </c>
    </row>
    <row r="4065" spans="1:2" x14ac:dyDescent="0.25">
      <c r="A4065" s="23">
        <v>43965</v>
      </c>
      <c r="B4065" s="25">
        <v>2.4728753718135099E-3</v>
      </c>
    </row>
    <row r="4066" spans="1:2" x14ac:dyDescent="0.25">
      <c r="A4066" s="23">
        <v>43966</v>
      </c>
      <c r="B4066" s="25">
        <v>2.5028003944593813E-3</v>
      </c>
    </row>
    <row r="4067" spans="1:2" x14ac:dyDescent="0.25">
      <c r="A4067" s="23">
        <v>43969</v>
      </c>
      <c r="B4067" s="25">
        <v>2.6301700091870828E-3</v>
      </c>
    </row>
    <row r="4068" spans="1:2" x14ac:dyDescent="0.25">
      <c r="A4068" s="23">
        <v>43970</v>
      </c>
      <c r="B4068" s="25">
        <v>2.6642711344828651E-3</v>
      </c>
    </row>
    <row r="4069" spans="1:2" x14ac:dyDescent="0.25">
      <c r="A4069" s="23">
        <v>43971</v>
      </c>
      <c r="B4069" s="25">
        <v>2.670750028439306E-3</v>
      </c>
    </row>
    <row r="4070" spans="1:2" x14ac:dyDescent="0.25">
      <c r="A4070" s="23">
        <v>43972</v>
      </c>
      <c r="B4070" s="25">
        <v>2.7297520272431264E-3</v>
      </c>
    </row>
    <row r="4071" spans="1:2" x14ac:dyDescent="0.25">
      <c r="A4071" s="23">
        <v>43973</v>
      </c>
      <c r="B4071" s="25">
        <v>2.7860689492265056E-3</v>
      </c>
    </row>
    <row r="4072" spans="1:2" x14ac:dyDescent="0.25">
      <c r="A4072" s="23">
        <v>43977</v>
      </c>
      <c r="B4072" s="25">
        <v>2.9585380815360107E-3</v>
      </c>
    </row>
    <row r="4073" spans="1:2" x14ac:dyDescent="0.25">
      <c r="A4073" s="23">
        <v>43978</v>
      </c>
      <c r="B4073" s="25">
        <v>3.0177004853266798E-3</v>
      </c>
    </row>
    <row r="4074" spans="1:2" x14ac:dyDescent="0.25">
      <c r="A4074" s="23">
        <v>43979</v>
      </c>
      <c r="B4074" s="25">
        <v>3.065233643006815E-3</v>
      </c>
    </row>
    <row r="4075" spans="1:2" x14ac:dyDescent="0.25">
      <c r="A4075" s="23">
        <v>43980</v>
      </c>
      <c r="B4075" s="25">
        <v>3.130723037208627E-3</v>
      </c>
    </row>
    <row r="4076" spans="1:2" x14ac:dyDescent="0.25">
      <c r="A4076" s="23">
        <v>43983</v>
      </c>
      <c r="B4076" s="25">
        <v>3.1918941405413293E-3</v>
      </c>
    </row>
    <row r="4077" spans="1:2" x14ac:dyDescent="0.25">
      <c r="A4077" s="23">
        <v>43984</v>
      </c>
      <c r="B4077" s="25">
        <v>3.2186362376001032E-3</v>
      </c>
    </row>
    <row r="4078" spans="1:2" x14ac:dyDescent="0.25">
      <c r="A4078" s="23">
        <v>43985</v>
      </c>
      <c r="B4078" s="25">
        <v>3.3476731743466992E-3</v>
      </c>
    </row>
    <row r="4079" spans="1:2" x14ac:dyDescent="0.25">
      <c r="A4079" s="23">
        <v>43986</v>
      </c>
      <c r="B4079" s="25">
        <v>3.3963002189472125E-3</v>
      </c>
    </row>
    <row r="4080" spans="1:2" x14ac:dyDescent="0.25">
      <c r="A4080" s="23">
        <v>43987</v>
      </c>
      <c r="B4080" s="25">
        <v>3.3978256187208178E-3</v>
      </c>
    </row>
    <row r="4081" spans="1:2" x14ac:dyDescent="0.25">
      <c r="A4081" s="23">
        <v>43990</v>
      </c>
      <c r="B4081" s="25">
        <v>3.514570194483424E-3</v>
      </c>
    </row>
    <row r="4082" spans="1:2" x14ac:dyDescent="0.25">
      <c r="A4082" s="23">
        <v>43991</v>
      </c>
      <c r="B4082" s="25">
        <v>3.4972707208855702E-3</v>
      </c>
    </row>
    <row r="4083" spans="1:2" x14ac:dyDescent="0.25">
      <c r="A4083" s="23">
        <v>43992</v>
      </c>
      <c r="B4083" s="25">
        <v>3.5103578084429987E-3</v>
      </c>
    </row>
    <row r="4084" spans="1:2" x14ac:dyDescent="0.25">
      <c r="A4084" s="23">
        <v>43993</v>
      </c>
      <c r="B4084" s="25">
        <v>3.6487768422170941E-3</v>
      </c>
    </row>
    <row r="4085" spans="1:2" x14ac:dyDescent="0.25">
      <c r="A4085" s="23">
        <v>43994</v>
      </c>
      <c r="B4085" s="25">
        <v>3.6788851320848082E-3</v>
      </c>
    </row>
    <row r="4086" spans="1:2" x14ac:dyDescent="0.25">
      <c r="A4086" s="23">
        <v>43997</v>
      </c>
      <c r="B4086" s="25">
        <v>3.7963176697766166E-3</v>
      </c>
    </row>
    <row r="4087" spans="1:2" x14ac:dyDescent="0.25">
      <c r="A4087" s="23">
        <v>43998</v>
      </c>
      <c r="B4087" s="25">
        <v>3.8312030120200014E-3</v>
      </c>
    </row>
    <row r="4088" spans="1:2" x14ac:dyDescent="0.25">
      <c r="A4088" s="23">
        <v>43999</v>
      </c>
      <c r="B4088" s="25">
        <v>3.8818253072974152E-3</v>
      </c>
    </row>
    <row r="4089" spans="1:2" x14ac:dyDescent="0.25">
      <c r="A4089" s="23">
        <v>44000</v>
      </c>
      <c r="B4089" s="25">
        <v>3.9165546887796054E-3</v>
      </c>
    </row>
    <row r="4090" spans="1:2" x14ac:dyDescent="0.25">
      <c r="A4090" s="23">
        <v>44001</v>
      </c>
      <c r="B4090" s="25">
        <v>3.9776517073131235E-3</v>
      </c>
    </row>
    <row r="4091" spans="1:2" x14ac:dyDescent="0.25">
      <c r="A4091" s="23">
        <v>44004</v>
      </c>
      <c r="B4091" s="25">
        <v>4.2949699615750792E-3</v>
      </c>
    </row>
    <row r="4092" spans="1:2" x14ac:dyDescent="0.25">
      <c r="A4092" s="23">
        <v>44005</v>
      </c>
      <c r="B4092" s="25">
        <v>4.3226316141846688E-3</v>
      </c>
    </row>
    <row r="4093" spans="1:2" x14ac:dyDescent="0.25">
      <c r="A4093" s="23">
        <v>44006</v>
      </c>
      <c r="B4093" s="25">
        <v>4.4930906282838468E-3</v>
      </c>
    </row>
    <row r="4094" spans="1:2" x14ac:dyDescent="0.25">
      <c r="A4094" s="23">
        <v>44007</v>
      </c>
      <c r="B4094" s="25">
        <v>4.5401762444605698E-3</v>
      </c>
    </row>
    <row r="4095" spans="1:2" x14ac:dyDescent="0.25">
      <c r="A4095" s="23">
        <v>44008</v>
      </c>
      <c r="B4095" s="25">
        <v>4.4528697423282804E-3</v>
      </c>
    </row>
    <row r="4096" spans="1:2" x14ac:dyDescent="0.25">
      <c r="A4096" s="23">
        <v>44011</v>
      </c>
      <c r="B4096" s="25">
        <v>4.5969652361892432E-3</v>
      </c>
    </row>
    <row r="4097" spans="1:2" x14ac:dyDescent="0.25">
      <c r="A4097" s="23">
        <v>44012</v>
      </c>
      <c r="B4097" s="25">
        <v>4.6161530867530054E-3</v>
      </c>
    </row>
    <row r="4098" spans="1:2" x14ac:dyDescent="0.25">
      <c r="A4098" s="23">
        <v>44013</v>
      </c>
      <c r="B4098" s="25">
        <v>4.6042468718421325E-3</v>
      </c>
    </row>
    <row r="4099" spans="1:2" x14ac:dyDescent="0.25">
      <c r="A4099" s="23">
        <v>44014</v>
      </c>
      <c r="B4099" s="25">
        <v>4.6906435078111208E-3</v>
      </c>
    </row>
    <row r="4100" spans="1:2" x14ac:dyDescent="0.25">
      <c r="A4100" s="23">
        <v>44018</v>
      </c>
      <c r="B4100" s="25">
        <v>4.9416280491076936E-3</v>
      </c>
    </row>
    <row r="4101" spans="1:2" x14ac:dyDescent="0.25">
      <c r="A4101" s="23">
        <v>44019</v>
      </c>
      <c r="B4101" s="25">
        <v>4.9665261093647661E-3</v>
      </c>
    </row>
    <row r="4102" spans="1:2" x14ac:dyDescent="0.25">
      <c r="A4102" s="23">
        <v>44020</v>
      </c>
      <c r="B4102" s="25">
        <v>4.9910054701152173E-3</v>
      </c>
    </row>
    <row r="4103" spans="1:2" x14ac:dyDescent="0.25">
      <c r="A4103" s="23">
        <v>44021</v>
      </c>
      <c r="B4103" s="25">
        <v>5.0114162787859851E-3</v>
      </c>
    </row>
    <row r="4104" spans="1:2" x14ac:dyDescent="0.25">
      <c r="A4104" s="23">
        <v>44022</v>
      </c>
      <c r="B4104" s="25">
        <v>5.0255459525265778E-3</v>
      </c>
    </row>
    <row r="4105" spans="1:2" x14ac:dyDescent="0.25">
      <c r="A4105" s="23">
        <v>44025</v>
      </c>
      <c r="B4105" s="25">
        <v>4.941236621840428E-3</v>
      </c>
    </row>
    <row r="4106" spans="1:2" x14ac:dyDescent="0.25">
      <c r="A4106" s="23">
        <v>44026</v>
      </c>
      <c r="B4106" s="25">
        <v>4.954413574723926E-3</v>
      </c>
    </row>
    <row r="4107" spans="1:2" x14ac:dyDescent="0.25">
      <c r="A4107" s="23">
        <v>44027</v>
      </c>
      <c r="B4107" s="25">
        <v>5.035703443788897E-3</v>
      </c>
    </row>
    <row r="4108" spans="1:2" x14ac:dyDescent="0.25">
      <c r="A4108" s="23">
        <v>44028</v>
      </c>
      <c r="B4108" s="25">
        <v>5.0780012038140754E-3</v>
      </c>
    </row>
    <row r="4109" spans="1:2" x14ac:dyDescent="0.25">
      <c r="A4109" s="23">
        <v>44029</v>
      </c>
      <c r="B4109" s="25">
        <v>5.1069295173449269E-3</v>
      </c>
    </row>
    <row r="4110" spans="1:2" x14ac:dyDescent="0.25">
      <c r="A4110" s="23">
        <v>44032</v>
      </c>
      <c r="B4110" s="25">
        <v>5.1389738188791778E-3</v>
      </c>
    </row>
    <row r="4111" spans="1:2" x14ac:dyDescent="0.25">
      <c r="A4111" s="23">
        <v>44033</v>
      </c>
      <c r="B4111" s="25">
        <v>5.1698493423544267E-3</v>
      </c>
    </row>
    <row r="4112" spans="1:2" x14ac:dyDescent="0.25">
      <c r="A4112" s="23">
        <v>44034</v>
      </c>
      <c r="B4112" s="25">
        <v>5.2221640301661765E-3</v>
      </c>
    </row>
    <row r="4113" spans="1:2" x14ac:dyDescent="0.25">
      <c r="A4113" s="23">
        <v>44035</v>
      </c>
      <c r="B4113" s="25">
        <v>5.1833127726803596E-3</v>
      </c>
    </row>
    <row r="4114" spans="1:2" x14ac:dyDescent="0.25">
      <c r="A4114" s="23">
        <v>44036</v>
      </c>
      <c r="B4114" s="25">
        <v>5.224269692567951E-3</v>
      </c>
    </row>
    <row r="4115" spans="1:2" x14ac:dyDescent="0.25">
      <c r="A4115" s="23">
        <v>44039</v>
      </c>
      <c r="B4115" s="25">
        <v>5.3403571612149481E-3</v>
      </c>
    </row>
    <row r="4116" spans="1:2" x14ac:dyDescent="0.25">
      <c r="A4116" s="23">
        <v>44040</v>
      </c>
      <c r="B4116" s="25">
        <v>5.3794618828870711E-3</v>
      </c>
    </row>
    <row r="4117" spans="1:2" x14ac:dyDescent="0.25">
      <c r="A4117" s="23">
        <v>44041</v>
      </c>
      <c r="B4117" s="25">
        <v>5.3986641928212009E-3</v>
      </c>
    </row>
    <row r="4118" spans="1:2" x14ac:dyDescent="0.25">
      <c r="A4118" s="23">
        <v>44042</v>
      </c>
      <c r="B4118" s="25">
        <v>5.4328021275689142E-3</v>
      </c>
    </row>
    <row r="4119" spans="1:2" x14ac:dyDescent="0.25">
      <c r="A4119" s="23">
        <v>44043</v>
      </c>
      <c r="B4119" s="25">
        <v>5.4623915998086581E-3</v>
      </c>
    </row>
    <row r="4120" spans="1:2" x14ac:dyDescent="0.25">
      <c r="A4120" s="23">
        <v>44046</v>
      </c>
      <c r="B4120" s="25">
        <v>5.581764863896721E-3</v>
      </c>
    </row>
    <row r="4121" spans="1:2" x14ac:dyDescent="0.25">
      <c r="A4121" s="23">
        <v>44047</v>
      </c>
      <c r="B4121" s="25">
        <v>5.6239664690969082E-3</v>
      </c>
    </row>
    <row r="4122" spans="1:2" x14ac:dyDescent="0.25">
      <c r="A4122" s="23">
        <v>44048</v>
      </c>
      <c r="B4122" s="25">
        <v>5.7465082166789916E-3</v>
      </c>
    </row>
    <row r="4123" spans="1:2" x14ac:dyDescent="0.25">
      <c r="A4123" s="23">
        <v>44049</v>
      </c>
      <c r="B4123" s="25">
        <v>5.7868013559652098E-3</v>
      </c>
    </row>
    <row r="4124" spans="1:2" x14ac:dyDescent="0.25">
      <c r="A4124" s="23">
        <v>44050</v>
      </c>
      <c r="B4124" s="25">
        <v>5.77071954942876E-3</v>
      </c>
    </row>
    <row r="4125" spans="1:2" x14ac:dyDescent="0.25">
      <c r="A4125" s="23">
        <v>44053</v>
      </c>
      <c r="B4125" s="25">
        <v>5.9045592763378174E-3</v>
      </c>
    </row>
    <row r="4126" spans="1:2" x14ac:dyDescent="0.25">
      <c r="A4126" s="23">
        <v>44054</v>
      </c>
      <c r="B4126" s="25">
        <v>5.8987641602903373E-3</v>
      </c>
    </row>
    <row r="4127" spans="1:2" x14ac:dyDescent="0.25">
      <c r="A4127" s="23">
        <v>44055</v>
      </c>
      <c r="B4127" s="25">
        <v>5.9386442861586453E-3</v>
      </c>
    </row>
    <row r="4128" spans="1:2" x14ac:dyDescent="0.25">
      <c r="A4128" s="23">
        <v>44056</v>
      </c>
      <c r="B4128" s="25">
        <v>5.9809627895466289E-3</v>
      </c>
    </row>
    <row r="4129" spans="1:2" x14ac:dyDescent="0.25">
      <c r="A4129" s="23">
        <v>44057</v>
      </c>
      <c r="B4129" s="25">
        <v>6.0187646822957852E-3</v>
      </c>
    </row>
    <row r="4130" spans="1:2" x14ac:dyDescent="0.25">
      <c r="A4130" s="23">
        <v>44060</v>
      </c>
      <c r="B4130" s="25">
        <v>6.1457741320891657E-3</v>
      </c>
    </row>
    <row r="4131" spans="1:2" x14ac:dyDescent="0.25">
      <c r="A4131" s="23">
        <v>44061</v>
      </c>
      <c r="B4131" s="25">
        <v>6.1888450840477116E-3</v>
      </c>
    </row>
    <row r="4132" spans="1:2" x14ac:dyDescent="0.25">
      <c r="A4132" s="23">
        <v>44062</v>
      </c>
      <c r="B4132" s="25">
        <v>6.2316632191152799E-3</v>
      </c>
    </row>
    <row r="4133" spans="1:2" x14ac:dyDescent="0.25">
      <c r="A4133" s="23">
        <v>44063</v>
      </c>
      <c r="B4133" s="25">
        <v>6.2546714524178704E-3</v>
      </c>
    </row>
    <row r="4134" spans="1:2" x14ac:dyDescent="0.25">
      <c r="A4134" s="23">
        <v>44064</v>
      </c>
      <c r="B4134" s="25">
        <v>6.2958742204084484E-3</v>
      </c>
    </row>
    <row r="4135" spans="1:2" x14ac:dyDescent="0.25">
      <c r="A4135" s="23">
        <v>44067</v>
      </c>
      <c r="B4135" s="25">
        <v>6.4161836696106089E-3</v>
      </c>
    </row>
    <row r="4136" spans="1:2" x14ac:dyDescent="0.25">
      <c r="A4136" s="23">
        <v>44068</v>
      </c>
      <c r="B4136" s="25">
        <v>6.4604936638399391E-3</v>
      </c>
    </row>
    <row r="4137" spans="1:2" x14ac:dyDescent="0.25">
      <c r="A4137" s="23">
        <v>44069</v>
      </c>
      <c r="B4137" s="25">
        <v>6.4813469382107858E-3</v>
      </c>
    </row>
    <row r="4138" spans="1:2" x14ac:dyDescent="0.25">
      <c r="A4138" s="23">
        <v>44070</v>
      </c>
      <c r="B4138" s="25">
        <v>6.5045418101334906E-3</v>
      </c>
    </row>
    <row r="4139" spans="1:2" x14ac:dyDescent="0.25">
      <c r="A4139" s="23">
        <v>44071</v>
      </c>
      <c r="B4139" s="25">
        <v>6.5461678996689976E-3</v>
      </c>
    </row>
    <row r="4140" spans="1:2" x14ac:dyDescent="0.25">
      <c r="A4140" s="23">
        <v>44074</v>
      </c>
      <c r="B4140" s="25">
        <v>6.691991713656531E-3</v>
      </c>
    </row>
    <row r="4141" spans="1:2" x14ac:dyDescent="0.25">
      <c r="A4141" s="23">
        <v>44075</v>
      </c>
      <c r="B4141" s="25">
        <v>6.7397510159490359E-3</v>
      </c>
    </row>
    <row r="4142" spans="1:2" x14ac:dyDescent="0.25">
      <c r="A4142" s="23">
        <v>44076</v>
      </c>
      <c r="B4142" s="25">
        <v>6.7311578916797732E-3</v>
      </c>
    </row>
    <row r="4143" spans="1:2" x14ac:dyDescent="0.25">
      <c r="A4143" s="23">
        <v>44077</v>
      </c>
      <c r="B4143" s="25">
        <v>6.7022426040708183E-3</v>
      </c>
    </row>
    <row r="4144" spans="1:2" x14ac:dyDescent="0.25">
      <c r="A4144" s="23">
        <v>44078</v>
      </c>
      <c r="B4144" s="25">
        <v>6.5825224934379367E-3</v>
      </c>
    </row>
    <row r="4145" spans="1:2" x14ac:dyDescent="0.25">
      <c r="A4145" s="23">
        <v>44082</v>
      </c>
      <c r="B4145" s="25">
        <v>6.653306513078272E-3</v>
      </c>
    </row>
    <row r="4146" spans="1:2" x14ac:dyDescent="0.25">
      <c r="A4146" s="23">
        <v>44083</v>
      </c>
      <c r="B4146" s="25">
        <v>6.781683519550441E-3</v>
      </c>
    </row>
    <row r="4147" spans="1:2" x14ac:dyDescent="0.25">
      <c r="A4147" s="23">
        <v>44084</v>
      </c>
      <c r="B4147" s="25">
        <v>6.7962309247593389E-3</v>
      </c>
    </row>
    <row r="4148" spans="1:2" x14ac:dyDescent="0.25">
      <c r="A4148" s="23">
        <v>44085</v>
      </c>
      <c r="B4148" s="25">
        <v>6.8624832389099222E-3</v>
      </c>
    </row>
    <row r="4149" spans="1:2" x14ac:dyDescent="0.25">
      <c r="A4149" s="23">
        <v>44088</v>
      </c>
      <c r="B4149" s="25">
        <v>6.9467861811414178E-3</v>
      </c>
    </row>
    <row r="4150" spans="1:2" x14ac:dyDescent="0.25">
      <c r="A4150" s="23">
        <v>44089</v>
      </c>
      <c r="B4150" s="25">
        <v>6.9362324998454294E-3</v>
      </c>
    </row>
    <row r="4151" spans="1:2" x14ac:dyDescent="0.25">
      <c r="A4151" s="23">
        <v>44090</v>
      </c>
      <c r="B4151" s="25">
        <v>6.9709875253849418E-3</v>
      </c>
    </row>
    <row r="4152" spans="1:2" x14ac:dyDescent="0.25">
      <c r="A4152" s="23">
        <v>44091</v>
      </c>
      <c r="B4152" s="25">
        <v>7.0143175424952631E-3</v>
      </c>
    </row>
    <row r="4153" spans="1:2" x14ac:dyDescent="0.25">
      <c r="A4153" s="23">
        <v>44092</v>
      </c>
      <c r="B4153" s="25">
        <v>7.0506698008976354E-3</v>
      </c>
    </row>
    <row r="4154" spans="1:2" x14ac:dyDescent="0.25">
      <c r="A4154" s="23">
        <v>44095</v>
      </c>
      <c r="B4154" s="25">
        <v>7.186869319008693E-3</v>
      </c>
    </row>
    <row r="4155" spans="1:2" x14ac:dyDescent="0.25">
      <c r="A4155" s="23">
        <v>44096</v>
      </c>
      <c r="B4155" s="25">
        <v>7.2247338211697265E-3</v>
      </c>
    </row>
    <row r="4156" spans="1:2" x14ac:dyDescent="0.25">
      <c r="A4156" s="23">
        <v>44097</v>
      </c>
      <c r="B4156" s="25">
        <v>7.2559164854335556E-3</v>
      </c>
    </row>
    <row r="4157" spans="1:2" x14ac:dyDescent="0.25">
      <c r="A4157" s="23">
        <v>44098</v>
      </c>
      <c r="B4157" s="25">
        <v>7.3106055245291124E-3</v>
      </c>
    </row>
    <row r="4158" spans="1:2" x14ac:dyDescent="0.25">
      <c r="A4158" s="23">
        <v>44099</v>
      </c>
      <c r="B4158" s="25">
        <v>7.387255073421084E-3</v>
      </c>
    </row>
    <row r="4159" spans="1:2" x14ac:dyDescent="0.25">
      <c r="A4159" s="23">
        <v>44102</v>
      </c>
      <c r="B4159" s="25">
        <v>7.521889984926533E-3</v>
      </c>
    </row>
    <row r="4160" spans="1:2" x14ac:dyDescent="0.25">
      <c r="A4160" s="23">
        <v>44103</v>
      </c>
      <c r="B4160" s="25">
        <v>7.5735017163118812E-3</v>
      </c>
    </row>
    <row r="4161" spans="1:2" x14ac:dyDescent="0.25">
      <c r="A4161" s="23">
        <v>44104</v>
      </c>
      <c r="B4161" s="25">
        <v>7.6069133417713264E-3</v>
      </c>
    </row>
    <row r="4162" spans="1:2" x14ac:dyDescent="0.25">
      <c r="A4162" s="23">
        <v>44105</v>
      </c>
      <c r="B4162" s="25">
        <v>7.6508445514194001E-3</v>
      </c>
    </row>
    <row r="4163" spans="1:2" x14ac:dyDescent="0.25">
      <c r="A4163" s="23">
        <v>44106</v>
      </c>
      <c r="B4163" s="25">
        <v>7.6823502050957782E-3</v>
      </c>
    </row>
    <row r="4164" spans="1:2" x14ac:dyDescent="0.25">
      <c r="A4164" s="23">
        <v>44109</v>
      </c>
      <c r="B4164" s="25">
        <v>7.7749010040346622E-3</v>
      </c>
    </row>
    <row r="4165" spans="1:2" x14ac:dyDescent="0.25">
      <c r="A4165" s="23">
        <v>44110</v>
      </c>
      <c r="B4165" s="25">
        <v>7.8125118227170276E-3</v>
      </c>
    </row>
    <row r="4166" spans="1:2" x14ac:dyDescent="0.25">
      <c r="A4166" s="23">
        <v>44111</v>
      </c>
      <c r="B4166" s="25">
        <v>7.8121615015447343E-3</v>
      </c>
    </row>
    <row r="4167" spans="1:2" x14ac:dyDescent="0.25">
      <c r="A4167" s="23">
        <v>44112</v>
      </c>
      <c r="B4167" s="25">
        <v>7.8591034020694117E-3</v>
      </c>
    </row>
    <row r="4168" spans="1:2" x14ac:dyDescent="0.25">
      <c r="A4168" s="23">
        <v>44113</v>
      </c>
      <c r="B4168" s="25">
        <v>7.9823233512483771E-3</v>
      </c>
    </row>
    <row r="4169" spans="1:2" x14ac:dyDescent="0.25">
      <c r="A4169" s="23">
        <v>44116</v>
      </c>
      <c r="B4169" s="25">
        <v>8.0984770183840649E-3</v>
      </c>
    </row>
    <row r="4170" spans="1:2" x14ac:dyDescent="0.25">
      <c r="A4170" s="23">
        <v>44117</v>
      </c>
      <c r="B4170" s="25">
        <v>8.1429285554635022E-3</v>
      </c>
    </row>
    <row r="4171" spans="1:2" x14ac:dyDescent="0.25">
      <c r="A4171" s="23">
        <v>44118</v>
      </c>
      <c r="B4171" s="25">
        <v>8.1798397538812573E-3</v>
      </c>
    </row>
    <row r="4172" spans="1:2" x14ac:dyDescent="0.25">
      <c r="A4172" s="23">
        <v>44119</v>
      </c>
      <c r="B4172" s="25">
        <v>8.2036825426365922E-3</v>
      </c>
    </row>
    <row r="4173" spans="1:2" x14ac:dyDescent="0.25">
      <c r="A4173" s="23">
        <v>44120</v>
      </c>
      <c r="B4173" s="25">
        <v>8.250717617551917E-3</v>
      </c>
    </row>
    <row r="4174" spans="1:2" x14ac:dyDescent="0.25">
      <c r="A4174" s="23">
        <v>44123</v>
      </c>
      <c r="B4174" s="25">
        <v>8.3707931884480224E-3</v>
      </c>
    </row>
    <row r="4175" spans="1:2" x14ac:dyDescent="0.25">
      <c r="A4175" s="23">
        <v>44124</v>
      </c>
      <c r="B4175" s="25">
        <v>8.4146716625601581E-3</v>
      </c>
    </row>
    <row r="4176" spans="1:2" x14ac:dyDescent="0.25">
      <c r="A4176" s="23">
        <v>44125</v>
      </c>
      <c r="B4176" s="25">
        <v>8.477336552591197E-3</v>
      </c>
    </row>
    <row r="4177" spans="1:2" x14ac:dyDescent="0.25">
      <c r="A4177" s="23">
        <v>44126</v>
      </c>
      <c r="B4177" s="25">
        <v>8.5328581369437106E-3</v>
      </c>
    </row>
    <row r="4178" spans="1:2" x14ac:dyDescent="0.25">
      <c r="A4178" s="23">
        <v>44127</v>
      </c>
      <c r="B4178" s="25">
        <v>8.5692882056904729E-3</v>
      </c>
    </row>
    <row r="4179" spans="1:2" x14ac:dyDescent="0.25">
      <c r="A4179" s="23">
        <v>44130</v>
      </c>
      <c r="B4179" s="25">
        <v>8.7499922607801039E-3</v>
      </c>
    </row>
    <row r="4180" spans="1:2" x14ac:dyDescent="0.25">
      <c r="A4180" s="23">
        <v>44131</v>
      </c>
      <c r="B4180" s="25">
        <v>8.8177798903701365E-3</v>
      </c>
    </row>
    <row r="4181" spans="1:2" x14ac:dyDescent="0.25">
      <c r="A4181" s="23">
        <v>44132</v>
      </c>
      <c r="B4181" s="25">
        <v>8.8306798899708827E-3</v>
      </c>
    </row>
    <row r="4182" spans="1:2" x14ac:dyDescent="0.25">
      <c r="A4182" s="23">
        <v>44133</v>
      </c>
      <c r="B4182" s="25">
        <v>8.7713449461457316E-3</v>
      </c>
    </row>
    <row r="4183" spans="1:2" x14ac:dyDescent="0.25">
      <c r="A4183" s="23">
        <v>44134</v>
      </c>
      <c r="B4183" s="25">
        <v>8.8114695243013408E-3</v>
      </c>
    </row>
    <row r="4184" spans="1:2" x14ac:dyDescent="0.25">
      <c r="A4184" s="23">
        <v>44137</v>
      </c>
      <c r="B4184" s="25">
        <v>8.9048551212511651E-3</v>
      </c>
    </row>
    <row r="4185" spans="1:2" x14ac:dyDescent="0.25">
      <c r="A4185" s="23">
        <v>44138</v>
      </c>
      <c r="B4185" s="25">
        <v>8.8935595777812626E-3</v>
      </c>
    </row>
    <row r="4186" spans="1:2" x14ac:dyDescent="0.25">
      <c r="A4186" s="23">
        <v>44139</v>
      </c>
      <c r="B4186" s="25">
        <v>9.0130859987613832E-3</v>
      </c>
    </row>
    <row r="4187" spans="1:2" x14ac:dyDescent="0.25">
      <c r="A4187" s="23">
        <v>44140</v>
      </c>
      <c r="B4187" s="25">
        <v>9.0647454232599678E-3</v>
      </c>
    </row>
    <row r="4188" spans="1:2" x14ac:dyDescent="0.25">
      <c r="A4188" s="23">
        <v>44141</v>
      </c>
      <c r="B4188" s="25">
        <v>8.9791892809223395E-3</v>
      </c>
    </row>
    <row r="4189" spans="1:2" x14ac:dyDescent="0.25">
      <c r="A4189" s="23">
        <v>44144</v>
      </c>
      <c r="B4189" s="25">
        <v>9.1110194990986493E-3</v>
      </c>
    </row>
    <row r="4190" spans="1:2" x14ac:dyDescent="0.25">
      <c r="A4190" s="23">
        <v>44145</v>
      </c>
      <c r="B4190" s="25">
        <v>9.1400938756251993E-3</v>
      </c>
    </row>
    <row r="4191" spans="1:2" x14ac:dyDescent="0.25">
      <c r="A4191" s="23">
        <v>44146</v>
      </c>
      <c r="B4191" s="25">
        <v>9.2167769650608466E-3</v>
      </c>
    </row>
    <row r="4192" spans="1:2" x14ac:dyDescent="0.25">
      <c r="A4192" s="23">
        <v>44147</v>
      </c>
      <c r="B4192" s="25">
        <v>9.2870114518033287E-3</v>
      </c>
    </row>
    <row r="4193" spans="1:2" x14ac:dyDescent="0.25">
      <c r="A4193" s="23">
        <v>44148</v>
      </c>
      <c r="B4193" s="25">
        <v>9.3030796744804078E-3</v>
      </c>
    </row>
    <row r="4194" spans="1:2" x14ac:dyDescent="0.25">
      <c r="A4194" s="23">
        <v>44151</v>
      </c>
      <c r="B4194" s="25">
        <v>9.3945484705888482E-3</v>
      </c>
    </row>
    <row r="4195" spans="1:2" x14ac:dyDescent="0.25">
      <c r="A4195" s="23">
        <v>44152</v>
      </c>
      <c r="B4195" s="25">
        <v>9.4331926072754868E-3</v>
      </c>
    </row>
    <row r="4196" spans="1:2" x14ac:dyDescent="0.25">
      <c r="A4196" s="23">
        <v>44153</v>
      </c>
      <c r="B4196" s="25">
        <v>9.4645691531987097E-3</v>
      </c>
    </row>
    <row r="4197" spans="1:2" x14ac:dyDescent="0.25">
      <c r="A4197" s="23">
        <v>44154</v>
      </c>
      <c r="B4197" s="25">
        <v>9.5113908323998242E-3</v>
      </c>
    </row>
    <row r="4198" spans="1:2" x14ac:dyDescent="0.25">
      <c r="A4198" s="23">
        <v>44155</v>
      </c>
      <c r="B4198" s="25">
        <v>9.5516059086997451E-3</v>
      </c>
    </row>
    <row r="4199" spans="1:2" x14ac:dyDescent="0.25">
      <c r="A4199" s="23">
        <v>44158</v>
      </c>
      <c r="B4199" s="25">
        <v>9.6785313204075241E-3</v>
      </c>
    </row>
    <row r="4200" spans="1:2" x14ac:dyDescent="0.25">
      <c r="A4200" s="23">
        <v>44159</v>
      </c>
      <c r="B4200" s="25">
        <v>9.7171549650794109E-3</v>
      </c>
    </row>
    <row r="4201" spans="1:2" x14ac:dyDescent="0.25">
      <c r="A4201" s="23">
        <v>44160</v>
      </c>
      <c r="B4201" s="25">
        <v>9.7840673469671291E-3</v>
      </c>
    </row>
    <row r="4202" spans="1:2" x14ac:dyDescent="0.25">
      <c r="A4202" s="23">
        <v>44162</v>
      </c>
      <c r="B4202" s="25">
        <v>9.862375358169917E-3</v>
      </c>
    </row>
    <row r="4203" spans="1:2" x14ac:dyDescent="0.25">
      <c r="A4203" s="23">
        <v>44165</v>
      </c>
      <c r="B4203" s="25">
        <v>9.9559424856754397E-3</v>
      </c>
    </row>
    <row r="4204" spans="1:2" x14ac:dyDescent="0.25">
      <c r="A4204" s="23">
        <v>44166</v>
      </c>
      <c r="B4204" s="25">
        <v>9.9815610368008123E-3</v>
      </c>
    </row>
    <row r="4205" spans="1:2" x14ac:dyDescent="0.25">
      <c r="A4205" s="23">
        <v>44167</v>
      </c>
      <c r="B4205" s="25">
        <v>1.0029063936626725E-2</v>
      </c>
    </row>
    <row r="4206" spans="1:2" x14ac:dyDescent="0.25">
      <c r="A4206" s="23">
        <v>44168</v>
      </c>
      <c r="B4206" s="25">
        <v>1.0091354349804016E-2</v>
      </c>
    </row>
    <row r="4207" spans="1:2" x14ac:dyDescent="0.25">
      <c r="A4207" s="23">
        <v>44169</v>
      </c>
      <c r="B4207" s="25">
        <v>1.0131202388244054E-2</v>
      </c>
    </row>
    <row r="4208" spans="1:2" x14ac:dyDescent="0.25">
      <c r="A4208" s="23">
        <v>44172</v>
      </c>
      <c r="B4208" s="25">
        <v>1.0190320914197581E-2</v>
      </c>
    </row>
    <row r="4209" spans="1:2" x14ac:dyDescent="0.25">
      <c r="A4209" s="23">
        <v>44173</v>
      </c>
      <c r="B4209" s="25">
        <v>1.0258016517622259E-2</v>
      </c>
    </row>
    <row r="4210" spans="1:2" x14ac:dyDescent="0.25">
      <c r="A4210" s="23">
        <v>44174</v>
      </c>
      <c r="B4210" s="25">
        <v>1.0299792056936319E-2</v>
      </c>
    </row>
    <row r="4211" spans="1:2" x14ac:dyDescent="0.25">
      <c r="A4211" s="23">
        <v>44175</v>
      </c>
      <c r="B4211" s="25">
        <v>1.0341068593874514E-2</v>
      </c>
    </row>
    <row r="4212" spans="1:2" x14ac:dyDescent="0.25">
      <c r="A4212" s="23">
        <v>44176</v>
      </c>
      <c r="B4212" s="25">
        <v>1.0444014003565316E-2</v>
      </c>
    </row>
    <row r="4213" spans="1:2" x14ac:dyDescent="0.25">
      <c r="A4213" s="23">
        <v>44179</v>
      </c>
      <c r="B4213" s="25">
        <v>1.0551709426991129E-2</v>
      </c>
    </row>
    <row r="4214" spans="1:2" x14ac:dyDescent="0.25">
      <c r="A4214" s="23">
        <v>44180</v>
      </c>
      <c r="B4214" s="25">
        <v>1.0631153376651215E-2</v>
      </c>
    </row>
    <row r="4215" spans="1:2" x14ac:dyDescent="0.25">
      <c r="A4215" s="23">
        <v>44181</v>
      </c>
      <c r="B4215" s="25">
        <v>1.067044765675651E-2</v>
      </c>
    </row>
    <row r="4216" spans="1:2" x14ac:dyDescent="0.25">
      <c r="A4216" s="23">
        <v>44182</v>
      </c>
      <c r="B4216" s="25">
        <v>1.0721563021504288E-2</v>
      </c>
    </row>
    <row r="4217" spans="1:2" x14ac:dyDescent="0.25">
      <c r="A4217" s="23">
        <v>44183</v>
      </c>
      <c r="B4217" s="25">
        <v>1.0773194271697539E-2</v>
      </c>
    </row>
    <row r="4218" spans="1:2" x14ac:dyDescent="0.25">
      <c r="A4218" s="23">
        <v>44186</v>
      </c>
      <c r="B4218" s="25">
        <v>1.0870050112870677E-2</v>
      </c>
    </row>
    <row r="4219" spans="1:2" x14ac:dyDescent="0.25">
      <c r="A4219" s="23">
        <v>44187</v>
      </c>
      <c r="B4219" s="25">
        <v>1.0914040109044176E-2</v>
      </c>
    </row>
    <row r="4220" spans="1:2" x14ac:dyDescent="0.25">
      <c r="A4220" s="23">
        <v>44188</v>
      </c>
      <c r="B4220" s="25">
        <v>1.0967979693533358E-2</v>
      </c>
    </row>
    <row r="4221" spans="1:2" x14ac:dyDescent="0.25">
      <c r="A4221" s="23">
        <v>44189</v>
      </c>
      <c r="B4221" s="25">
        <v>1.0952822560661213E-2</v>
      </c>
    </row>
    <row r="4222" spans="1:2" x14ac:dyDescent="0.25">
      <c r="A4222" s="23">
        <v>44193</v>
      </c>
      <c r="B4222" s="25">
        <v>1.1125787221188066E-2</v>
      </c>
    </row>
    <row r="4223" spans="1:2" x14ac:dyDescent="0.25">
      <c r="A4223" s="23">
        <v>44194</v>
      </c>
      <c r="B4223" s="25">
        <v>1.1154479698691766E-2</v>
      </c>
    </row>
    <row r="4224" spans="1:2" x14ac:dyDescent="0.25">
      <c r="A4224" s="23">
        <v>44195</v>
      </c>
      <c r="B4224" s="25">
        <v>1.1271675142473736E-2</v>
      </c>
    </row>
    <row r="4225" spans="1:2" x14ac:dyDescent="0.25">
      <c r="A4225" s="23">
        <v>44196</v>
      </c>
      <c r="B4225" s="25">
        <v>1.1315680931246241E-2</v>
      </c>
    </row>
    <row r="4226" spans="1:2" x14ac:dyDescent="0.25">
      <c r="A4226" s="23">
        <v>44200</v>
      </c>
      <c r="B4226" s="25">
        <v>1.1542628367863683E-2</v>
      </c>
    </row>
    <row r="4227" spans="1:2" x14ac:dyDescent="0.25">
      <c r="A4227" s="23">
        <v>44201</v>
      </c>
      <c r="B4227" s="25">
        <v>1.1593715622792544E-2</v>
      </c>
    </row>
    <row r="4228" spans="1:2" x14ac:dyDescent="0.25">
      <c r="A4228" s="23">
        <v>44202</v>
      </c>
      <c r="B4228" s="25">
        <v>1.1683896345942024E-2</v>
      </c>
    </row>
    <row r="4229" spans="1:2" x14ac:dyDescent="0.25">
      <c r="A4229" s="23">
        <v>44203</v>
      </c>
      <c r="B4229" s="25">
        <v>1.171999008376079E-2</v>
      </c>
    </row>
    <row r="4230" spans="1:2" x14ac:dyDescent="0.25">
      <c r="A4230" s="23">
        <v>44204</v>
      </c>
      <c r="B4230" s="25"/>
    </row>
    <row r="4231" spans="1:2" x14ac:dyDescent="0.25">
      <c r="A4231" s="23">
        <v>44207</v>
      </c>
      <c r="B4231" s="25"/>
    </row>
    <row r="4232" spans="1:2" x14ac:dyDescent="0.25">
      <c r="A4232" s="23">
        <v>44208</v>
      </c>
      <c r="B4232" s="25"/>
    </row>
    <row r="4233" spans="1:2" x14ac:dyDescent="0.25">
      <c r="A4233" s="23">
        <v>44209</v>
      </c>
      <c r="B4233" s="25"/>
    </row>
    <row r="4234" spans="1:2" x14ac:dyDescent="0.25">
      <c r="A4234" s="23">
        <v>44210</v>
      </c>
      <c r="B4234" s="25"/>
    </row>
    <row r="4235" spans="1:2" x14ac:dyDescent="0.25">
      <c r="A4235" s="23">
        <v>44211</v>
      </c>
      <c r="B4235" s="25"/>
    </row>
    <row r="4236" spans="1:2" x14ac:dyDescent="0.25">
      <c r="A4236" s="23">
        <v>44215</v>
      </c>
      <c r="B4236" s="25"/>
    </row>
    <row r="4237" spans="1:2" x14ac:dyDescent="0.25">
      <c r="A4237" s="23">
        <v>44216</v>
      </c>
      <c r="B4237" s="25"/>
    </row>
    <row r="4238" spans="1:2" x14ac:dyDescent="0.25">
      <c r="A4238" s="23">
        <v>44217</v>
      </c>
      <c r="B4238" s="25"/>
    </row>
    <row r="4239" spans="1:2" x14ac:dyDescent="0.25">
      <c r="A4239" s="23">
        <v>44218</v>
      </c>
      <c r="B4239" s="25"/>
    </row>
    <row r="4240" spans="1:2" x14ac:dyDescent="0.25">
      <c r="A4240" s="23">
        <v>44221</v>
      </c>
      <c r="B4240" s="25"/>
    </row>
    <row r="4241" spans="1:2" x14ac:dyDescent="0.25">
      <c r="A4241" s="23">
        <v>44222</v>
      </c>
      <c r="B4241" s="25"/>
    </row>
    <row r="4242" spans="1:2" x14ac:dyDescent="0.25">
      <c r="A4242" s="23">
        <v>44223</v>
      </c>
      <c r="B4242" s="25"/>
    </row>
    <row r="4243" spans="1:2" x14ac:dyDescent="0.25">
      <c r="A4243" s="23">
        <v>44224</v>
      </c>
      <c r="B4243" s="25"/>
    </row>
    <row r="4244" spans="1:2" x14ac:dyDescent="0.25">
      <c r="A4244" s="23">
        <v>44225</v>
      </c>
      <c r="B4244" s="25"/>
    </row>
    <row r="4245" spans="1:2" x14ac:dyDescent="0.25">
      <c r="A4245" s="23">
        <v>44228</v>
      </c>
      <c r="B4245" s="25"/>
    </row>
    <row r="4246" spans="1:2" x14ac:dyDescent="0.25">
      <c r="A4246" s="23">
        <v>44229</v>
      </c>
      <c r="B4246" s="25"/>
    </row>
    <row r="4247" spans="1:2" x14ac:dyDescent="0.25">
      <c r="A4247" s="23">
        <v>44230</v>
      </c>
      <c r="B4247" s="25"/>
    </row>
    <row r="4248" spans="1:2" x14ac:dyDescent="0.25">
      <c r="A4248" s="23">
        <v>44231</v>
      </c>
      <c r="B4248" s="25"/>
    </row>
    <row r="4249" spans="1:2" x14ac:dyDescent="0.25">
      <c r="A4249" s="23">
        <v>44232</v>
      </c>
      <c r="B4249" s="25"/>
    </row>
    <row r="4250" spans="1:2" x14ac:dyDescent="0.25">
      <c r="A4250" s="23">
        <v>44235</v>
      </c>
      <c r="B4250" s="25"/>
    </row>
    <row r="4251" spans="1:2" x14ac:dyDescent="0.25">
      <c r="A4251" s="23">
        <v>44236</v>
      </c>
      <c r="B4251" s="25"/>
    </row>
    <row r="4252" spans="1:2" x14ac:dyDescent="0.25">
      <c r="A4252" s="23">
        <v>44237</v>
      </c>
      <c r="B4252" s="25"/>
    </row>
    <row r="4253" spans="1:2" x14ac:dyDescent="0.25">
      <c r="A4253" s="23">
        <v>44238</v>
      </c>
      <c r="B4253" s="25"/>
    </row>
    <row r="4254" spans="1:2" x14ac:dyDescent="0.25">
      <c r="A4254" s="23">
        <v>44239</v>
      </c>
      <c r="B4254" s="25"/>
    </row>
    <row r="4255" spans="1:2" x14ac:dyDescent="0.25">
      <c r="A4255" s="23">
        <v>44243</v>
      </c>
      <c r="B4255" s="25"/>
    </row>
    <row r="4256" spans="1:2" x14ac:dyDescent="0.25">
      <c r="A4256" s="23">
        <v>44244</v>
      </c>
      <c r="B4256" s="25"/>
    </row>
    <row r="4257" spans="1:2" x14ac:dyDescent="0.25">
      <c r="A4257" s="23">
        <v>44245</v>
      </c>
      <c r="B4257" s="25"/>
    </row>
    <row r="4258" spans="1:2" x14ac:dyDescent="0.25">
      <c r="A4258" s="23">
        <v>44246</v>
      </c>
      <c r="B4258" s="25"/>
    </row>
    <row r="4259" spans="1:2" x14ac:dyDescent="0.25">
      <c r="A4259" s="23">
        <v>44249</v>
      </c>
      <c r="B4259" s="25"/>
    </row>
    <row r="4260" spans="1:2" x14ac:dyDescent="0.25">
      <c r="A4260" s="23">
        <v>44250</v>
      </c>
      <c r="B4260" s="25"/>
    </row>
    <row r="4261" spans="1:2" x14ac:dyDescent="0.25">
      <c r="A4261" s="23">
        <v>44251</v>
      </c>
      <c r="B4261" s="25"/>
    </row>
    <row r="4262" spans="1:2" x14ac:dyDescent="0.25">
      <c r="A4262" s="23">
        <v>44252</v>
      </c>
      <c r="B4262" s="25"/>
    </row>
    <row r="4263" spans="1:2" x14ac:dyDescent="0.25">
      <c r="A4263" s="23">
        <v>44253</v>
      </c>
      <c r="B4263" s="25"/>
    </row>
    <row r="4264" spans="1:2" x14ac:dyDescent="0.25">
      <c r="A4264" s="23">
        <v>44256</v>
      </c>
      <c r="B4264" s="25"/>
    </row>
    <row r="4265" spans="1:2" x14ac:dyDescent="0.25">
      <c r="A4265" s="23">
        <v>44257</v>
      </c>
      <c r="B4265" s="25"/>
    </row>
    <row r="4266" spans="1:2" x14ac:dyDescent="0.25">
      <c r="A4266" s="23">
        <v>44258</v>
      </c>
      <c r="B4266" s="25"/>
    </row>
    <row r="4267" spans="1:2" x14ac:dyDescent="0.25">
      <c r="A4267" s="23">
        <v>44259</v>
      </c>
      <c r="B4267" s="25"/>
    </row>
    <row r="4268" spans="1:2" x14ac:dyDescent="0.25">
      <c r="A4268" s="23">
        <v>44260</v>
      </c>
      <c r="B4268" s="25"/>
    </row>
    <row r="4269" spans="1:2" x14ac:dyDescent="0.25">
      <c r="A4269" s="23">
        <v>44263</v>
      </c>
      <c r="B4269" s="25"/>
    </row>
    <row r="4270" spans="1:2" x14ac:dyDescent="0.25">
      <c r="A4270" s="23">
        <v>44264</v>
      </c>
      <c r="B4270" s="25"/>
    </row>
    <row r="4271" spans="1:2" x14ac:dyDescent="0.25">
      <c r="A4271" s="23">
        <v>44265</v>
      </c>
      <c r="B4271" s="25"/>
    </row>
    <row r="4272" spans="1:2" x14ac:dyDescent="0.25">
      <c r="A4272" s="23">
        <v>44266</v>
      </c>
      <c r="B4272" s="25"/>
    </row>
    <row r="4273" spans="1:2" x14ac:dyDescent="0.25">
      <c r="A4273" s="23">
        <v>44267</v>
      </c>
      <c r="B4273" s="25"/>
    </row>
    <row r="4274" spans="1:2" x14ac:dyDescent="0.25">
      <c r="A4274" s="23">
        <v>44270</v>
      </c>
      <c r="B4274" s="25"/>
    </row>
    <row r="4275" spans="1:2" x14ac:dyDescent="0.25">
      <c r="A4275" s="23">
        <v>44271</v>
      </c>
      <c r="B4275" s="25"/>
    </row>
    <row r="4276" spans="1:2" x14ac:dyDescent="0.25">
      <c r="A4276" s="23">
        <v>44272</v>
      </c>
      <c r="B4276" s="25"/>
    </row>
    <row r="4277" spans="1:2" x14ac:dyDescent="0.25">
      <c r="A4277" s="23">
        <v>44273</v>
      </c>
      <c r="B4277" s="25"/>
    </row>
    <row r="4278" spans="1:2" x14ac:dyDescent="0.25">
      <c r="A4278" s="23">
        <v>44274</v>
      </c>
      <c r="B4278" s="25"/>
    </row>
    <row r="4279" spans="1:2" x14ac:dyDescent="0.25">
      <c r="A4279" s="23">
        <v>44277</v>
      </c>
      <c r="B4279" s="25"/>
    </row>
    <row r="4280" spans="1:2" x14ac:dyDescent="0.25">
      <c r="A4280" s="23">
        <v>44278</v>
      </c>
      <c r="B4280" s="25"/>
    </row>
    <row r="4281" spans="1:2" x14ac:dyDescent="0.25">
      <c r="A4281" s="23">
        <v>44279</v>
      </c>
      <c r="B4281" s="25"/>
    </row>
    <row r="4282" spans="1:2" x14ac:dyDescent="0.25">
      <c r="A4282" s="23">
        <v>44280</v>
      </c>
      <c r="B4282" s="25"/>
    </row>
    <row r="4283" spans="1:2" x14ac:dyDescent="0.25">
      <c r="A4283" s="23">
        <v>44281</v>
      </c>
      <c r="B4283" s="25"/>
    </row>
    <row r="4284" spans="1:2" x14ac:dyDescent="0.25">
      <c r="A4284" s="23">
        <v>44284</v>
      </c>
      <c r="B4284" s="25"/>
    </row>
    <row r="4285" spans="1:2" x14ac:dyDescent="0.25">
      <c r="A4285" s="23">
        <v>44285</v>
      </c>
      <c r="B4285" s="25"/>
    </row>
    <row r="4286" spans="1:2" x14ac:dyDescent="0.25">
      <c r="A4286" s="23">
        <v>44286</v>
      </c>
      <c r="B4286" s="25"/>
    </row>
    <row r="4287" spans="1:2" x14ac:dyDescent="0.25">
      <c r="A4287" s="23">
        <v>44287</v>
      </c>
      <c r="B4287" s="25"/>
    </row>
    <row r="4288" spans="1:2" x14ac:dyDescent="0.25">
      <c r="A4288" s="23">
        <v>44291</v>
      </c>
      <c r="B4288" s="25"/>
    </row>
    <row r="4289" spans="1:2" x14ac:dyDescent="0.25">
      <c r="A4289" s="23">
        <v>44292</v>
      </c>
      <c r="B4289" s="25"/>
    </row>
    <row r="4290" spans="1:2" x14ac:dyDescent="0.25">
      <c r="A4290" s="23">
        <v>44293</v>
      </c>
      <c r="B4290" s="25"/>
    </row>
    <row r="4291" spans="1:2" x14ac:dyDescent="0.25">
      <c r="A4291" s="23">
        <v>44294</v>
      </c>
      <c r="B4291" s="25"/>
    </row>
    <row r="4292" spans="1:2" x14ac:dyDescent="0.25">
      <c r="A4292" s="23">
        <v>44295</v>
      </c>
      <c r="B4292" s="25"/>
    </row>
    <row r="4293" spans="1:2" x14ac:dyDescent="0.25">
      <c r="A4293" s="23">
        <v>44298</v>
      </c>
      <c r="B4293" s="25"/>
    </row>
    <row r="4294" spans="1:2" x14ac:dyDescent="0.25">
      <c r="A4294" s="23">
        <v>44299</v>
      </c>
      <c r="B4294" s="25"/>
    </row>
    <row r="4295" spans="1:2" x14ac:dyDescent="0.25">
      <c r="A4295" s="23">
        <v>44300</v>
      </c>
      <c r="B4295" s="25"/>
    </row>
    <row r="4296" spans="1:2" x14ac:dyDescent="0.25">
      <c r="A4296" s="23">
        <v>44301</v>
      </c>
      <c r="B4296" s="25"/>
    </row>
    <row r="4297" spans="1:2" x14ac:dyDescent="0.25">
      <c r="A4297" s="23">
        <v>44302</v>
      </c>
      <c r="B4297" s="25"/>
    </row>
    <row r="4298" spans="1:2" x14ac:dyDescent="0.25">
      <c r="A4298" s="23">
        <v>44305</v>
      </c>
      <c r="B4298" s="25"/>
    </row>
    <row r="4299" spans="1:2" x14ac:dyDescent="0.25">
      <c r="A4299" s="23">
        <v>44306</v>
      </c>
      <c r="B4299" s="25"/>
    </row>
    <row r="4300" spans="1:2" x14ac:dyDescent="0.25">
      <c r="A4300" s="23">
        <v>44307</v>
      </c>
      <c r="B4300" s="25"/>
    </row>
    <row r="4301" spans="1:2" x14ac:dyDescent="0.25">
      <c r="A4301" s="23">
        <v>44308</v>
      </c>
      <c r="B4301" s="25"/>
    </row>
    <row r="4302" spans="1:2" x14ac:dyDescent="0.25">
      <c r="A4302" s="23">
        <v>44309</v>
      </c>
      <c r="B4302" s="25"/>
    </row>
    <row r="4303" spans="1:2" x14ac:dyDescent="0.25">
      <c r="A4303" s="23">
        <v>44312</v>
      </c>
      <c r="B4303" s="25"/>
    </row>
    <row r="4304" spans="1:2" x14ac:dyDescent="0.25">
      <c r="A4304" s="23">
        <v>44313</v>
      </c>
      <c r="B4304" s="25"/>
    </row>
    <row r="4305" spans="1:2" x14ac:dyDescent="0.25">
      <c r="A4305" s="23">
        <v>44314</v>
      </c>
      <c r="B4305" s="25"/>
    </row>
    <row r="4306" spans="1:2" x14ac:dyDescent="0.25">
      <c r="A4306" s="23">
        <v>44315</v>
      </c>
      <c r="B4306" s="25"/>
    </row>
    <row r="4307" spans="1:2" x14ac:dyDescent="0.25">
      <c r="A4307" s="23">
        <v>44316</v>
      </c>
      <c r="B4307" s="25"/>
    </row>
    <row r="4308" spans="1:2" x14ac:dyDescent="0.25">
      <c r="A4308" s="23">
        <v>44319</v>
      </c>
      <c r="B4308" s="25"/>
    </row>
    <row r="4309" spans="1:2" x14ac:dyDescent="0.25">
      <c r="A4309" s="23">
        <v>44320</v>
      </c>
      <c r="B4309" s="25"/>
    </row>
    <row r="4310" spans="1:2" x14ac:dyDescent="0.25">
      <c r="A4310" s="23">
        <v>44321</v>
      </c>
      <c r="B4310" s="25"/>
    </row>
    <row r="4311" spans="1:2" x14ac:dyDescent="0.25">
      <c r="A4311" s="23">
        <v>44322</v>
      </c>
      <c r="B4311" s="25"/>
    </row>
    <row r="4312" spans="1:2" x14ac:dyDescent="0.25">
      <c r="A4312" s="23">
        <v>44323</v>
      </c>
      <c r="B4312" s="25"/>
    </row>
    <row r="4313" spans="1:2" x14ac:dyDescent="0.25">
      <c r="A4313" s="23">
        <v>44326</v>
      </c>
      <c r="B4313" s="25"/>
    </row>
    <row r="4314" spans="1:2" x14ac:dyDescent="0.25">
      <c r="A4314" s="23">
        <v>44327</v>
      </c>
      <c r="B4314" s="25"/>
    </row>
    <row r="4315" spans="1:2" x14ac:dyDescent="0.25">
      <c r="A4315" s="23">
        <v>44328</v>
      </c>
      <c r="B4315" s="25"/>
    </row>
    <row r="4316" spans="1:2" x14ac:dyDescent="0.25">
      <c r="A4316" s="23">
        <v>44329</v>
      </c>
      <c r="B4316" s="25"/>
    </row>
    <row r="4317" spans="1:2" x14ac:dyDescent="0.25">
      <c r="A4317" s="23">
        <v>44330</v>
      </c>
      <c r="B4317" s="25"/>
    </row>
    <row r="4318" spans="1:2" x14ac:dyDescent="0.25">
      <c r="A4318" s="23">
        <v>44333</v>
      </c>
      <c r="B4318" s="25"/>
    </row>
    <row r="4319" spans="1:2" x14ac:dyDescent="0.25">
      <c r="A4319" s="23">
        <v>44334</v>
      </c>
      <c r="B4319" s="25"/>
    </row>
    <row r="4320" spans="1:2" x14ac:dyDescent="0.25">
      <c r="A4320" s="23">
        <v>44335</v>
      </c>
      <c r="B4320" s="25"/>
    </row>
    <row r="4321" spans="1:2" x14ac:dyDescent="0.25">
      <c r="A4321" s="23">
        <v>44336</v>
      </c>
      <c r="B4321" s="25"/>
    </row>
    <row r="4322" spans="1:2" x14ac:dyDescent="0.25">
      <c r="A4322" s="23">
        <v>44337</v>
      </c>
      <c r="B4322" s="25"/>
    </row>
    <row r="4323" spans="1:2" x14ac:dyDescent="0.25">
      <c r="A4323" s="23">
        <v>44340</v>
      </c>
      <c r="B4323" s="25"/>
    </row>
    <row r="4324" spans="1:2" x14ac:dyDescent="0.25">
      <c r="A4324" s="23">
        <v>44341</v>
      </c>
      <c r="B4324" s="25"/>
    </row>
    <row r="4325" spans="1:2" x14ac:dyDescent="0.25">
      <c r="A4325" s="23">
        <v>44342</v>
      </c>
      <c r="B4325" s="25"/>
    </row>
    <row r="4326" spans="1:2" x14ac:dyDescent="0.25">
      <c r="A4326" s="23">
        <v>44343</v>
      </c>
      <c r="B4326" s="25"/>
    </row>
    <row r="4327" spans="1:2" x14ac:dyDescent="0.25">
      <c r="A4327" s="23">
        <v>44344</v>
      </c>
      <c r="B4327" s="25"/>
    </row>
    <row r="4328" spans="1:2" x14ac:dyDescent="0.25">
      <c r="A4328" s="23">
        <v>44348</v>
      </c>
      <c r="B4328" s="25"/>
    </row>
    <row r="4329" spans="1:2" x14ac:dyDescent="0.25">
      <c r="A4329" s="23">
        <v>44349</v>
      </c>
      <c r="B4329" s="25"/>
    </row>
    <row r="4330" spans="1:2" x14ac:dyDescent="0.25">
      <c r="A4330" s="23">
        <v>44350</v>
      </c>
      <c r="B4330" s="25"/>
    </row>
    <row r="4331" spans="1:2" x14ac:dyDescent="0.25">
      <c r="A4331" s="23">
        <v>44351</v>
      </c>
      <c r="B4331" s="25"/>
    </row>
    <row r="4332" spans="1:2" x14ac:dyDescent="0.25">
      <c r="A4332" s="23">
        <v>44354</v>
      </c>
      <c r="B4332" s="25"/>
    </row>
    <row r="4333" spans="1:2" x14ac:dyDescent="0.25">
      <c r="A4333" s="23">
        <v>44355</v>
      </c>
      <c r="B4333" s="25"/>
    </row>
    <row r="4334" spans="1:2" x14ac:dyDescent="0.25">
      <c r="A4334" s="23">
        <v>44356</v>
      </c>
      <c r="B4334" s="25"/>
    </row>
    <row r="4335" spans="1:2" x14ac:dyDescent="0.25">
      <c r="A4335" s="23">
        <v>44357</v>
      </c>
      <c r="B4335" s="25"/>
    </row>
    <row r="4336" spans="1:2" x14ac:dyDescent="0.25">
      <c r="A4336" s="23">
        <v>44358</v>
      </c>
      <c r="B4336" s="25"/>
    </row>
    <row r="4337" spans="1:2" x14ac:dyDescent="0.25">
      <c r="A4337" s="23">
        <v>44361</v>
      </c>
      <c r="B4337" s="25"/>
    </row>
    <row r="4338" spans="1:2" x14ac:dyDescent="0.25">
      <c r="A4338" s="23">
        <v>44362</v>
      </c>
      <c r="B4338" s="25"/>
    </row>
    <row r="4339" spans="1:2" x14ac:dyDescent="0.25">
      <c r="A4339" s="23">
        <v>44363</v>
      </c>
      <c r="B4339" s="25"/>
    </row>
    <row r="4340" spans="1:2" x14ac:dyDescent="0.25">
      <c r="A4340" s="23">
        <v>44364</v>
      </c>
      <c r="B4340" s="25"/>
    </row>
    <row r="4341" spans="1:2" x14ac:dyDescent="0.25">
      <c r="A4341" s="23">
        <v>44365</v>
      </c>
      <c r="B4341" s="25"/>
    </row>
    <row r="4342" spans="1:2" x14ac:dyDescent="0.25">
      <c r="A4342" s="23">
        <v>44368</v>
      </c>
      <c r="B4342" s="25"/>
    </row>
    <row r="4343" spans="1:2" x14ac:dyDescent="0.25">
      <c r="A4343" s="23">
        <v>44369</v>
      </c>
      <c r="B4343" s="25"/>
    </row>
    <row r="4344" spans="1:2" x14ac:dyDescent="0.25">
      <c r="A4344" s="23">
        <v>44370</v>
      </c>
      <c r="B4344" s="25"/>
    </row>
    <row r="4345" spans="1:2" x14ac:dyDescent="0.25">
      <c r="A4345" s="23">
        <v>44371</v>
      </c>
      <c r="B4345" s="25"/>
    </row>
    <row r="4346" spans="1:2" x14ac:dyDescent="0.25">
      <c r="A4346" s="23">
        <v>44372</v>
      </c>
      <c r="B4346" s="25"/>
    </row>
    <row r="4347" spans="1:2" x14ac:dyDescent="0.25">
      <c r="A4347" s="23">
        <v>44375</v>
      </c>
      <c r="B4347" s="25"/>
    </row>
    <row r="4348" spans="1:2" x14ac:dyDescent="0.25">
      <c r="A4348" s="23">
        <v>44376</v>
      </c>
      <c r="B4348" s="25"/>
    </row>
    <row r="4349" spans="1:2" x14ac:dyDescent="0.25">
      <c r="A4349" s="23">
        <v>44377</v>
      </c>
      <c r="B4349" s="25"/>
    </row>
    <row r="4350" spans="1:2" x14ac:dyDescent="0.25">
      <c r="A4350" s="23">
        <v>44378</v>
      </c>
      <c r="B4350" s="25"/>
    </row>
    <row r="4351" spans="1:2" x14ac:dyDescent="0.25">
      <c r="A4351" s="23">
        <v>44379</v>
      </c>
      <c r="B4351" s="25"/>
    </row>
    <row r="4352" spans="1:2" x14ac:dyDescent="0.25">
      <c r="A4352" s="23">
        <v>44383</v>
      </c>
      <c r="B4352" s="25"/>
    </row>
    <row r="4353" spans="1:2" x14ac:dyDescent="0.25">
      <c r="A4353" s="23">
        <v>44384</v>
      </c>
      <c r="B4353" s="25"/>
    </row>
    <row r="4354" spans="1:2" x14ac:dyDescent="0.25">
      <c r="A4354" s="23">
        <v>44385</v>
      </c>
      <c r="B4354" s="25"/>
    </row>
    <row r="4355" spans="1:2" x14ac:dyDescent="0.25">
      <c r="A4355" s="23">
        <v>44386</v>
      </c>
      <c r="B4355" s="25"/>
    </row>
    <row r="4356" spans="1:2" x14ac:dyDescent="0.25">
      <c r="A4356" s="23">
        <v>44389</v>
      </c>
      <c r="B4356" s="25"/>
    </row>
    <row r="4357" spans="1:2" x14ac:dyDescent="0.25">
      <c r="A4357" s="23">
        <v>44390</v>
      </c>
      <c r="B4357" s="25"/>
    </row>
    <row r="4358" spans="1:2" x14ac:dyDescent="0.25">
      <c r="A4358" s="23">
        <v>44391</v>
      </c>
      <c r="B4358" s="25"/>
    </row>
    <row r="4359" spans="1:2" x14ac:dyDescent="0.25">
      <c r="A4359" s="23">
        <v>44392</v>
      </c>
      <c r="B4359" s="25"/>
    </row>
    <row r="4360" spans="1:2" x14ac:dyDescent="0.25">
      <c r="A4360" s="23">
        <v>44393</v>
      </c>
      <c r="B4360" s="25"/>
    </row>
    <row r="4361" spans="1:2" x14ac:dyDescent="0.25">
      <c r="A4361" s="23">
        <v>44396</v>
      </c>
      <c r="B4361" s="25"/>
    </row>
    <row r="4362" spans="1:2" x14ac:dyDescent="0.25">
      <c r="A4362" s="23">
        <v>44397</v>
      </c>
      <c r="B4362" s="25"/>
    </row>
    <row r="4363" spans="1:2" x14ac:dyDescent="0.25">
      <c r="A4363" s="23">
        <v>44398</v>
      </c>
      <c r="B4363" s="25"/>
    </row>
    <row r="4364" spans="1:2" x14ac:dyDescent="0.25">
      <c r="A4364" s="23">
        <v>44399</v>
      </c>
      <c r="B4364" s="25"/>
    </row>
    <row r="4365" spans="1:2" x14ac:dyDescent="0.25">
      <c r="A4365" s="23">
        <v>44400</v>
      </c>
      <c r="B4365" s="25"/>
    </row>
    <row r="4366" spans="1:2" x14ac:dyDescent="0.25">
      <c r="A4366" s="23">
        <v>44403</v>
      </c>
      <c r="B4366" s="25"/>
    </row>
    <row r="4367" spans="1:2" x14ac:dyDescent="0.25">
      <c r="A4367" s="23">
        <v>44404</v>
      </c>
      <c r="B4367" s="25"/>
    </row>
    <row r="4368" spans="1:2" x14ac:dyDescent="0.25">
      <c r="A4368" s="23">
        <v>44405</v>
      </c>
      <c r="B4368" s="25"/>
    </row>
    <row r="4369" spans="1:2" x14ac:dyDescent="0.25">
      <c r="A4369" s="23">
        <v>44406</v>
      </c>
      <c r="B4369" s="25"/>
    </row>
    <row r="4370" spans="1:2" x14ac:dyDescent="0.25">
      <c r="A4370" s="23">
        <v>44407</v>
      </c>
      <c r="B4370" s="25"/>
    </row>
    <row r="4371" spans="1:2" x14ac:dyDescent="0.25">
      <c r="A4371" s="23">
        <v>44410</v>
      </c>
      <c r="B4371" s="25"/>
    </row>
    <row r="4372" spans="1:2" x14ac:dyDescent="0.25">
      <c r="A4372" s="23">
        <v>44411</v>
      </c>
      <c r="B4372" s="25"/>
    </row>
    <row r="4373" spans="1:2" x14ac:dyDescent="0.25">
      <c r="A4373" s="23">
        <v>44412</v>
      </c>
      <c r="B4373" s="25"/>
    </row>
    <row r="4374" spans="1:2" x14ac:dyDescent="0.25">
      <c r="A4374" s="23">
        <v>44413</v>
      </c>
      <c r="B4374" s="25"/>
    </row>
    <row r="4375" spans="1:2" x14ac:dyDescent="0.25">
      <c r="A4375" s="23">
        <v>44414</v>
      </c>
      <c r="B4375" s="25"/>
    </row>
    <row r="4376" spans="1:2" x14ac:dyDescent="0.25">
      <c r="A4376" s="23">
        <v>44417</v>
      </c>
      <c r="B4376" s="25"/>
    </row>
    <row r="4377" spans="1:2" x14ac:dyDescent="0.25">
      <c r="A4377" s="23">
        <v>44418</v>
      </c>
      <c r="B4377" s="25"/>
    </row>
    <row r="4378" spans="1:2" x14ac:dyDescent="0.25">
      <c r="A4378" s="23">
        <v>44419</v>
      </c>
      <c r="B4378" s="25"/>
    </row>
    <row r="4379" spans="1:2" x14ac:dyDescent="0.25">
      <c r="A4379" s="23">
        <v>44420</v>
      </c>
      <c r="B4379" s="25"/>
    </row>
    <row r="4380" spans="1:2" x14ac:dyDescent="0.25">
      <c r="A4380" s="23">
        <v>44421</v>
      </c>
      <c r="B4380" s="25"/>
    </row>
    <row r="4381" spans="1:2" x14ac:dyDescent="0.25">
      <c r="A4381" s="23">
        <v>44424</v>
      </c>
      <c r="B4381" s="25"/>
    </row>
    <row r="4382" spans="1:2" x14ac:dyDescent="0.25">
      <c r="A4382" s="23">
        <v>44425</v>
      </c>
      <c r="B4382" s="25"/>
    </row>
    <row r="4383" spans="1:2" x14ac:dyDescent="0.25">
      <c r="A4383" s="23">
        <v>44426</v>
      </c>
      <c r="B4383" s="25"/>
    </row>
    <row r="4384" spans="1:2" x14ac:dyDescent="0.25">
      <c r="A4384" s="23">
        <v>44427</v>
      </c>
      <c r="B4384" s="25"/>
    </row>
    <row r="4385" spans="1:2" x14ac:dyDescent="0.25">
      <c r="A4385" s="23">
        <v>44428</v>
      </c>
      <c r="B4385" s="25"/>
    </row>
    <row r="4386" spans="1:2" x14ac:dyDescent="0.25">
      <c r="A4386" s="23">
        <v>44431</v>
      </c>
      <c r="B4386" s="25"/>
    </row>
    <row r="4387" spans="1:2" x14ac:dyDescent="0.25">
      <c r="A4387" s="23">
        <v>44432</v>
      </c>
      <c r="B4387" s="25"/>
    </row>
    <row r="4388" spans="1:2" x14ac:dyDescent="0.25">
      <c r="A4388" s="23">
        <v>44433</v>
      </c>
      <c r="B4388" s="25"/>
    </row>
    <row r="4389" spans="1:2" x14ac:dyDescent="0.25">
      <c r="A4389" s="23">
        <v>44434</v>
      </c>
      <c r="B4389" s="25"/>
    </row>
    <row r="4390" spans="1:2" x14ac:dyDescent="0.25">
      <c r="A4390" s="23">
        <v>44435</v>
      </c>
      <c r="B4390" s="25"/>
    </row>
    <row r="4391" spans="1:2" x14ac:dyDescent="0.25">
      <c r="A4391" s="23">
        <v>44438</v>
      </c>
      <c r="B4391" s="25"/>
    </row>
    <row r="4392" spans="1:2" x14ac:dyDescent="0.25">
      <c r="A4392" s="23">
        <v>44439</v>
      </c>
      <c r="B4392" s="25"/>
    </row>
    <row r="4393" spans="1:2" x14ac:dyDescent="0.25">
      <c r="A4393" s="23">
        <v>44440</v>
      </c>
      <c r="B4393" s="25"/>
    </row>
    <row r="4394" spans="1:2" x14ac:dyDescent="0.25">
      <c r="A4394" s="23">
        <v>44441</v>
      </c>
      <c r="B4394" s="25"/>
    </row>
    <row r="4395" spans="1:2" x14ac:dyDescent="0.25">
      <c r="A4395" s="23">
        <v>44442</v>
      </c>
      <c r="B4395" s="25"/>
    </row>
    <row r="4396" spans="1:2" x14ac:dyDescent="0.25">
      <c r="A4396" s="23">
        <v>44446</v>
      </c>
      <c r="B4396" s="25"/>
    </row>
    <row r="4397" spans="1:2" x14ac:dyDescent="0.25">
      <c r="A4397" s="23">
        <v>44447</v>
      </c>
      <c r="B4397" s="25"/>
    </row>
    <row r="4398" spans="1:2" x14ac:dyDescent="0.25">
      <c r="A4398" s="23">
        <v>44448</v>
      </c>
      <c r="B4398" s="25"/>
    </row>
    <row r="4399" spans="1:2" x14ac:dyDescent="0.25">
      <c r="A4399" s="23">
        <v>44449</v>
      </c>
      <c r="B4399" s="25"/>
    </row>
    <row r="4400" spans="1:2" x14ac:dyDescent="0.25">
      <c r="A4400" s="23">
        <v>44452</v>
      </c>
      <c r="B4400" s="25"/>
    </row>
    <row r="4401" spans="1:2" x14ac:dyDescent="0.25">
      <c r="A4401" s="23">
        <v>44453</v>
      </c>
      <c r="B4401" s="25"/>
    </row>
    <row r="4402" spans="1:2" x14ac:dyDescent="0.25">
      <c r="A4402" s="23">
        <v>44454</v>
      </c>
      <c r="B4402" s="25"/>
    </row>
    <row r="4403" spans="1:2" x14ac:dyDescent="0.25">
      <c r="A4403" s="23">
        <v>44455</v>
      </c>
      <c r="B4403" s="25"/>
    </row>
    <row r="4404" spans="1:2" x14ac:dyDescent="0.25">
      <c r="A4404" s="23">
        <v>44456</v>
      </c>
      <c r="B4404" s="25"/>
    </row>
    <row r="4405" spans="1:2" x14ac:dyDescent="0.25">
      <c r="A4405" s="23">
        <v>44459</v>
      </c>
      <c r="B4405" s="25"/>
    </row>
    <row r="4406" spans="1:2" x14ac:dyDescent="0.25">
      <c r="A4406" s="23">
        <v>44460</v>
      </c>
      <c r="B4406" s="25"/>
    </row>
    <row r="4407" spans="1:2" x14ac:dyDescent="0.25">
      <c r="A4407" s="23">
        <v>44461</v>
      </c>
      <c r="B4407" s="25"/>
    </row>
    <row r="4408" spans="1:2" x14ac:dyDescent="0.25">
      <c r="A4408" s="23">
        <v>44462</v>
      </c>
      <c r="B4408" s="25"/>
    </row>
    <row r="4409" spans="1:2" x14ac:dyDescent="0.25">
      <c r="A4409" s="23">
        <v>44463</v>
      </c>
      <c r="B4409" s="25"/>
    </row>
    <row r="4410" spans="1:2" x14ac:dyDescent="0.25">
      <c r="A4410" s="23">
        <v>44466</v>
      </c>
      <c r="B4410" s="25"/>
    </row>
    <row r="4411" spans="1:2" x14ac:dyDescent="0.25">
      <c r="A4411" s="23">
        <v>44467</v>
      </c>
      <c r="B4411" s="25"/>
    </row>
    <row r="4412" spans="1:2" x14ac:dyDescent="0.25">
      <c r="A4412" s="23">
        <v>44468</v>
      </c>
      <c r="B4412" s="25"/>
    </row>
    <row r="4413" spans="1:2" x14ac:dyDescent="0.25">
      <c r="A4413" s="23">
        <v>44469</v>
      </c>
      <c r="B4413" s="25"/>
    </row>
    <row r="4414" spans="1:2" x14ac:dyDescent="0.25">
      <c r="A4414" s="23">
        <v>44470</v>
      </c>
      <c r="B4414" s="25"/>
    </row>
    <row r="4415" spans="1:2" x14ac:dyDescent="0.25">
      <c r="A4415" s="23">
        <v>44473</v>
      </c>
      <c r="B4415" s="25"/>
    </row>
    <row r="4416" spans="1:2" x14ac:dyDescent="0.25">
      <c r="A4416" s="23">
        <v>44474</v>
      </c>
      <c r="B4416" s="25"/>
    </row>
    <row r="4417" spans="1:2" x14ac:dyDescent="0.25">
      <c r="A4417" s="23">
        <v>44475</v>
      </c>
      <c r="B4417" s="25"/>
    </row>
    <row r="4418" spans="1:2" x14ac:dyDescent="0.25">
      <c r="A4418" s="23">
        <v>44476</v>
      </c>
      <c r="B4418" s="25"/>
    </row>
    <row r="4419" spans="1:2" x14ac:dyDescent="0.25">
      <c r="A4419" s="23">
        <v>44477</v>
      </c>
      <c r="B4419" s="25"/>
    </row>
    <row r="4420" spans="1:2" x14ac:dyDescent="0.25">
      <c r="A4420" s="23">
        <v>44480</v>
      </c>
      <c r="B4420" s="25"/>
    </row>
    <row r="4421" spans="1:2" x14ac:dyDescent="0.25">
      <c r="A4421" s="23">
        <v>44481</v>
      </c>
      <c r="B4421" s="25"/>
    </row>
    <row r="4422" spans="1:2" x14ac:dyDescent="0.25">
      <c r="A4422" s="23">
        <v>44482</v>
      </c>
      <c r="B4422" s="25"/>
    </row>
    <row r="4423" spans="1:2" x14ac:dyDescent="0.25">
      <c r="A4423" s="23">
        <v>44483</v>
      </c>
      <c r="B4423" s="25"/>
    </row>
    <row r="4424" spans="1:2" x14ac:dyDescent="0.25">
      <c r="A4424" s="23">
        <v>44484</v>
      </c>
      <c r="B4424" s="25"/>
    </row>
    <row r="4425" spans="1:2" x14ac:dyDescent="0.25">
      <c r="A4425" s="23">
        <v>44487</v>
      </c>
      <c r="B4425" s="25"/>
    </row>
    <row r="4426" spans="1:2" x14ac:dyDescent="0.25">
      <c r="A4426" s="23">
        <v>44488</v>
      </c>
      <c r="B4426" s="25"/>
    </row>
    <row r="4427" spans="1:2" x14ac:dyDescent="0.25">
      <c r="A4427" s="23">
        <v>44489</v>
      </c>
      <c r="B4427" s="25"/>
    </row>
    <row r="4428" spans="1:2" x14ac:dyDescent="0.25">
      <c r="A4428" s="23">
        <v>44490</v>
      </c>
      <c r="B4428" s="25"/>
    </row>
    <row r="4429" spans="1:2" x14ac:dyDescent="0.25">
      <c r="A4429" s="23">
        <v>44491</v>
      </c>
      <c r="B4429" s="25"/>
    </row>
    <row r="4430" spans="1:2" x14ac:dyDescent="0.25">
      <c r="A4430" s="23">
        <v>44494</v>
      </c>
      <c r="B4430" s="25"/>
    </row>
    <row r="4431" spans="1:2" x14ac:dyDescent="0.25">
      <c r="A4431" s="23">
        <v>44495</v>
      </c>
      <c r="B4431" s="25"/>
    </row>
    <row r="4432" spans="1:2" x14ac:dyDescent="0.25">
      <c r="A4432" s="23">
        <v>44496</v>
      </c>
      <c r="B4432" s="25"/>
    </row>
    <row r="4433" spans="1:2" x14ac:dyDescent="0.25">
      <c r="A4433" s="23">
        <v>44497</v>
      </c>
      <c r="B4433" s="25"/>
    </row>
    <row r="4434" spans="1:2" x14ac:dyDescent="0.25">
      <c r="A4434" s="23">
        <v>44498</v>
      </c>
      <c r="B4434" s="25"/>
    </row>
    <row r="4435" spans="1:2" x14ac:dyDescent="0.25">
      <c r="A4435" s="23">
        <v>44501</v>
      </c>
      <c r="B4435" s="25"/>
    </row>
    <row r="4436" spans="1:2" x14ac:dyDescent="0.25">
      <c r="A4436" s="23">
        <v>44502</v>
      </c>
      <c r="B4436" s="25"/>
    </row>
    <row r="4437" spans="1:2" x14ac:dyDescent="0.25">
      <c r="A4437" s="23">
        <v>44503</v>
      </c>
      <c r="B4437" s="25"/>
    </row>
    <row r="4438" spans="1:2" x14ac:dyDescent="0.25">
      <c r="A4438" s="23">
        <v>44504</v>
      </c>
      <c r="B4438" s="25"/>
    </row>
    <row r="4439" spans="1:2" x14ac:dyDescent="0.25">
      <c r="A4439" s="23">
        <v>44505</v>
      </c>
      <c r="B4439" s="25"/>
    </row>
    <row r="4440" spans="1:2" x14ac:dyDescent="0.25">
      <c r="A4440" s="23">
        <v>44508</v>
      </c>
      <c r="B4440" s="25"/>
    </row>
    <row r="4441" spans="1:2" x14ac:dyDescent="0.25">
      <c r="A4441" s="23">
        <v>44509</v>
      </c>
      <c r="B4441" s="25"/>
    </row>
    <row r="4442" spans="1:2" x14ac:dyDescent="0.25">
      <c r="A4442" s="23">
        <v>44510</v>
      </c>
      <c r="B4442" s="25"/>
    </row>
    <row r="4443" spans="1:2" x14ac:dyDescent="0.25">
      <c r="A4443" s="23">
        <v>44511</v>
      </c>
      <c r="B4443" s="25"/>
    </row>
    <row r="4444" spans="1:2" x14ac:dyDescent="0.25">
      <c r="A4444" s="23">
        <v>44512</v>
      </c>
      <c r="B4444" s="25"/>
    </row>
    <row r="4445" spans="1:2" x14ac:dyDescent="0.25">
      <c r="A4445" s="23">
        <v>44515</v>
      </c>
      <c r="B4445" s="25"/>
    </row>
    <row r="4446" spans="1:2" x14ac:dyDescent="0.25">
      <c r="A4446" s="23">
        <v>44516</v>
      </c>
      <c r="B4446" s="25"/>
    </row>
    <row r="4447" spans="1:2" x14ac:dyDescent="0.25">
      <c r="A4447" s="23">
        <v>44517</v>
      </c>
      <c r="B4447" s="25"/>
    </row>
    <row r="4448" spans="1:2" x14ac:dyDescent="0.25">
      <c r="A4448" s="23">
        <v>44518</v>
      </c>
      <c r="B4448" s="25"/>
    </row>
    <row r="4449" spans="1:2" x14ac:dyDescent="0.25">
      <c r="A4449" s="23">
        <v>44519</v>
      </c>
      <c r="B4449" s="25"/>
    </row>
    <row r="4450" spans="1:2" x14ac:dyDescent="0.25">
      <c r="A4450" s="23">
        <v>44522</v>
      </c>
      <c r="B4450" s="25"/>
    </row>
    <row r="4451" spans="1:2" x14ac:dyDescent="0.25">
      <c r="A4451" s="23">
        <v>44523</v>
      </c>
      <c r="B4451" s="25"/>
    </row>
    <row r="4452" spans="1:2" x14ac:dyDescent="0.25">
      <c r="A4452" s="23">
        <v>44524</v>
      </c>
      <c r="B4452" s="25"/>
    </row>
    <row r="4453" spans="1:2" x14ac:dyDescent="0.25">
      <c r="A4453" s="23">
        <v>44526</v>
      </c>
      <c r="B4453" s="25"/>
    </row>
    <row r="4454" spans="1:2" x14ac:dyDescent="0.25">
      <c r="A4454" s="23">
        <v>44529</v>
      </c>
      <c r="B4454" s="25"/>
    </row>
    <row r="4455" spans="1:2" x14ac:dyDescent="0.25">
      <c r="A4455" s="23">
        <v>44530</v>
      </c>
      <c r="B4455" s="25"/>
    </row>
    <row r="4456" spans="1:2" x14ac:dyDescent="0.25">
      <c r="A4456" s="23">
        <v>44531</v>
      </c>
      <c r="B4456" s="25"/>
    </row>
    <row r="4457" spans="1:2" x14ac:dyDescent="0.25">
      <c r="A4457" s="23">
        <v>44532</v>
      </c>
      <c r="B4457" s="25"/>
    </row>
    <row r="4458" spans="1:2" x14ac:dyDescent="0.25">
      <c r="A4458" s="23">
        <v>44533</v>
      </c>
      <c r="B4458" s="25"/>
    </row>
    <row r="4459" spans="1:2" x14ac:dyDescent="0.25">
      <c r="A4459" s="23">
        <v>44536</v>
      </c>
      <c r="B4459" s="25"/>
    </row>
    <row r="4460" spans="1:2" x14ac:dyDescent="0.25">
      <c r="A4460" s="23">
        <v>44537</v>
      </c>
      <c r="B4460" s="25"/>
    </row>
    <row r="4461" spans="1:2" x14ac:dyDescent="0.25">
      <c r="A4461" s="23">
        <v>44538</v>
      </c>
      <c r="B4461" s="25"/>
    </row>
    <row r="4462" spans="1:2" x14ac:dyDescent="0.25">
      <c r="A4462" s="23">
        <v>44539</v>
      </c>
      <c r="B4462" s="25"/>
    </row>
    <row r="4463" spans="1:2" x14ac:dyDescent="0.25">
      <c r="A4463" s="23">
        <v>44540</v>
      </c>
      <c r="B4463" s="25"/>
    </row>
    <row r="4464" spans="1:2" x14ac:dyDescent="0.25">
      <c r="A4464" s="23">
        <v>44543</v>
      </c>
      <c r="B4464" s="25"/>
    </row>
    <row r="4465" spans="1:2" x14ac:dyDescent="0.25">
      <c r="A4465" s="23">
        <v>44544</v>
      </c>
      <c r="B4465" s="25"/>
    </row>
    <row r="4466" spans="1:2" x14ac:dyDescent="0.25">
      <c r="A4466" s="23">
        <v>44545</v>
      </c>
      <c r="B4466" s="25"/>
    </row>
    <row r="4467" spans="1:2" x14ac:dyDescent="0.25">
      <c r="A4467" s="23">
        <v>44546</v>
      </c>
      <c r="B4467" s="25"/>
    </row>
    <row r="4468" spans="1:2" x14ac:dyDescent="0.25">
      <c r="A4468" s="23">
        <v>44547</v>
      </c>
      <c r="B4468" s="25"/>
    </row>
    <row r="4469" spans="1:2" x14ac:dyDescent="0.25">
      <c r="A4469" s="23">
        <v>44550</v>
      </c>
      <c r="B4469" s="25"/>
    </row>
    <row r="4470" spans="1:2" x14ac:dyDescent="0.25">
      <c r="A4470" s="23">
        <v>44551</v>
      </c>
      <c r="B4470" s="25"/>
    </row>
    <row r="4471" spans="1:2" x14ac:dyDescent="0.25">
      <c r="A4471" s="23">
        <v>44552</v>
      </c>
      <c r="B4471" s="25"/>
    </row>
    <row r="4472" spans="1:2" x14ac:dyDescent="0.25">
      <c r="A4472" s="23">
        <v>44553</v>
      </c>
      <c r="B4472" s="25"/>
    </row>
    <row r="4473" spans="1:2" x14ac:dyDescent="0.25">
      <c r="A4473" s="23">
        <v>44557</v>
      </c>
      <c r="B4473" s="25"/>
    </row>
    <row r="4474" spans="1:2" x14ac:dyDescent="0.25">
      <c r="A4474" s="23">
        <v>44558</v>
      </c>
      <c r="B4474" s="25"/>
    </row>
    <row r="4475" spans="1:2" x14ac:dyDescent="0.25">
      <c r="A4475" s="23">
        <v>44559</v>
      </c>
      <c r="B4475" s="25"/>
    </row>
    <row r="4476" spans="1:2" x14ac:dyDescent="0.25">
      <c r="A4476" s="23">
        <v>44560</v>
      </c>
      <c r="B4476" s="25"/>
    </row>
    <row r="4477" spans="1:2" x14ac:dyDescent="0.25">
      <c r="A4477" s="23">
        <v>44561</v>
      </c>
      <c r="B4477" s="25"/>
    </row>
    <row r="4478" spans="1:2" x14ac:dyDescent="0.25">
      <c r="A4478" s="23">
        <v>44564</v>
      </c>
      <c r="B4478" s="25"/>
    </row>
    <row r="4479" spans="1:2" x14ac:dyDescent="0.25">
      <c r="A4479" s="23">
        <v>44565</v>
      </c>
      <c r="B4479" s="25"/>
    </row>
    <row r="4480" spans="1:2" x14ac:dyDescent="0.25">
      <c r="A4480" s="23">
        <v>44566</v>
      </c>
      <c r="B4480" s="25"/>
    </row>
    <row r="4481" spans="1:2" x14ac:dyDescent="0.25">
      <c r="A4481" s="23">
        <v>44567</v>
      </c>
      <c r="B4481" s="25"/>
    </row>
    <row r="4482" spans="1:2" x14ac:dyDescent="0.25">
      <c r="A4482" s="23">
        <v>44568</v>
      </c>
      <c r="B4482" s="25"/>
    </row>
    <row r="4483" spans="1:2" x14ac:dyDescent="0.25">
      <c r="A4483" s="23">
        <v>44571</v>
      </c>
      <c r="B4483" s="25"/>
    </row>
    <row r="4484" spans="1:2" x14ac:dyDescent="0.25">
      <c r="A4484" s="23">
        <v>44572</v>
      </c>
      <c r="B4484" s="25"/>
    </row>
    <row r="4485" spans="1:2" x14ac:dyDescent="0.25">
      <c r="A4485" s="23">
        <v>44573</v>
      </c>
      <c r="B4485" s="25"/>
    </row>
    <row r="4486" spans="1:2" x14ac:dyDescent="0.25">
      <c r="A4486" s="23">
        <v>44574</v>
      </c>
      <c r="B4486" s="25"/>
    </row>
    <row r="4487" spans="1:2" x14ac:dyDescent="0.25">
      <c r="A4487" s="23">
        <v>44575</v>
      </c>
      <c r="B4487" s="25"/>
    </row>
    <row r="4488" spans="1:2" x14ac:dyDescent="0.25">
      <c r="A4488" s="23">
        <v>44579</v>
      </c>
      <c r="B4488" s="25"/>
    </row>
    <row r="4489" spans="1:2" x14ac:dyDescent="0.25">
      <c r="A4489" s="23">
        <v>44580</v>
      </c>
      <c r="B4489" s="25"/>
    </row>
    <row r="4490" spans="1:2" x14ac:dyDescent="0.25">
      <c r="A4490" s="23">
        <v>44581</v>
      </c>
      <c r="B4490" s="25"/>
    </row>
    <row r="4491" spans="1:2" x14ac:dyDescent="0.25">
      <c r="A4491" s="23">
        <v>44582</v>
      </c>
      <c r="B4491" s="25"/>
    </row>
    <row r="4492" spans="1:2" x14ac:dyDescent="0.25">
      <c r="A4492" s="23">
        <v>44585</v>
      </c>
      <c r="B4492" s="25"/>
    </row>
    <row r="4493" spans="1:2" x14ac:dyDescent="0.25">
      <c r="A4493" s="23">
        <v>44586</v>
      </c>
      <c r="B4493" s="25"/>
    </row>
    <row r="4494" spans="1:2" x14ac:dyDescent="0.25">
      <c r="A4494" s="23">
        <v>44587</v>
      </c>
      <c r="B4494" s="25"/>
    </row>
    <row r="4495" spans="1:2" x14ac:dyDescent="0.25">
      <c r="A4495" s="23">
        <v>44588</v>
      </c>
      <c r="B4495" s="25"/>
    </row>
    <row r="4496" spans="1:2" x14ac:dyDescent="0.25">
      <c r="A4496" s="23">
        <v>44589</v>
      </c>
      <c r="B4496" s="25"/>
    </row>
    <row r="4497" spans="1:2" x14ac:dyDescent="0.25">
      <c r="A4497" s="23">
        <v>44592</v>
      </c>
      <c r="B4497" s="25"/>
    </row>
    <row r="4498" spans="1:2" x14ac:dyDescent="0.25">
      <c r="A4498" s="23">
        <v>44593</v>
      </c>
      <c r="B4498" s="25"/>
    </row>
    <row r="4499" spans="1:2" x14ac:dyDescent="0.25">
      <c r="A4499" s="23">
        <v>44594</v>
      </c>
      <c r="B4499" s="25"/>
    </row>
    <row r="4500" spans="1:2" x14ac:dyDescent="0.25">
      <c r="A4500" s="23">
        <v>44595</v>
      </c>
      <c r="B4500" s="25"/>
    </row>
    <row r="4501" spans="1:2" x14ac:dyDescent="0.25">
      <c r="A4501" s="23">
        <v>44596</v>
      </c>
      <c r="B4501" s="25"/>
    </row>
    <row r="4502" spans="1:2" x14ac:dyDescent="0.25">
      <c r="A4502" s="23">
        <v>44599</v>
      </c>
      <c r="B4502" s="25"/>
    </row>
    <row r="4503" spans="1:2" x14ac:dyDescent="0.25">
      <c r="A4503" s="23">
        <v>44600</v>
      </c>
      <c r="B4503" s="25"/>
    </row>
    <row r="4504" spans="1:2" x14ac:dyDescent="0.25">
      <c r="A4504" s="23">
        <v>44601</v>
      </c>
      <c r="B4504" s="25"/>
    </row>
    <row r="4505" spans="1:2" x14ac:dyDescent="0.25">
      <c r="A4505" s="23">
        <v>44602</v>
      </c>
      <c r="B4505" s="25"/>
    </row>
    <row r="4506" spans="1:2" x14ac:dyDescent="0.25">
      <c r="A4506" s="23">
        <v>44603</v>
      </c>
      <c r="B4506" s="25"/>
    </row>
    <row r="4507" spans="1:2" x14ac:dyDescent="0.25">
      <c r="A4507" s="23">
        <v>44606</v>
      </c>
      <c r="B4507" s="25"/>
    </row>
    <row r="4508" spans="1:2" x14ac:dyDescent="0.25">
      <c r="A4508" s="23">
        <v>44607</v>
      </c>
      <c r="B4508" s="25"/>
    </row>
    <row r="4509" spans="1:2" x14ac:dyDescent="0.25">
      <c r="A4509" s="23">
        <v>44608</v>
      </c>
      <c r="B4509" s="25"/>
    </row>
    <row r="4510" spans="1:2" x14ac:dyDescent="0.25">
      <c r="A4510" s="23">
        <v>44609</v>
      </c>
      <c r="B4510" s="25"/>
    </row>
    <row r="4511" spans="1:2" x14ac:dyDescent="0.25">
      <c r="A4511" s="23">
        <v>44610</v>
      </c>
      <c r="B4511" s="25"/>
    </row>
    <row r="4512" spans="1:2" x14ac:dyDescent="0.25">
      <c r="A4512" s="23">
        <v>44614</v>
      </c>
      <c r="B4512" s="25"/>
    </row>
    <row r="4513" spans="1:2" x14ac:dyDescent="0.25">
      <c r="A4513" s="23">
        <v>44615</v>
      </c>
      <c r="B4513" s="25"/>
    </row>
    <row r="4514" spans="1:2" x14ac:dyDescent="0.25">
      <c r="A4514" s="23">
        <v>44616</v>
      </c>
      <c r="B4514" s="25"/>
    </row>
    <row r="4515" spans="1:2" x14ac:dyDescent="0.25">
      <c r="A4515" s="23">
        <v>44617</v>
      </c>
      <c r="B4515" s="25"/>
    </row>
    <row r="4516" spans="1:2" x14ac:dyDescent="0.25">
      <c r="A4516" s="23" t="s">
        <v>59</v>
      </c>
      <c r="B4516" s="25"/>
    </row>
    <row r="4517" spans="1:2" x14ac:dyDescent="0.25">
      <c r="A4517" s="23" t="s">
        <v>8</v>
      </c>
      <c r="B4517" s="25"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338"/>
  <sheetViews>
    <sheetView workbookViewId="0">
      <selection sqref="A1:I2338"/>
    </sheetView>
  </sheetViews>
  <sheetFormatPr defaultRowHeight="15" x14ac:dyDescent="0.25"/>
  <cols>
    <col min="1" max="1" width="10.7109375" bestFit="1" customWidth="1"/>
  </cols>
  <sheetData>
    <row r="1" spans="1:9" x14ac:dyDescent="0.25">
      <c r="A1" s="30" t="s">
        <v>31</v>
      </c>
      <c r="B1" s="30" t="s">
        <v>34</v>
      </c>
      <c r="C1" s="30" t="s">
        <v>35</v>
      </c>
      <c r="D1" s="30" t="s">
        <v>36</v>
      </c>
      <c r="E1" s="30" t="s">
        <v>37</v>
      </c>
      <c r="F1" s="30" t="s">
        <v>38</v>
      </c>
      <c r="G1" s="30" t="s">
        <v>39</v>
      </c>
      <c r="H1" s="30" t="s">
        <v>40</v>
      </c>
      <c r="I1" s="30" t="s">
        <v>41</v>
      </c>
    </row>
    <row r="2" spans="1:9" x14ac:dyDescent="0.25">
      <c r="A2" s="40">
        <v>44210</v>
      </c>
      <c r="B2" s="30" t="s">
        <v>54</v>
      </c>
      <c r="C2" s="30" t="s">
        <v>55</v>
      </c>
      <c r="D2" s="30">
        <v>41.282831909999999</v>
      </c>
      <c r="E2" s="30">
        <v>41.524008909999999</v>
      </c>
      <c r="F2" s="30">
        <v>-0.58081000000000005</v>
      </c>
      <c r="G2" s="30">
        <v>-0.241177</v>
      </c>
      <c r="H2" s="30">
        <v>10234.31</v>
      </c>
      <c r="I2" s="30">
        <v>422501175.59633601</v>
      </c>
    </row>
    <row r="3" spans="1:9" x14ac:dyDescent="0.25">
      <c r="A3" s="40">
        <v>44209</v>
      </c>
      <c r="B3" s="30" t="s">
        <v>54</v>
      </c>
      <c r="C3" s="30" t="s">
        <v>55</v>
      </c>
      <c r="D3" s="30">
        <v>41.524009110000001</v>
      </c>
      <c r="E3" s="30">
        <v>41.193696109999998</v>
      </c>
      <c r="F3" s="30">
        <v>0.80184999999999995</v>
      </c>
      <c r="G3" s="30">
        <v>0.33031300000000002</v>
      </c>
      <c r="H3" s="30">
        <v>9984.31</v>
      </c>
      <c r="I3" s="30">
        <v>414588454.82503599</v>
      </c>
    </row>
    <row r="4" spans="1:9" x14ac:dyDescent="0.25">
      <c r="A4" s="40">
        <v>44208</v>
      </c>
      <c r="B4" s="30" t="s">
        <v>54</v>
      </c>
      <c r="C4" s="30" t="s">
        <v>55</v>
      </c>
      <c r="D4" s="30">
        <v>41.193695769999998</v>
      </c>
      <c r="E4" s="30">
        <v>40.534446770000002</v>
      </c>
      <c r="F4" s="30">
        <v>1.62639</v>
      </c>
      <c r="G4" s="30">
        <v>0.65924899999999997</v>
      </c>
      <c r="H4" s="30">
        <v>9984.31</v>
      </c>
      <c r="I4" s="30">
        <v>411290505.03228098</v>
      </c>
    </row>
    <row r="5" spans="1:9" x14ac:dyDescent="0.25">
      <c r="A5" s="40">
        <v>44207</v>
      </c>
      <c r="B5" s="30" t="s">
        <v>54</v>
      </c>
      <c r="C5" s="30" t="s">
        <v>55</v>
      </c>
      <c r="D5" s="30">
        <v>40.534446760000002</v>
      </c>
      <c r="E5" s="30">
        <v>41.783250760000001</v>
      </c>
      <c r="F5" s="30">
        <v>-2.9887700000000001</v>
      </c>
      <c r="G5" s="30">
        <v>-1.248804</v>
      </c>
      <c r="H5" s="30">
        <v>9984.31</v>
      </c>
      <c r="I5" s="30">
        <v>404708360.526995</v>
      </c>
    </row>
    <row r="6" spans="1:9" x14ac:dyDescent="0.25">
      <c r="A6" s="40">
        <v>44204</v>
      </c>
      <c r="B6" s="30" t="s">
        <v>54</v>
      </c>
      <c r="C6" s="30" t="s">
        <v>55</v>
      </c>
      <c r="D6" s="30">
        <v>41.783250860000003</v>
      </c>
      <c r="E6" s="30">
        <v>41.573908860000003</v>
      </c>
      <c r="F6" s="30">
        <v>0.50353999999999999</v>
      </c>
      <c r="G6" s="30">
        <v>0.209342</v>
      </c>
      <c r="H6" s="30">
        <v>9984.31</v>
      </c>
      <c r="I6" s="30">
        <v>417176804.044254</v>
      </c>
    </row>
    <row r="7" spans="1:9" x14ac:dyDescent="0.25">
      <c r="A7" s="40">
        <v>44203</v>
      </c>
      <c r="B7" s="30" t="s">
        <v>54</v>
      </c>
      <c r="C7" s="30" t="s">
        <v>55</v>
      </c>
      <c r="D7" s="30">
        <v>41.573908709999998</v>
      </c>
      <c r="E7" s="30">
        <v>40.391977709999999</v>
      </c>
      <c r="F7" s="30">
        <v>2.9261499999999998</v>
      </c>
      <c r="G7" s="30">
        <v>1.1819310000000001</v>
      </c>
      <c r="H7" s="30">
        <v>9884.31</v>
      </c>
      <c r="I7" s="30">
        <v>410929276.87961298</v>
      </c>
    </row>
    <row r="8" spans="1:9" x14ac:dyDescent="0.25">
      <c r="A8" s="40">
        <v>44202</v>
      </c>
      <c r="B8" s="30" t="s">
        <v>54</v>
      </c>
      <c r="C8" s="30" t="s">
        <v>55</v>
      </c>
      <c r="D8" s="30">
        <v>40.391977519999998</v>
      </c>
      <c r="E8" s="30">
        <v>40.262899519999998</v>
      </c>
      <c r="F8" s="30">
        <v>0.32058999999999999</v>
      </c>
      <c r="G8" s="30">
        <v>0.129078</v>
      </c>
      <c r="H8" s="30">
        <v>9884.31</v>
      </c>
      <c r="I8" s="30">
        <v>399246706.14477801</v>
      </c>
    </row>
    <row r="9" spans="1:9" x14ac:dyDescent="0.25">
      <c r="A9" s="40">
        <v>44201</v>
      </c>
      <c r="B9" s="30" t="s">
        <v>54</v>
      </c>
      <c r="C9" s="30" t="s">
        <v>55</v>
      </c>
      <c r="D9" s="30">
        <v>40.262899580000003</v>
      </c>
      <c r="E9" s="30">
        <v>39.662518579999997</v>
      </c>
      <c r="F9" s="30">
        <v>1.51372</v>
      </c>
      <c r="G9" s="30">
        <v>0.60038100000000005</v>
      </c>
      <c r="H9" s="30">
        <v>9884.31</v>
      </c>
      <c r="I9" s="30">
        <v>397970860.15889102</v>
      </c>
    </row>
    <row r="10" spans="1:9" x14ac:dyDescent="0.25">
      <c r="A10" s="40">
        <v>44200</v>
      </c>
      <c r="B10" s="30" t="s">
        <v>54</v>
      </c>
      <c r="C10" s="30" t="s">
        <v>55</v>
      </c>
      <c r="D10" s="30">
        <v>39.662518800000001</v>
      </c>
      <c r="E10" s="30">
        <v>41.4165378</v>
      </c>
      <c r="F10" s="30">
        <v>-4.2350700000000003</v>
      </c>
      <c r="G10" s="30">
        <v>-1.754019</v>
      </c>
      <c r="H10" s="30">
        <v>9884.31</v>
      </c>
      <c r="I10" s="30">
        <v>392036512.21247101</v>
      </c>
    </row>
    <row r="11" spans="1:9" x14ac:dyDescent="0.25">
      <c r="A11" s="40">
        <v>44196</v>
      </c>
      <c r="B11" s="30" t="s">
        <v>54</v>
      </c>
      <c r="C11" s="30" t="s">
        <v>55</v>
      </c>
      <c r="D11" s="30">
        <v>41.416537460000001</v>
      </c>
      <c r="E11" s="30">
        <v>41.399696460000001</v>
      </c>
      <c r="F11" s="30">
        <v>4.0680000000000001E-2</v>
      </c>
      <c r="G11" s="30">
        <v>1.6840999999999998E-2</v>
      </c>
      <c r="H11" s="30">
        <v>9884.31</v>
      </c>
      <c r="I11" s="30">
        <v>409373771.13164002</v>
      </c>
    </row>
    <row r="12" spans="1:9" x14ac:dyDescent="0.25">
      <c r="A12" s="40">
        <v>44195</v>
      </c>
      <c r="B12" s="30" t="s">
        <v>54</v>
      </c>
      <c r="C12" s="30" t="s">
        <v>55</v>
      </c>
      <c r="D12" s="30">
        <v>41.399696120000002</v>
      </c>
      <c r="E12" s="30">
        <v>40.692286119999999</v>
      </c>
      <c r="F12" s="30">
        <v>1.73844</v>
      </c>
      <c r="G12" s="30">
        <v>0.70740999999999998</v>
      </c>
      <c r="H12" s="30">
        <v>9884.31</v>
      </c>
      <c r="I12" s="30">
        <v>409207306.15678799</v>
      </c>
    </row>
    <row r="13" spans="1:9" x14ac:dyDescent="0.25">
      <c r="A13" s="40">
        <v>44194</v>
      </c>
      <c r="B13" s="30" t="s">
        <v>54</v>
      </c>
      <c r="C13" s="30" t="s">
        <v>55</v>
      </c>
      <c r="D13" s="30">
        <v>40.692286609999996</v>
      </c>
      <c r="E13" s="30">
        <v>41.471339610000001</v>
      </c>
      <c r="F13" s="30">
        <v>-1.87853</v>
      </c>
      <c r="G13" s="30">
        <v>-0.779053</v>
      </c>
      <c r="H13" s="30">
        <v>9884.31</v>
      </c>
      <c r="I13" s="30">
        <v>402215053.38522899</v>
      </c>
    </row>
    <row r="14" spans="1:9" x14ac:dyDescent="0.25">
      <c r="A14" s="40">
        <v>44193</v>
      </c>
      <c r="B14" s="30" t="s">
        <v>54</v>
      </c>
      <c r="C14" s="30" t="s">
        <v>55</v>
      </c>
      <c r="D14" s="30">
        <v>41.47133951</v>
      </c>
      <c r="E14" s="30">
        <v>41.377813510000003</v>
      </c>
      <c r="F14" s="30">
        <v>0.22603000000000001</v>
      </c>
      <c r="G14" s="30">
        <v>9.3525999999999998E-2</v>
      </c>
      <c r="H14" s="30">
        <v>9884.31</v>
      </c>
      <c r="I14" s="30">
        <v>409915451.41806901</v>
      </c>
    </row>
    <row r="15" spans="1:9" x14ac:dyDescent="0.25">
      <c r="A15" s="40">
        <v>44189</v>
      </c>
      <c r="B15" s="30" t="s">
        <v>54</v>
      </c>
      <c r="C15" s="30" t="s">
        <v>55</v>
      </c>
      <c r="D15" s="30">
        <v>41.377813449999998</v>
      </c>
      <c r="E15" s="30">
        <v>40.781952449999999</v>
      </c>
      <c r="F15" s="30">
        <v>1.46109</v>
      </c>
      <c r="G15" s="30">
        <v>0.59586099999999997</v>
      </c>
      <c r="H15" s="30">
        <v>9884.31</v>
      </c>
      <c r="I15" s="30">
        <v>408991011.12852901</v>
      </c>
    </row>
    <row r="16" spans="1:9" x14ac:dyDescent="0.25">
      <c r="A16" s="40">
        <v>44188</v>
      </c>
      <c r="B16" s="30" t="s">
        <v>54</v>
      </c>
      <c r="C16" s="30" t="s">
        <v>55</v>
      </c>
      <c r="D16" s="30">
        <v>40.781952709999999</v>
      </c>
      <c r="E16" s="30">
        <v>39.971495709999999</v>
      </c>
      <c r="F16" s="30">
        <v>2.02759</v>
      </c>
      <c r="G16" s="30">
        <v>0.81045699999999998</v>
      </c>
      <c r="H16" s="30">
        <v>9884.31</v>
      </c>
      <c r="I16" s="30">
        <v>403101340.64512098</v>
      </c>
    </row>
    <row r="17" spans="1:9" x14ac:dyDescent="0.25">
      <c r="A17" s="40">
        <v>44187</v>
      </c>
      <c r="B17" s="30" t="s">
        <v>54</v>
      </c>
      <c r="C17" s="30" t="s">
        <v>55</v>
      </c>
      <c r="D17" s="30">
        <v>39.971496039999998</v>
      </c>
      <c r="E17" s="30">
        <v>39.610774040000003</v>
      </c>
      <c r="F17" s="30">
        <v>0.91066999999999998</v>
      </c>
      <c r="G17" s="30">
        <v>0.36072199999999999</v>
      </c>
      <c r="H17" s="30">
        <v>9884.31</v>
      </c>
      <c r="I17" s="30">
        <v>395090538.10864401</v>
      </c>
    </row>
    <row r="18" spans="1:9" x14ac:dyDescent="0.25">
      <c r="A18" s="40">
        <v>44186</v>
      </c>
      <c r="B18" s="30" t="s">
        <v>54</v>
      </c>
      <c r="C18" s="30" t="s">
        <v>55</v>
      </c>
      <c r="D18" s="30">
        <v>39.610773620000003</v>
      </c>
      <c r="E18" s="30">
        <v>41.351498620000001</v>
      </c>
      <c r="F18" s="30">
        <v>-4.2095799999999999</v>
      </c>
      <c r="G18" s="30">
        <v>-1.7407250000000001</v>
      </c>
      <c r="H18" s="30">
        <v>9884.31</v>
      </c>
      <c r="I18" s="30">
        <v>391525046.96758097</v>
      </c>
    </row>
    <row r="19" spans="1:9" x14ac:dyDescent="0.25">
      <c r="A19" s="40">
        <v>44183</v>
      </c>
      <c r="B19" s="30" t="s">
        <v>54</v>
      </c>
      <c r="C19" s="30" t="s">
        <v>55</v>
      </c>
      <c r="D19" s="30">
        <v>41.351498999999997</v>
      </c>
      <c r="E19" s="30">
        <v>41.654271999999999</v>
      </c>
      <c r="F19" s="30">
        <v>-0.72687000000000002</v>
      </c>
      <c r="G19" s="30">
        <v>-0.30277300000000001</v>
      </c>
      <c r="H19" s="30">
        <v>9884.31</v>
      </c>
      <c r="I19" s="30">
        <v>408730911.02619302</v>
      </c>
    </row>
    <row r="20" spans="1:9" x14ac:dyDescent="0.25">
      <c r="A20" s="40">
        <v>44182</v>
      </c>
      <c r="B20" s="30" t="s">
        <v>54</v>
      </c>
      <c r="C20" s="30" t="s">
        <v>55</v>
      </c>
      <c r="D20" s="30">
        <v>41.654272489999997</v>
      </c>
      <c r="E20" s="30">
        <v>41.425858490000003</v>
      </c>
      <c r="F20" s="30">
        <v>0.55137999999999998</v>
      </c>
      <c r="G20" s="30">
        <v>0.22841400000000001</v>
      </c>
      <c r="H20" s="30">
        <v>9884.31</v>
      </c>
      <c r="I20" s="30">
        <v>411723617.15281397</v>
      </c>
    </row>
    <row r="21" spans="1:9" x14ac:dyDescent="0.25">
      <c r="A21" s="40">
        <v>44181</v>
      </c>
      <c r="B21" s="30" t="s">
        <v>54</v>
      </c>
      <c r="C21" s="30" t="s">
        <v>55</v>
      </c>
      <c r="D21" s="30">
        <v>41.42585854</v>
      </c>
      <c r="E21" s="30">
        <v>40.715784540000001</v>
      </c>
      <c r="F21" s="30">
        <v>1.7439800000000001</v>
      </c>
      <c r="G21" s="30">
        <v>0.71007399999999998</v>
      </c>
      <c r="H21" s="30">
        <v>9884.31</v>
      </c>
      <c r="I21" s="30">
        <v>409465903.54793102</v>
      </c>
    </row>
    <row r="22" spans="1:9" x14ac:dyDescent="0.25">
      <c r="A22" s="40">
        <v>44180</v>
      </c>
      <c r="B22" s="30" t="s">
        <v>54</v>
      </c>
      <c r="C22" s="30" t="s">
        <v>55</v>
      </c>
      <c r="D22" s="30">
        <v>40.71578418</v>
      </c>
      <c r="E22" s="30">
        <v>39.829708179999997</v>
      </c>
      <c r="F22" s="30">
        <v>2.2246600000000001</v>
      </c>
      <c r="G22" s="30">
        <v>0.88607599999999997</v>
      </c>
      <c r="H22" s="30">
        <v>9884.31</v>
      </c>
      <c r="I22" s="30">
        <v>402447310.580863</v>
      </c>
    </row>
    <row r="23" spans="1:9" x14ac:dyDescent="0.25">
      <c r="A23" s="40">
        <v>44179</v>
      </c>
      <c r="B23" s="30" t="s">
        <v>54</v>
      </c>
      <c r="C23" s="30" t="s">
        <v>55</v>
      </c>
      <c r="D23" s="30">
        <v>39.82970838</v>
      </c>
      <c r="E23" s="30">
        <v>40.279015379999997</v>
      </c>
      <c r="F23" s="30">
        <v>-1.1154900000000001</v>
      </c>
      <c r="G23" s="30">
        <v>-0.44930700000000001</v>
      </c>
      <c r="H23" s="30">
        <v>9884.31</v>
      </c>
      <c r="I23" s="30">
        <v>393689065.34839201</v>
      </c>
    </row>
    <row r="24" spans="1:9" x14ac:dyDescent="0.25">
      <c r="A24" s="40">
        <v>44176</v>
      </c>
      <c r="B24" s="30" t="s">
        <v>54</v>
      </c>
      <c r="C24" s="30" t="s">
        <v>55</v>
      </c>
      <c r="D24" s="30">
        <v>40.279015680000001</v>
      </c>
      <c r="E24" s="30">
        <v>41.070311680000003</v>
      </c>
      <c r="F24" s="30">
        <v>-1.92669</v>
      </c>
      <c r="G24" s="30">
        <v>-0.791296</v>
      </c>
      <c r="H24" s="30">
        <v>9884.31</v>
      </c>
      <c r="I24" s="30">
        <v>398130156.638933</v>
      </c>
    </row>
    <row r="25" spans="1:9" x14ac:dyDescent="0.25">
      <c r="A25" s="40">
        <v>44175</v>
      </c>
      <c r="B25" s="30" t="s">
        <v>54</v>
      </c>
      <c r="C25" s="30" t="s">
        <v>55</v>
      </c>
      <c r="D25" s="30">
        <v>41.070311930000003</v>
      </c>
      <c r="E25" s="30">
        <v>41.276171929999997</v>
      </c>
      <c r="F25" s="30">
        <v>-0.49874000000000002</v>
      </c>
      <c r="G25" s="30">
        <v>-0.20585999999999999</v>
      </c>
      <c r="H25" s="30">
        <v>9884.31</v>
      </c>
      <c r="I25" s="30">
        <v>405951571.701882</v>
      </c>
    </row>
    <row r="26" spans="1:9" x14ac:dyDescent="0.25">
      <c r="A26" s="40">
        <v>44174</v>
      </c>
      <c r="B26" s="30" t="s">
        <v>54</v>
      </c>
      <c r="C26" s="30" t="s">
        <v>55</v>
      </c>
      <c r="D26" s="30">
        <v>41.276171480000002</v>
      </c>
      <c r="E26" s="30">
        <v>42.059913479999999</v>
      </c>
      <c r="F26" s="30">
        <v>-1.8633900000000001</v>
      </c>
      <c r="G26" s="30">
        <v>-0.78374200000000005</v>
      </c>
      <c r="H26" s="30">
        <v>9884.31</v>
      </c>
      <c r="I26" s="30">
        <v>407986350.69296402</v>
      </c>
    </row>
    <row r="27" spans="1:9" x14ac:dyDescent="0.25">
      <c r="A27" s="40">
        <v>44173</v>
      </c>
      <c r="B27" s="30" t="s">
        <v>54</v>
      </c>
      <c r="C27" s="30" t="s">
        <v>55</v>
      </c>
      <c r="D27" s="30">
        <v>42.059913229999999</v>
      </c>
      <c r="E27" s="30">
        <v>41.344017229999999</v>
      </c>
      <c r="F27" s="30">
        <v>1.73156</v>
      </c>
      <c r="G27" s="30">
        <v>0.71589599999999998</v>
      </c>
      <c r="H27" s="30">
        <v>9884.31</v>
      </c>
      <c r="I27" s="30">
        <v>415733094.758681</v>
      </c>
    </row>
    <row r="28" spans="1:9" x14ac:dyDescent="0.25">
      <c r="A28" s="40">
        <v>44172</v>
      </c>
      <c r="B28" s="30" t="s">
        <v>54</v>
      </c>
      <c r="C28" s="30" t="s">
        <v>55</v>
      </c>
      <c r="D28" s="30">
        <v>41.344017710000003</v>
      </c>
      <c r="E28" s="30">
        <v>41.402687710000002</v>
      </c>
      <c r="F28" s="30">
        <v>-0.14171</v>
      </c>
      <c r="G28" s="30">
        <v>-5.867E-2</v>
      </c>
      <c r="H28" s="30">
        <v>9884.31</v>
      </c>
      <c r="I28" s="30">
        <v>408656963.65907598</v>
      </c>
    </row>
    <row r="29" spans="1:9" x14ac:dyDescent="0.25">
      <c r="A29" s="40">
        <v>44169</v>
      </c>
      <c r="B29" s="30" t="s">
        <v>54</v>
      </c>
      <c r="C29" s="30" t="s">
        <v>55</v>
      </c>
      <c r="D29" s="30">
        <v>41.402687999999998</v>
      </c>
      <c r="E29" s="30">
        <v>41.099451999999999</v>
      </c>
      <c r="F29" s="30">
        <v>0.73780999999999997</v>
      </c>
      <c r="G29" s="30">
        <v>0.30323600000000001</v>
      </c>
      <c r="H29" s="30">
        <v>9884.31</v>
      </c>
      <c r="I29" s="30">
        <v>409236878.81721598</v>
      </c>
    </row>
    <row r="30" spans="1:9" x14ac:dyDescent="0.25">
      <c r="A30" s="40">
        <v>44168</v>
      </c>
      <c r="B30" s="30" t="s">
        <v>54</v>
      </c>
      <c r="C30" s="30" t="s">
        <v>55</v>
      </c>
      <c r="D30" s="30">
        <v>41.099452429999999</v>
      </c>
      <c r="E30" s="30">
        <v>41.296084430000001</v>
      </c>
      <c r="F30" s="30">
        <v>-0.47615000000000002</v>
      </c>
      <c r="G30" s="30">
        <v>-0.196632</v>
      </c>
      <c r="H30" s="30">
        <v>9884.31</v>
      </c>
      <c r="I30" s="30">
        <v>406239605.350016</v>
      </c>
    </row>
    <row r="31" spans="1:9" x14ac:dyDescent="0.25">
      <c r="A31" s="40">
        <v>44167</v>
      </c>
      <c r="B31" s="30" t="s">
        <v>54</v>
      </c>
      <c r="C31" s="30" t="s">
        <v>55</v>
      </c>
      <c r="D31" s="30">
        <v>41.29608451</v>
      </c>
      <c r="E31" s="30">
        <v>41.189690509999998</v>
      </c>
      <c r="F31" s="30">
        <v>0.25829999999999997</v>
      </c>
      <c r="G31" s="30">
        <v>0.106394</v>
      </c>
      <c r="H31" s="30">
        <v>9884.31</v>
      </c>
      <c r="I31" s="30">
        <v>408183177.19478399</v>
      </c>
    </row>
    <row r="32" spans="1:9" x14ac:dyDescent="0.25">
      <c r="A32" s="40">
        <v>44166</v>
      </c>
      <c r="B32" s="30" t="s">
        <v>54</v>
      </c>
      <c r="C32" s="30" t="s">
        <v>55</v>
      </c>
      <c r="D32" s="30">
        <v>41.189690210000002</v>
      </c>
      <c r="E32" s="30">
        <v>41.367403209999999</v>
      </c>
      <c r="F32" s="30">
        <v>-0.42959999999999998</v>
      </c>
      <c r="G32" s="30">
        <v>-0.17771300000000001</v>
      </c>
      <c r="H32" s="30">
        <v>9884.31</v>
      </c>
      <c r="I32" s="30">
        <v>407131543.27053398</v>
      </c>
    </row>
    <row r="33" spans="1:9" x14ac:dyDescent="0.25">
      <c r="A33" s="40">
        <v>44165</v>
      </c>
      <c r="B33" s="30" t="s">
        <v>54</v>
      </c>
      <c r="C33" s="30" t="s">
        <v>55</v>
      </c>
      <c r="D33" s="30">
        <v>41.36740305</v>
      </c>
      <c r="E33" s="30">
        <v>40.982148049999999</v>
      </c>
      <c r="F33" s="30">
        <v>0.94006000000000001</v>
      </c>
      <c r="G33" s="30">
        <v>0.38525500000000001</v>
      </c>
      <c r="H33" s="30">
        <v>9884.31</v>
      </c>
      <c r="I33" s="30">
        <v>408888111.53893602</v>
      </c>
    </row>
    <row r="34" spans="1:9" x14ac:dyDescent="0.25">
      <c r="A34" s="40">
        <v>44162</v>
      </c>
      <c r="B34" s="30" t="s">
        <v>54</v>
      </c>
      <c r="C34" s="30" t="s">
        <v>55</v>
      </c>
      <c r="D34" s="30">
        <v>40.98214806</v>
      </c>
      <c r="E34" s="30">
        <v>41.161851059999996</v>
      </c>
      <c r="F34" s="30">
        <v>-0.43658000000000002</v>
      </c>
      <c r="G34" s="30">
        <v>-0.179703</v>
      </c>
      <c r="H34" s="30">
        <v>9784.31</v>
      </c>
      <c r="I34" s="30">
        <v>400981918.13849401</v>
      </c>
    </row>
    <row r="35" spans="1:9" x14ac:dyDescent="0.25">
      <c r="A35" s="40">
        <v>44160</v>
      </c>
      <c r="B35" s="30" t="s">
        <v>54</v>
      </c>
      <c r="C35" s="30" t="s">
        <v>55</v>
      </c>
      <c r="D35" s="30">
        <v>41.16185127</v>
      </c>
      <c r="E35" s="30">
        <v>40.388014269999999</v>
      </c>
      <c r="F35" s="30">
        <v>1.91601</v>
      </c>
      <c r="G35" s="30">
        <v>0.773837</v>
      </c>
      <c r="H35" s="30">
        <v>9784.31</v>
      </c>
      <c r="I35" s="30">
        <v>402740189.51401901</v>
      </c>
    </row>
    <row r="36" spans="1:9" x14ac:dyDescent="0.25">
      <c r="A36" s="40">
        <v>44159</v>
      </c>
      <c r="B36" s="30" t="s">
        <v>54</v>
      </c>
      <c r="C36" s="30" t="s">
        <v>55</v>
      </c>
      <c r="D36" s="30">
        <v>40.388014140000003</v>
      </c>
      <c r="E36" s="30">
        <v>40.049566140000003</v>
      </c>
      <c r="F36" s="30">
        <v>0.84506999999999999</v>
      </c>
      <c r="G36" s="30">
        <v>0.33844800000000003</v>
      </c>
      <c r="H36" s="30">
        <v>9784.31</v>
      </c>
      <c r="I36" s="30">
        <v>395168729.46609998</v>
      </c>
    </row>
    <row r="37" spans="1:9" x14ac:dyDescent="0.25">
      <c r="A37" s="40">
        <v>44158</v>
      </c>
      <c r="B37" s="30" t="s">
        <v>54</v>
      </c>
      <c r="C37" s="30" t="s">
        <v>55</v>
      </c>
      <c r="D37" s="30">
        <v>40.049566489999997</v>
      </c>
      <c r="E37" s="30">
        <v>39.854584490000001</v>
      </c>
      <c r="F37" s="30">
        <v>0.48923</v>
      </c>
      <c r="G37" s="30">
        <v>0.19498199999999999</v>
      </c>
      <c r="H37" s="30">
        <v>9784.31</v>
      </c>
      <c r="I37" s="30">
        <v>391857253.755072</v>
      </c>
    </row>
    <row r="38" spans="1:9" x14ac:dyDescent="0.25">
      <c r="A38" s="40">
        <v>44155</v>
      </c>
      <c r="B38" s="30" t="s">
        <v>54</v>
      </c>
      <c r="C38" s="30" t="s">
        <v>55</v>
      </c>
      <c r="D38" s="30">
        <v>39.854584389999999</v>
      </c>
      <c r="E38" s="30">
        <v>39.776091389999998</v>
      </c>
      <c r="F38" s="30">
        <v>0.19733999999999999</v>
      </c>
      <c r="G38" s="30">
        <v>7.8492999999999993E-2</v>
      </c>
      <c r="H38" s="30">
        <v>9784.31</v>
      </c>
      <c r="I38" s="30">
        <v>389949489.029167</v>
      </c>
    </row>
    <row r="39" spans="1:9" x14ac:dyDescent="0.25">
      <c r="A39" s="40">
        <v>44154</v>
      </c>
      <c r="B39" s="30" t="s">
        <v>54</v>
      </c>
      <c r="C39" s="30" t="s">
        <v>55</v>
      </c>
      <c r="D39" s="30">
        <v>39.776091800000003</v>
      </c>
      <c r="E39" s="30">
        <v>39.471273799999999</v>
      </c>
      <c r="F39" s="30">
        <v>0.77224999999999999</v>
      </c>
      <c r="G39" s="30">
        <v>0.30481799999999998</v>
      </c>
      <c r="H39" s="30">
        <v>9784.31</v>
      </c>
      <c r="I39" s="30">
        <v>389181493.431382</v>
      </c>
    </row>
    <row r="40" spans="1:9" x14ac:dyDescent="0.25">
      <c r="A40" s="40">
        <v>44153</v>
      </c>
      <c r="B40" s="30" t="s">
        <v>54</v>
      </c>
      <c r="C40" s="30" t="s">
        <v>55</v>
      </c>
      <c r="D40" s="30">
        <v>39.471273429999997</v>
      </c>
      <c r="E40" s="30">
        <v>40.18097143</v>
      </c>
      <c r="F40" s="30">
        <v>-1.7662500000000001</v>
      </c>
      <c r="G40" s="30">
        <v>-0.70969800000000005</v>
      </c>
      <c r="H40" s="30">
        <v>9784.31</v>
      </c>
      <c r="I40" s="30">
        <v>386199056.92006302</v>
      </c>
    </row>
    <row r="41" spans="1:9" x14ac:dyDescent="0.25">
      <c r="A41" s="40">
        <v>44152</v>
      </c>
      <c r="B41" s="30" t="s">
        <v>54</v>
      </c>
      <c r="C41" s="30" t="s">
        <v>55</v>
      </c>
      <c r="D41" s="30">
        <v>40.18097118</v>
      </c>
      <c r="E41" s="30">
        <v>39.799120180000003</v>
      </c>
      <c r="F41" s="30">
        <v>0.95945000000000003</v>
      </c>
      <c r="G41" s="30">
        <v>0.381851</v>
      </c>
      <c r="H41" s="30">
        <v>9784.31</v>
      </c>
      <c r="I41" s="30">
        <v>393142957.58327198</v>
      </c>
    </row>
    <row r="42" spans="1:9" x14ac:dyDescent="0.25">
      <c r="A42" s="40">
        <v>44151</v>
      </c>
      <c r="B42" s="30" t="s">
        <v>54</v>
      </c>
      <c r="C42" s="30" t="s">
        <v>55</v>
      </c>
      <c r="D42" s="30">
        <v>39.799120479999999</v>
      </c>
      <c r="E42" s="30">
        <v>39.381416479999999</v>
      </c>
      <c r="F42" s="30">
        <v>1.0606599999999999</v>
      </c>
      <c r="G42" s="30">
        <v>0.41770400000000002</v>
      </c>
      <c r="H42" s="30">
        <v>9784.31</v>
      </c>
      <c r="I42" s="30">
        <v>389406813.10630703</v>
      </c>
    </row>
    <row r="43" spans="1:9" x14ac:dyDescent="0.25">
      <c r="A43" s="40">
        <v>44148</v>
      </c>
      <c r="B43" s="30" t="s">
        <v>54</v>
      </c>
      <c r="C43" s="30" t="s">
        <v>55</v>
      </c>
      <c r="D43" s="30">
        <v>39.381416469999998</v>
      </c>
      <c r="E43" s="30">
        <v>38.185713470000003</v>
      </c>
      <c r="F43" s="30">
        <v>3.1312799999999998</v>
      </c>
      <c r="G43" s="30">
        <v>1.195703</v>
      </c>
      <c r="H43" s="30">
        <v>9784.31</v>
      </c>
      <c r="I43" s="30">
        <v>385319868.837336</v>
      </c>
    </row>
    <row r="44" spans="1:9" x14ac:dyDescent="0.25">
      <c r="A44" s="40">
        <v>44147</v>
      </c>
      <c r="B44" s="30" t="s">
        <v>54</v>
      </c>
      <c r="C44" s="30" t="s">
        <v>55</v>
      </c>
      <c r="D44" s="30">
        <v>38.18571343</v>
      </c>
      <c r="E44" s="30">
        <v>39.539875430000002</v>
      </c>
      <c r="F44" s="30">
        <v>-3.4247999999999998</v>
      </c>
      <c r="G44" s="30">
        <v>-1.3541620000000001</v>
      </c>
      <c r="H44" s="30">
        <v>9784.31</v>
      </c>
      <c r="I44" s="30">
        <v>373620743.21314299</v>
      </c>
    </row>
    <row r="45" spans="1:9" x14ac:dyDescent="0.25">
      <c r="A45" s="40">
        <v>44146</v>
      </c>
      <c r="B45" s="30" t="s">
        <v>54</v>
      </c>
      <c r="C45" s="30" t="s">
        <v>55</v>
      </c>
      <c r="D45" s="30">
        <v>39.539875219999999</v>
      </c>
      <c r="E45" s="30">
        <v>39.116348219999999</v>
      </c>
      <c r="F45" s="30">
        <v>1.08274</v>
      </c>
      <c r="G45" s="30">
        <v>0.42352699999999999</v>
      </c>
      <c r="H45" s="30">
        <v>9784.31</v>
      </c>
      <c r="I45" s="30">
        <v>386870277.89417201</v>
      </c>
    </row>
    <row r="46" spans="1:9" x14ac:dyDescent="0.25">
      <c r="A46" s="40">
        <v>44145</v>
      </c>
      <c r="B46" s="30" t="s">
        <v>54</v>
      </c>
      <c r="C46" s="30" t="s">
        <v>55</v>
      </c>
      <c r="D46" s="30">
        <v>39.116348209999998</v>
      </c>
      <c r="E46" s="30">
        <v>38.476090210000002</v>
      </c>
      <c r="F46" s="30">
        <v>1.66404</v>
      </c>
      <c r="G46" s="30">
        <v>0.64025799999999999</v>
      </c>
      <c r="H46" s="30">
        <v>9284.31</v>
      </c>
      <c r="I46" s="30">
        <v>363168185.50054002</v>
      </c>
    </row>
    <row r="47" spans="1:9" x14ac:dyDescent="0.25">
      <c r="A47" s="40">
        <v>44144</v>
      </c>
      <c r="B47" s="30" t="s">
        <v>54</v>
      </c>
      <c r="C47" s="30" t="s">
        <v>55</v>
      </c>
      <c r="D47" s="30">
        <v>38.476090319999997</v>
      </c>
      <c r="E47" s="30">
        <v>38.087472320000003</v>
      </c>
      <c r="F47" s="30">
        <v>1.02033</v>
      </c>
      <c r="G47" s="30">
        <v>0.38861800000000002</v>
      </c>
      <c r="H47" s="30">
        <v>9284.31</v>
      </c>
      <c r="I47" s="30">
        <v>357223834.69060802</v>
      </c>
    </row>
    <row r="48" spans="1:9" x14ac:dyDescent="0.25">
      <c r="A48" s="40">
        <v>44141</v>
      </c>
      <c r="B48" s="30" t="s">
        <v>54</v>
      </c>
      <c r="C48" s="30" t="s">
        <v>55</v>
      </c>
      <c r="D48" s="30">
        <v>38.087472750000003</v>
      </c>
      <c r="E48" s="30">
        <v>36.863300750000001</v>
      </c>
      <c r="F48" s="30">
        <v>3.32084</v>
      </c>
      <c r="G48" s="30">
        <v>1.224172</v>
      </c>
      <c r="H48" s="30">
        <v>8684.31</v>
      </c>
      <c r="I48" s="30">
        <v>330763306.21513402</v>
      </c>
    </row>
    <row r="49" spans="1:9" x14ac:dyDescent="0.25">
      <c r="A49" s="40">
        <v>44140</v>
      </c>
      <c r="B49" s="30" t="s">
        <v>54</v>
      </c>
      <c r="C49" s="30" t="s">
        <v>55</v>
      </c>
      <c r="D49" s="30">
        <v>36.863301229999998</v>
      </c>
      <c r="E49" s="30">
        <v>36.55603223</v>
      </c>
      <c r="F49" s="30">
        <v>0.84053999999999995</v>
      </c>
      <c r="G49" s="30">
        <v>0.30726900000000001</v>
      </c>
      <c r="H49" s="30">
        <v>8684.31</v>
      </c>
      <c r="I49" s="30">
        <v>320132224.91479701</v>
      </c>
    </row>
    <row r="50" spans="1:9" x14ac:dyDescent="0.25">
      <c r="A50" s="40">
        <v>44139</v>
      </c>
      <c r="B50" s="30" t="s">
        <v>54</v>
      </c>
      <c r="C50" s="30" t="s">
        <v>55</v>
      </c>
      <c r="D50" s="30">
        <v>36.55603224</v>
      </c>
      <c r="E50" s="30">
        <v>35.046558240000003</v>
      </c>
      <c r="F50" s="30">
        <v>4.3070500000000003</v>
      </c>
      <c r="G50" s="30">
        <v>1.509474</v>
      </c>
      <c r="H50" s="30">
        <v>8684.31</v>
      </c>
      <c r="I50" s="30">
        <v>317463806.67405701</v>
      </c>
    </row>
    <row r="51" spans="1:9" x14ac:dyDescent="0.25">
      <c r="A51" s="40">
        <v>44138</v>
      </c>
      <c r="B51" s="30" t="s">
        <v>54</v>
      </c>
      <c r="C51" s="30" t="s">
        <v>55</v>
      </c>
      <c r="D51" s="30">
        <v>35.046558320000003</v>
      </c>
      <c r="E51" s="30">
        <v>34.12758032</v>
      </c>
      <c r="F51" s="30">
        <v>2.6927699999999999</v>
      </c>
      <c r="G51" s="30">
        <v>0.91897799999999996</v>
      </c>
      <c r="H51" s="30">
        <v>8684.31</v>
      </c>
      <c r="I51" s="30">
        <v>304355071.74428397</v>
      </c>
    </row>
    <row r="52" spans="1:9" x14ac:dyDescent="0.25">
      <c r="A52" s="40">
        <v>44137</v>
      </c>
      <c r="B52" s="30" t="s">
        <v>54</v>
      </c>
      <c r="C52" s="30" t="s">
        <v>55</v>
      </c>
      <c r="D52" s="30">
        <v>34.12757998</v>
      </c>
      <c r="E52" s="30">
        <v>33.738005979999997</v>
      </c>
      <c r="F52" s="30">
        <v>1.1547000000000001</v>
      </c>
      <c r="G52" s="30">
        <v>0.38957399999999998</v>
      </c>
      <c r="H52" s="30">
        <v>8684.31</v>
      </c>
      <c r="I52" s="30">
        <v>296374381.71337301</v>
      </c>
    </row>
    <row r="53" spans="1:9" x14ac:dyDescent="0.25">
      <c r="A53" s="40">
        <v>44134</v>
      </c>
      <c r="B53" s="30" t="s">
        <v>54</v>
      </c>
      <c r="C53" s="30" t="s">
        <v>55</v>
      </c>
      <c r="D53" s="30">
        <v>33.738005620000003</v>
      </c>
      <c r="E53" s="30">
        <v>34.344163620000003</v>
      </c>
      <c r="F53" s="30">
        <v>-1.76495</v>
      </c>
      <c r="G53" s="30">
        <v>-0.60615799999999997</v>
      </c>
      <c r="H53" s="30">
        <v>8684.31</v>
      </c>
      <c r="I53" s="30">
        <v>292991198.37180501</v>
      </c>
    </row>
    <row r="54" spans="1:9" x14ac:dyDescent="0.25">
      <c r="A54" s="40">
        <v>44133</v>
      </c>
      <c r="B54" s="30" t="s">
        <v>54</v>
      </c>
      <c r="C54" s="30" t="s">
        <v>55</v>
      </c>
      <c r="D54" s="30">
        <v>34.344163880000004</v>
      </c>
      <c r="E54" s="30">
        <v>33.10879388</v>
      </c>
      <c r="F54" s="30">
        <v>3.7312400000000001</v>
      </c>
      <c r="G54" s="30">
        <v>1.2353700000000001</v>
      </c>
      <c r="H54" s="30">
        <v>8684.31</v>
      </c>
      <c r="I54" s="30">
        <v>298255262.79223102</v>
      </c>
    </row>
    <row r="55" spans="1:9" x14ac:dyDescent="0.25">
      <c r="A55" s="40">
        <v>44132</v>
      </c>
      <c r="B55" s="30" t="s">
        <v>54</v>
      </c>
      <c r="C55" s="30" t="s">
        <v>55</v>
      </c>
      <c r="D55" s="30">
        <v>33.108794320000001</v>
      </c>
      <c r="E55" s="30">
        <v>35.65585832</v>
      </c>
      <c r="F55" s="30">
        <v>-7.1434699999999998</v>
      </c>
      <c r="G55" s="30">
        <v>-2.5470640000000002</v>
      </c>
      <c r="H55" s="30">
        <v>8684.31</v>
      </c>
      <c r="I55" s="30">
        <v>287526934.27473599</v>
      </c>
    </row>
    <row r="56" spans="1:9" x14ac:dyDescent="0.25">
      <c r="A56" s="40">
        <v>44131</v>
      </c>
      <c r="B56" s="30" t="s">
        <v>54</v>
      </c>
      <c r="C56" s="30" t="s">
        <v>55</v>
      </c>
      <c r="D56" s="30">
        <v>35.655858049999999</v>
      </c>
      <c r="E56" s="30">
        <v>35.72187005</v>
      </c>
      <c r="F56" s="30">
        <v>-0.18479000000000001</v>
      </c>
      <c r="G56" s="30">
        <v>-6.6012000000000001E-2</v>
      </c>
      <c r="H56" s="30">
        <v>8684.31</v>
      </c>
      <c r="I56" s="30">
        <v>309646417.65462101</v>
      </c>
    </row>
    <row r="57" spans="1:9" x14ac:dyDescent="0.25">
      <c r="A57" s="40">
        <v>44130</v>
      </c>
      <c r="B57" s="30" t="s">
        <v>54</v>
      </c>
      <c r="C57" s="30" t="s">
        <v>55</v>
      </c>
      <c r="D57" s="30">
        <v>35.721870129999999</v>
      </c>
      <c r="E57" s="30">
        <v>37.305645130000002</v>
      </c>
      <c r="F57" s="30">
        <v>-4.2454000000000001</v>
      </c>
      <c r="G57" s="30">
        <v>-1.5837749999999999</v>
      </c>
      <c r="H57" s="30">
        <v>8684.31</v>
      </c>
      <c r="I57" s="30">
        <v>310219686.82304901</v>
      </c>
    </row>
    <row r="58" spans="1:9" x14ac:dyDescent="0.25">
      <c r="A58" s="40">
        <v>44127</v>
      </c>
      <c r="B58" s="30" t="s">
        <v>54</v>
      </c>
      <c r="C58" s="30" t="s">
        <v>55</v>
      </c>
      <c r="D58" s="30">
        <v>37.305645490000003</v>
      </c>
      <c r="E58" s="30">
        <v>37.285715490000001</v>
      </c>
      <c r="F58" s="30">
        <v>5.3449999999999998E-2</v>
      </c>
      <c r="G58" s="30">
        <v>1.993E-2</v>
      </c>
      <c r="H58" s="30">
        <v>8684.31</v>
      </c>
      <c r="I58" s="30">
        <v>323973678.26832497</v>
      </c>
    </row>
    <row r="59" spans="1:9" x14ac:dyDescent="0.25">
      <c r="A59" s="40">
        <v>44126</v>
      </c>
      <c r="B59" s="30" t="s">
        <v>54</v>
      </c>
      <c r="C59" s="30" t="s">
        <v>55</v>
      </c>
      <c r="D59" s="30">
        <v>37.2857159</v>
      </c>
      <c r="E59" s="30">
        <v>37.038052899999997</v>
      </c>
      <c r="F59" s="30">
        <v>0.66866999999999999</v>
      </c>
      <c r="G59" s="30">
        <v>0.24766299999999999</v>
      </c>
      <c r="H59" s="30">
        <v>8884.31</v>
      </c>
      <c r="I59" s="30">
        <v>331257746.77038097</v>
      </c>
    </row>
    <row r="60" spans="1:9" x14ac:dyDescent="0.25">
      <c r="A60" s="40">
        <v>44125</v>
      </c>
      <c r="B60" s="30" t="s">
        <v>54</v>
      </c>
      <c r="C60" s="30" t="s">
        <v>55</v>
      </c>
      <c r="D60" s="30">
        <v>37.038053179999999</v>
      </c>
      <c r="E60" s="30">
        <v>36.583114180000003</v>
      </c>
      <c r="F60" s="30">
        <v>1.2435799999999999</v>
      </c>
      <c r="G60" s="30">
        <v>0.45493899999999998</v>
      </c>
      <c r="H60" s="30">
        <v>8884.31</v>
      </c>
      <c r="I60" s="30">
        <v>329057435.13344598</v>
      </c>
    </row>
    <row r="61" spans="1:9" x14ac:dyDescent="0.25">
      <c r="A61" s="40">
        <v>44124</v>
      </c>
      <c r="B61" s="30" t="s">
        <v>54</v>
      </c>
      <c r="C61" s="30" t="s">
        <v>55</v>
      </c>
      <c r="D61" s="30">
        <v>36.583113789999999</v>
      </c>
      <c r="E61" s="30">
        <v>36.442214790000001</v>
      </c>
      <c r="F61" s="30">
        <v>0.38663999999999998</v>
      </c>
      <c r="G61" s="30">
        <v>0.140899</v>
      </c>
      <c r="H61" s="30">
        <v>9084.31</v>
      </c>
      <c r="I61" s="30">
        <v>332332236.68429297</v>
      </c>
    </row>
    <row r="62" spans="1:9" x14ac:dyDescent="0.25">
      <c r="A62" s="40">
        <v>44123</v>
      </c>
      <c r="B62" s="30" t="s">
        <v>54</v>
      </c>
      <c r="C62" s="30" t="s">
        <v>55</v>
      </c>
      <c r="D62" s="30">
        <v>36.442214380000003</v>
      </c>
      <c r="E62" s="30">
        <v>37.223908379999997</v>
      </c>
      <c r="F62" s="30">
        <v>-2.09998</v>
      </c>
      <c r="G62" s="30">
        <v>-0.781694</v>
      </c>
      <c r="H62" s="30">
        <v>9084.31</v>
      </c>
      <c r="I62" s="30">
        <v>331052263.18773401</v>
      </c>
    </row>
    <row r="63" spans="1:9" x14ac:dyDescent="0.25">
      <c r="A63" s="40">
        <v>44120</v>
      </c>
      <c r="B63" s="30" t="s">
        <v>54</v>
      </c>
      <c r="C63" s="30" t="s">
        <v>55</v>
      </c>
      <c r="D63" s="30">
        <v>37.223908530000003</v>
      </c>
      <c r="E63" s="30">
        <v>37.335369530000001</v>
      </c>
      <c r="F63" s="30">
        <v>-0.29854000000000003</v>
      </c>
      <c r="G63" s="30">
        <v>-0.111461</v>
      </c>
      <c r="H63" s="30">
        <v>9234.31</v>
      </c>
      <c r="I63" s="30">
        <v>343736999.10593802</v>
      </c>
    </row>
    <row r="64" spans="1:9" x14ac:dyDescent="0.25">
      <c r="A64" s="40">
        <v>44119</v>
      </c>
      <c r="B64" s="30" t="s">
        <v>54</v>
      </c>
      <c r="C64" s="30" t="s">
        <v>55</v>
      </c>
      <c r="D64" s="30">
        <v>37.335369200000002</v>
      </c>
      <c r="E64" s="30">
        <v>37.776069200000002</v>
      </c>
      <c r="F64" s="30">
        <v>-1.1666099999999999</v>
      </c>
      <c r="G64" s="30">
        <v>-0.44069999999999998</v>
      </c>
      <c r="H64" s="30">
        <v>9234.31</v>
      </c>
      <c r="I64" s="30">
        <v>344766261.15114403</v>
      </c>
    </row>
    <row r="65" spans="1:9" x14ac:dyDescent="0.25">
      <c r="A65" s="40">
        <v>44118</v>
      </c>
      <c r="B65" s="30" t="s">
        <v>54</v>
      </c>
      <c r="C65" s="30" t="s">
        <v>55</v>
      </c>
      <c r="D65" s="30">
        <v>37.776069120000002</v>
      </c>
      <c r="E65" s="30">
        <v>37.617910119999998</v>
      </c>
      <c r="F65" s="30">
        <v>0.42043999999999998</v>
      </c>
      <c r="G65" s="30">
        <v>0.15815899999999999</v>
      </c>
      <c r="H65" s="30">
        <v>9234.31</v>
      </c>
      <c r="I65" s="30">
        <v>348835819.50729901</v>
      </c>
    </row>
    <row r="66" spans="1:9" x14ac:dyDescent="0.25">
      <c r="A66" s="40">
        <v>44117</v>
      </c>
      <c r="B66" s="30" t="s">
        <v>54</v>
      </c>
      <c r="C66" s="30" t="s">
        <v>55</v>
      </c>
      <c r="D66" s="30">
        <v>37.617910559999999</v>
      </c>
      <c r="E66" s="30">
        <v>37.692737559999998</v>
      </c>
      <c r="F66" s="30">
        <v>-0.19852</v>
      </c>
      <c r="G66" s="30">
        <v>-7.4827000000000005E-2</v>
      </c>
      <c r="H66" s="30">
        <v>9234.31</v>
      </c>
      <c r="I66" s="30">
        <v>347375334.80958098</v>
      </c>
    </row>
    <row r="67" spans="1:9" x14ac:dyDescent="0.25">
      <c r="A67" s="40">
        <v>44116</v>
      </c>
      <c r="B67" s="30" t="s">
        <v>54</v>
      </c>
      <c r="C67" s="30" t="s">
        <v>55</v>
      </c>
      <c r="D67" s="30">
        <v>37.692737829999999</v>
      </c>
      <c r="E67" s="30">
        <v>37.382929830000002</v>
      </c>
      <c r="F67" s="30">
        <v>0.82874000000000003</v>
      </c>
      <c r="G67" s="30">
        <v>0.30980799999999997</v>
      </c>
      <c r="H67" s="30">
        <v>9234.31</v>
      </c>
      <c r="I67" s="30">
        <v>348066312.79273301</v>
      </c>
    </row>
    <row r="68" spans="1:9" x14ac:dyDescent="0.25">
      <c r="A68" s="40">
        <v>44113</v>
      </c>
      <c r="B68" s="30" t="s">
        <v>54</v>
      </c>
      <c r="C68" s="30" t="s">
        <v>55</v>
      </c>
      <c r="D68" s="30">
        <v>37.382929849999996</v>
      </c>
      <c r="E68" s="30">
        <v>36.555251849999998</v>
      </c>
      <c r="F68" s="30">
        <v>2.2641800000000001</v>
      </c>
      <c r="G68" s="30">
        <v>0.82767800000000002</v>
      </c>
      <c r="H68" s="30">
        <v>9234.31</v>
      </c>
      <c r="I68" s="30">
        <v>345205450.79436302</v>
      </c>
    </row>
    <row r="69" spans="1:9" x14ac:dyDescent="0.25">
      <c r="A69" s="40">
        <v>44112</v>
      </c>
      <c r="B69" s="30" t="s">
        <v>54</v>
      </c>
      <c r="C69" s="30" t="s">
        <v>55</v>
      </c>
      <c r="D69" s="30">
        <v>36.555251589999997</v>
      </c>
      <c r="E69" s="30">
        <v>35.688044589999997</v>
      </c>
      <c r="F69" s="30">
        <v>2.42997</v>
      </c>
      <c r="G69" s="30">
        <v>0.86720699999999995</v>
      </c>
      <c r="H69" s="30">
        <v>9234.31</v>
      </c>
      <c r="I69" s="30">
        <v>337562415.64429802</v>
      </c>
    </row>
    <row r="70" spans="1:9" x14ac:dyDescent="0.25">
      <c r="A70" s="40">
        <v>44111</v>
      </c>
      <c r="B70" s="30" t="s">
        <v>54</v>
      </c>
      <c r="C70" s="30" t="s">
        <v>55</v>
      </c>
      <c r="D70" s="30">
        <v>35.688044099999999</v>
      </c>
      <c r="E70" s="30">
        <v>35.256066099999998</v>
      </c>
      <c r="F70" s="30">
        <v>1.22526</v>
      </c>
      <c r="G70" s="30">
        <v>0.43197799999999997</v>
      </c>
      <c r="H70" s="30">
        <v>9234.31</v>
      </c>
      <c r="I70" s="30">
        <v>329554355.44893801</v>
      </c>
    </row>
    <row r="71" spans="1:9" x14ac:dyDescent="0.25">
      <c r="A71" s="40">
        <v>44110</v>
      </c>
      <c r="B71" s="30" t="s">
        <v>54</v>
      </c>
      <c r="C71" s="30" t="s">
        <v>55</v>
      </c>
      <c r="D71" s="30">
        <v>35.256066560000001</v>
      </c>
      <c r="E71" s="30">
        <v>35.356452560000001</v>
      </c>
      <c r="F71" s="30">
        <v>-0.28393000000000002</v>
      </c>
      <c r="G71" s="30">
        <v>-0.100386</v>
      </c>
      <c r="H71" s="30">
        <v>9384.31</v>
      </c>
      <c r="I71" s="30">
        <v>330853752.21147299</v>
      </c>
    </row>
    <row r="72" spans="1:9" x14ac:dyDescent="0.25">
      <c r="A72" s="40">
        <v>44109</v>
      </c>
      <c r="B72" s="30" t="s">
        <v>54</v>
      </c>
      <c r="C72" s="30" t="s">
        <v>55</v>
      </c>
      <c r="D72" s="30">
        <v>35.35645281</v>
      </c>
      <c r="E72" s="30">
        <v>34.775253810000002</v>
      </c>
      <c r="F72" s="30">
        <v>1.6713</v>
      </c>
      <c r="G72" s="30">
        <v>0.58119900000000002</v>
      </c>
      <c r="H72" s="30">
        <v>9384.31</v>
      </c>
      <c r="I72" s="30">
        <v>331795807.600052</v>
      </c>
    </row>
    <row r="73" spans="1:9" x14ac:dyDescent="0.25">
      <c r="A73" s="40">
        <v>44106</v>
      </c>
      <c r="B73" s="30" t="s">
        <v>54</v>
      </c>
      <c r="C73" s="30" t="s">
        <v>55</v>
      </c>
      <c r="D73" s="30">
        <v>34.77525344</v>
      </c>
      <c r="E73" s="30">
        <v>35.373792440000003</v>
      </c>
      <c r="F73" s="30">
        <v>-1.69204</v>
      </c>
      <c r="G73" s="30">
        <v>-0.59853900000000004</v>
      </c>
      <c r="H73" s="30">
        <v>9384.31</v>
      </c>
      <c r="I73" s="30">
        <v>326341654.28376597</v>
      </c>
    </row>
    <row r="74" spans="1:9" x14ac:dyDescent="0.25">
      <c r="A74" s="40">
        <v>44105</v>
      </c>
      <c r="B74" s="30" t="s">
        <v>54</v>
      </c>
      <c r="C74" s="30" t="s">
        <v>55</v>
      </c>
      <c r="D74" s="30">
        <v>35.373792760000001</v>
      </c>
      <c r="E74" s="30">
        <v>35.371801759999997</v>
      </c>
      <c r="F74" s="30">
        <v>5.6299999999999996E-3</v>
      </c>
      <c r="G74" s="30">
        <v>1.9910000000000001E-3</v>
      </c>
      <c r="H74" s="30">
        <v>9484.31</v>
      </c>
      <c r="I74" s="30">
        <v>335495910.29021698</v>
      </c>
    </row>
    <row r="75" spans="1:9" x14ac:dyDescent="0.25">
      <c r="A75" s="40">
        <v>44104</v>
      </c>
      <c r="B75" s="30" t="s">
        <v>54</v>
      </c>
      <c r="C75" s="30" t="s">
        <v>55</v>
      </c>
      <c r="D75" s="30">
        <v>35.37180137</v>
      </c>
      <c r="E75" s="30">
        <v>35.769223369999999</v>
      </c>
      <c r="F75" s="30">
        <v>-1.11107</v>
      </c>
      <c r="G75" s="30">
        <v>-0.397422</v>
      </c>
      <c r="H75" s="30">
        <v>9484.31</v>
      </c>
      <c r="I75" s="30">
        <v>335477023.33609998</v>
      </c>
    </row>
    <row r="76" spans="1:9" x14ac:dyDescent="0.25">
      <c r="A76" s="40">
        <v>44103</v>
      </c>
      <c r="B76" s="30" t="s">
        <v>54</v>
      </c>
      <c r="C76" s="30" t="s">
        <v>55</v>
      </c>
      <c r="D76" s="30">
        <v>35.76922338</v>
      </c>
      <c r="E76" s="30">
        <v>35.216239379999998</v>
      </c>
      <c r="F76" s="30">
        <v>1.5702499999999999</v>
      </c>
      <c r="G76" s="30">
        <v>0.55298400000000003</v>
      </c>
      <c r="H76" s="30">
        <v>10334.31</v>
      </c>
      <c r="I76" s="30">
        <v>369650135.56049699</v>
      </c>
    </row>
    <row r="77" spans="1:9" x14ac:dyDescent="0.25">
      <c r="A77" s="40">
        <v>44102</v>
      </c>
      <c r="B77" s="30" t="s">
        <v>54</v>
      </c>
      <c r="C77" s="30" t="s">
        <v>55</v>
      </c>
      <c r="D77" s="30">
        <v>35.216239440000003</v>
      </c>
      <c r="E77" s="30">
        <v>35.079235439999998</v>
      </c>
      <c r="F77" s="30">
        <v>0.39056000000000002</v>
      </c>
      <c r="G77" s="30">
        <v>0.13700399999999999</v>
      </c>
      <c r="H77" s="30">
        <v>10334.31</v>
      </c>
      <c r="I77" s="30">
        <v>363935429.75846797</v>
      </c>
    </row>
    <row r="78" spans="1:9" x14ac:dyDescent="0.25">
      <c r="A78" s="40">
        <v>44099</v>
      </c>
      <c r="B78" s="30" t="s">
        <v>54</v>
      </c>
      <c r="C78" s="30" t="s">
        <v>55</v>
      </c>
      <c r="D78" s="30">
        <v>35.079234960000001</v>
      </c>
      <c r="E78" s="30">
        <v>34.589796960000001</v>
      </c>
      <c r="F78" s="30">
        <v>1.4149799999999999</v>
      </c>
      <c r="G78" s="30">
        <v>0.48943799999999998</v>
      </c>
      <c r="H78" s="30">
        <v>10334.31</v>
      </c>
      <c r="I78" s="30">
        <v>362519583.40177202</v>
      </c>
    </row>
    <row r="79" spans="1:9" x14ac:dyDescent="0.25">
      <c r="A79" s="40">
        <v>44098</v>
      </c>
      <c r="B79" s="30" t="s">
        <v>54</v>
      </c>
      <c r="C79" s="30" t="s">
        <v>55</v>
      </c>
      <c r="D79" s="30">
        <v>34.589796499999999</v>
      </c>
      <c r="E79" s="30">
        <v>34.5365325</v>
      </c>
      <c r="F79" s="30">
        <v>0.15423000000000001</v>
      </c>
      <c r="G79" s="30">
        <v>5.3263999999999999E-2</v>
      </c>
      <c r="H79" s="30">
        <v>10434.31</v>
      </c>
      <c r="I79" s="30">
        <v>360920555.74852502</v>
      </c>
    </row>
    <row r="80" spans="1:9" x14ac:dyDescent="0.25">
      <c r="A80" s="40">
        <v>44097</v>
      </c>
      <c r="B80" s="30" t="s">
        <v>54</v>
      </c>
      <c r="C80" s="30" t="s">
        <v>55</v>
      </c>
      <c r="D80" s="30">
        <v>34.536532899999997</v>
      </c>
      <c r="E80" s="30">
        <v>35.1572429</v>
      </c>
      <c r="F80" s="30">
        <v>-1.76553</v>
      </c>
      <c r="G80" s="30">
        <v>-0.62070999999999998</v>
      </c>
      <c r="H80" s="30">
        <v>10434.31</v>
      </c>
      <c r="I80" s="30">
        <v>360364786.99419999</v>
      </c>
    </row>
    <row r="81" spans="1:9" x14ac:dyDescent="0.25">
      <c r="A81" s="40">
        <v>44096</v>
      </c>
      <c r="B81" s="30" t="s">
        <v>54</v>
      </c>
      <c r="C81" s="30" t="s">
        <v>55</v>
      </c>
      <c r="D81" s="30">
        <v>35.157242529999998</v>
      </c>
      <c r="E81" s="30">
        <v>35.275599530000001</v>
      </c>
      <c r="F81" s="30">
        <v>-0.33551999999999998</v>
      </c>
      <c r="G81" s="30">
        <v>-0.118357</v>
      </c>
      <c r="H81" s="30">
        <v>10434.31</v>
      </c>
      <c r="I81" s="30">
        <v>366841461.83147597</v>
      </c>
    </row>
    <row r="82" spans="1:9" x14ac:dyDescent="0.25">
      <c r="A82" s="40">
        <v>44095</v>
      </c>
      <c r="B82" s="30" t="s">
        <v>54</v>
      </c>
      <c r="C82" s="30" t="s">
        <v>55</v>
      </c>
      <c r="D82" s="30">
        <v>35.27559986</v>
      </c>
      <c r="E82" s="30">
        <v>35.955656859999998</v>
      </c>
      <c r="F82" s="30">
        <v>-1.8913800000000001</v>
      </c>
      <c r="G82" s="30">
        <v>-0.68005700000000002</v>
      </c>
      <c r="H82" s="30">
        <v>10534.31</v>
      </c>
      <c r="I82" s="30">
        <v>371603998.53439701</v>
      </c>
    </row>
    <row r="83" spans="1:9" x14ac:dyDescent="0.25">
      <c r="A83" s="40">
        <v>44092</v>
      </c>
      <c r="B83" s="30" t="s">
        <v>54</v>
      </c>
      <c r="C83" s="30" t="s">
        <v>55</v>
      </c>
      <c r="D83" s="30">
        <v>35.95565655</v>
      </c>
      <c r="E83" s="30">
        <v>36.100918550000003</v>
      </c>
      <c r="F83" s="30">
        <v>-0.40238000000000002</v>
      </c>
      <c r="G83" s="30">
        <v>-0.145262</v>
      </c>
      <c r="H83" s="30">
        <v>10534.31</v>
      </c>
      <c r="I83" s="30">
        <v>378767924.48426002</v>
      </c>
    </row>
    <row r="84" spans="1:9" x14ac:dyDescent="0.25">
      <c r="A84" s="40">
        <v>44091</v>
      </c>
      <c r="B84" s="30" t="s">
        <v>54</v>
      </c>
      <c r="C84" s="30" t="s">
        <v>55</v>
      </c>
      <c r="D84" s="30">
        <v>36.100918450000002</v>
      </c>
      <c r="E84" s="30">
        <v>35.704058449999998</v>
      </c>
      <c r="F84" s="30">
        <v>1.1115299999999999</v>
      </c>
      <c r="G84" s="30">
        <v>0.39685999999999999</v>
      </c>
      <c r="H84" s="30">
        <v>10734.31</v>
      </c>
      <c r="I84" s="30">
        <v>387518341.624264</v>
      </c>
    </row>
    <row r="85" spans="1:9" x14ac:dyDescent="0.25">
      <c r="A85" s="40">
        <v>44090</v>
      </c>
      <c r="B85" s="30" t="s">
        <v>54</v>
      </c>
      <c r="C85" s="30" t="s">
        <v>55</v>
      </c>
      <c r="D85" s="30">
        <v>35.704058680000003</v>
      </c>
      <c r="E85" s="30">
        <v>35.764241679999998</v>
      </c>
      <c r="F85" s="30">
        <v>-0.16828000000000001</v>
      </c>
      <c r="G85" s="30">
        <v>-6.0183E-2</v>
      </c>
      <c r="H85" s="30">
        <v>10734.31</v>
      </c>
      <c r="I85" s="30">
        <v>383258327.01713401</v>
      </c>
    </row>
    <row r="86" spans="1:9" x14ac:dyDescent="0.25">
      <c r="A86" s="40">
        <v>44089</v>
      </c>
      <c r="B86" s="30" t="s">
        <v>54</v>
      </c>
      <c r="C86" s="30" t="s">
        <v>55</v>
      </c>
      <c r="D86" s="30">
        <v>35.764241890000001</v>
      </c>
      <c r="E86" s="30">
        <v>35.243872889999999</v>
      </c>
      <c r="F86" s="30">
        <v>1.47648</v>
      </c>
      <c r="G86" s="30">
        <v>0.52036899999999997</v>
      </c>
      <c r="H86" s="30">
        <v>10834.31</v>
      </c>
      <c r="I86" s="30">
        <v>387480776.25852001</v>
      </c>
    </row>
    <row r="87" spans="1:9" x14ac:dyDescent="0.25">
      <c r="A87" s="40">
        <v>44088</v>
      </c>
      <c r="B87" s="30" t="s">
        <v>54</v>
      </c>
      <c r="C87" s="30" t="s">
        <v>55</v>
      </c>
      <c r="D87" s="30">
        <v>35.243873350000001</v>
      </c>
      <c r="E87" s="30">
        <v>34.961128350000003</v>
      </c>
      <c r="F87" s="30">
        <v>0.80874000000000001</v>
      </c>
      <c r="G87" s="30">
        <v>0.28274500000000002</v>
      </c>
      <c r="H87" s="30">
        <v>10834.31</v>
      </c>
      <c r="I87" s="30">
        <v>381842943.74301797</v>
      </c>
    </row>
    <row r="88" spans="1:9" x14ac:dyDescent="0.25">
      <c r="A88" s="40">
        <v>44085</v>
      </c>
      <c r="B88" s="30" t="s">
        <v>54</v>
      </c>
      <c r="C88" s="30" t="s">
        <v>55</v>
      </c>
      <c r="D88" s="30">
        <v>34.96112789</v>
      </c>
      <c r="E88" s="30">
        <v>34.392562890000001</v>
      </c>
      <c r="F88" s="30">
        <v>1.65316</v>
      </c>
      <c r="G88" s="30">
        <v>0.56856499999999999</v>
      </c>
      <c r="H88" s="30">
        <v>10834.31</v>
      </c>
      <c r="I88" s="30">
        <v>378779592.626522</v>
      </c>
    </row>
    <row r="89" spans="1:9" x14ac:dyDescent="0.25">
      <c r="A89" s="40">
        <v>44084</v>
      </c>
      <c r="B89" s="30" t="s">
        <v>54</v>
      </c>
      <c r="C89" s="30" t="s">
        <v>55</v>
      </c>
      <c r="D89" s="30">
        <v>34.392562400000003</v>
      </c>
      <c r="E89" s="30">
        <v>34.210671400000003</v>
      </c>
      <c r="F89" s="30">
        <v>0.53168000000000004</v>
      </c>
      <c r="G89" s="30">
        <v>0.181891</v>
      </c>
      <c r="H89" s="30">
        <v>11584.31</v>
      </c>
      <c r="I89" s="30">
        <v>398414001.35825598</v>
      </c>
    </row>
    <row r="90" spans="1:9" x14ac:dyDescent="0.25">
      <c r="A90" s="40">
        <v>44083</v>
      </c>
      <c r="B90" s="30" t="s">
        <v>54</v>
      </c>
      <c r="C90" s="30" t="s">
        <v>55</v>
      </c>
      <c r="D90" s="30">
        <v>34.210671339999998</v>
      </c>
      <c r="E90" s="30">
        <v>33.456025339999997</v>
      </c>
      <c r="F90" s="30">
        <v>2.2556400000000001</v>
      </c>
      <c r="G90" s="30">
        <v>0.75464600000000004</v>
      </c>
      <c r="H90" s="30">
        <v>11784.31</v>
      </c>
      <c r="I90" s="30">
        <v>403149053.74666101</v>
      </c>
    </row>
    <row r="91" spans="1:9" x14ac:dyDescent="0.25">
      <c r="A91" s="40">
        <v>44082</v>
      </c>
      <c r="B91" s="30" t="s">
        <v>54</v>
      </c>
      <c r="C91" s="30" t="s">
        <v>55</v>
      </c>
      <c r="D91" s="30">
        <v>33.456025259999997</v>
      </c>
      <c r="E91" s="30">
        <v>33.032216259999998</v>
      </c>
      <c r="F91" s="30">
        <v>1.28302</v>
      </c>
      <c r="G91" s="30">
        <v>0.42380899999999999</v>
      </c>
      <c r="H91" s="30">
        <v>11784.31</v>
      </c>
      <c r="I91" s="30">
        <v>394256072.66359401</v>
      </c>
    </row>
    <row r="92" spans="1:9" x14ac:dyDescent="0.25">
      <c r="A92" s="40">
        <v>44078</v>
      </c>
      <c r="B92" s="30" t="s">
        <v>54</v>
      </c>
      <c r="C92" s="30" t="s">
        <v>55</v>
      </c>
      <c r="D92" s="30">
        <v>33.032215790000002</v>
      </c>
      <c r="E92" s="30">
        <v>31.603473789999999</v>
      </c>
      <c r="F92" s="30">
        <v>4.5208399999999997</v>
      </c>
      <c r="G92" s="30">
        <v>1.428742</v>
      </c>
      <c r="H92" s="30">
        <v>12034.31</v>
      </c>
      <c r="I92" s="30">
        <v>397519825.70710701</v>
      </c>
    </row>
    <row r="93" spans="1:9" x14ac:dyDescent="0.25">
      <c r="A93" s="40">
        <v>44077</v>
      </c>
      <c r="B93" s="30" t="s">
        <v>54</v>
      </c>
      <c r="C93" s="30" t="s">
        <v>55</v>
      </c>
      <c r="D93" s="30">
        <v>31.603474210000002</v>
      </c>
      <c r="E93" s="30">
        <v>33.803240209999998</v>
      </c>
      <c r="F93" s="30">
        <v>-6.5075599999999998</v>
      </c>
      <c r="G93" s="30">
        <v>-2.1997659999999999</v>
      </c>
      <c r="H93" s="30">
        <v>12234.31</v>
      </c>
      <c r="I93" s="30">
        <v>386646605.75172198</v>
      </c>
    </row>
    <row r="94" spans="1:9" x14ac:dyDescent="0.25">
      <c r="A94" s="40">
        <v>44076</v>
      </c>
      <c r="B94" s="30" t="s">
        <v>54</v>
      </c>
      <c r="C94" s="30" t="s">
        <v>55</v>
      </c>
      <c r="D94" s="30">
        <v>33.8032398</v>
      </c>
      <c r="E94" s="30">
        <v>34.474043799999997</v>
      </c>
      <c r="F94" s="30">
        <v>-1.9458200000000001</v>
      </c>
      <c r="G94" s="30">
        <v>-0.67080399999999996</v>
      </c>
      <c r="H94" s="30">
        <v>12234.31</v>
      </c>
      <c r="I94" s="30">
        <v>413559213.307818</v>
      </c>
    </row>
    <row r="95" spans="1:9" x14ac:dyDescent="0.25">
      <c r="A95" s="40">
        <v>44075</v>
      </c>
      <c r="B95" s="30" t="s">
        <v>54</v>
      </c>
      <c r="C95" s="30" t="s">
        <v>55</v>
      </c>
      <c r="D95" s="30">
        <v>34.474043379999998</v>
      </c>
      <c r="E95" s="30">
        <v>34.691405379999999</v>
      </c>
      <c r="F95" s="30">
        <v>-0.62656000000000001</v>
      </c>
      <c r="G95" s="30">
        <v>-0.217362</v>
      </c>
      <c r="H95" s="30">
        <v>12484.31</v>
      </c>
      <c r="I95" s="30">
        <v>430384541.087237</v>
      </c>
    </row>
    <row r="96" spans="1:9" x14ac:dyDescent="0.25">
      <c r="A96" s="40">
        <v>44074</v>
      </c>
      <c r="B96" s="30" t="s">
        <v>54</v>
      </c>
      <c r="C96" s="30" t="s">
        <v>55</v>
      </c>
      <c r="D96" s="30">
        <v>34.69140565</v>
      </c>
      <c r="E96" s="30">
        <v>35.424304650000003</v>
      </c>
      <c r="F96" s="30">
        <v>-2.0689199999999999</v>
      </c>
      <c r="G96" s="30">
        <v>-0.73289899999999997</v>
      </c>
      <c r="H96" s="30">
        <v>12484.31</v>
      </c>
      <c r="I96" s="30">
        <v>433098158.39613402</v>
      </c>
    </row>
    <row r="97" spans="1:9" x14ac:dyDescent="0.25">
      <c r="A97" s="40">
        <v>44071</v>
      </c>
      <c r="B97" s="30" t="s">
        <v>54</v>
      </c>
      <c r="C97" s="30" t="s">
        <v>55</v>
      </c>
      <c r="D97" s="30">
        <v>35.42430418</v>
      </c>
      <c r="E97" s="30">
        <v>35.477357179999998</v>
      </c>
      <c r="F97" s="30">
        <v>-0.14954000000000001</v>
      </c>
      <c r="G97" s="30">
        <v>-5.3053000000000003E-2</v>
      </c>
      <c r="H97" s="30">
        <v>13984.31</v>
      </c>
      <c r="I97" s="30">
        <v>495384344.91450298</v>
      </c>
    </row>
    <row r="98" spans="1:9" x14ac:dyDescent="0.25">
      <c r="A98" s="40">
        <v>44070</v>
      </c>
      <c r="B98" s="30" t="s">
        <v>54</v>
      </c>
      <c r="C98" s="30" t="s">
        <v>55</v>
      </c>
      <c r="D98" s="30">
        <v>35.47735703</v>
      </c>
      <c r="E98" s="30">
        <v>36.104762030000003</v>
      </c>
      <c r="F98" s="30">
        <v>-1.73773</v>
      </c>
      <c r="G98" s="30">
        <v>-0.62740499999999999</v>
      </c>
      <c r="H98" s="30">
        <v>14184.31</v>
      </c>
      <c r="I98" s="30">
        <v>503221723.66212797</v>
      </c>
    </row>
    <row r="99" spans="1:9" x14ac:dyDescent="0.25">
      <c r="A99" s="40">
        <v>44069</v>
      </c>
      <c r="B99" s="30" t="s">
        <v>54</v>
      </c>
      <c r="C99" s="30" t="s">
        <v>55</v>
      </c>
      <c r="D99" s="30">
        <v>36.104762190000002</v>
      </c>
      <c r="E99" s="30">
        <v>36.573979190000003</v>
      </c>
      <c r="F99" s="30">
        <v>-1.2829299999999999</v>
      </c>
      <c r="G99" s="30">
        <v>-0.469217</v>
      </c>
      <c r="H99" s="30">
        <v>14184.31</v>
      </c>
      <c r="I99" s="30">
        <v>512121031.06495202</v>
      </c>
    </row>
    <row r="100" spans="1:9" x14ac:dyDescent="0.25">
      <c r="A100" s="40">
        <v>44068</v>
      </c>
      <c r="B100" s="30" t="s">
        <v>54</v>
      </c>
      <c r="C100" s="30" t="s">
        <v>55</v>
      </c>
      <c r="D100" s="30">
        <v>36.573979059999999</v>
      </c>
      <c r="E100" s="30">
        <v>36.373092059999998</v>
      </c>
      <c r="F100" s="30">
        <v>0.55230000000000001</v>
      </c>
      <c r="G100" s="30">
        <v>0.20088700000000001</v>
      </c>
      <c r="H100" s="30">
        <v>14334.31</v>
      </c>
      <c r="I100" s="30">
        <v>524262644.05761099</v>
      </c>
    </row>
    <row r="101" spans="1:9" x14ac:dyDescent="0.25">
      <c r="A101" s="40">
        <v>44067</v>
      </c>
      <c r="B101" s="30" t="s">
        <v>54</v>
      </c>
      <c r="C101" s="30" t="s">
        <v>55</v>
      </c>
      <c r="D101" s="30">
        <v>36.373091950000003</v>
      </c>
      <c r="E101" s="30">
        <v>36.32003495</v>
      </c>
      <c r="F101" s="30">
        <v>0.14607999999999999</v>
      </c>
      <c r="G101" s="30">
        <v>5.3057E-2</v>
      </c>
      <c r="H101" s="30">
        <v>14334.31</v>
      </c>
      <c r="I101" s="30">
        <v>521383066.55052799</v>
      </c>
    </row>
    <row r="102" spans="1:9" x14ac:dyDescent="0.25">
      <c r="A102" s="40">
        <v>44064</v>
      </c>
      <c r="B102" s="30" t="s">
        <v>54</v>
      </c>
      <c r="C102" s="30" t="s">
        <v>55</v>
      </c>
      <c r="D102" s="30">
        <v>36.320034630000002</v>
      </c>
      <c r="E102" s="30">
        <v>36.378694629999998</v>
      </c>
      <c r="F102" s="30">
        <v>-0.16125</v>
      </c>
      <c r="G102" s="30">
        <v>-5.8659999999999997E-2</v>
      </c>
      <c r="H102" s="30">
        <v>14334.31</v>
      </c>
      <c r="I102" s="30">
        <v>520622526.63705099</v>
      </c>
    </row>
    <row r="103" spans="1:9" x14ac:dyDescent="0.25">
      <c r="A103" s="40">
        <v>44063</v>
      </c>
      <c r="B103" s="30" t="s">
        <v>54</v>
      </c>
      <c r="C103" s="30" t="s">
        <v>55</v>
      </c>
      <c r="D103" s="30">
        <v>36.378695010000001</v>
      </c>
      <c r="E103" s="30">
        <v>36.148309009999998</v>
      </c>
      <c r="F103" s="30">
        <v>0.63734000000000002</v>
      </c>
      <c r="G103" s="30">
        <v>0.23038600000000001</v>
      </c>
      <c r="H103" s="30">
        <v>14334.31</v>
      </c>
      <c r="I103" s="30">
        <v>521463382.53270799</v>
      </c>
    </row>
    <row r="104" spans="1:9" x14ac:dyDescent="0.25">
      <c r="A104" s="40">
        <v>44062</v>
      </c>
      <c r="B104" s="30" t="s">
        <v>54</v>
      </c>
      <c r="C104" s="30" t="s">
        <v>55</v>
      </c>
      <c r="D104" s="30">
        <v>36.148308999999998</v>
      </c>
      <c r="E104" s="30">
        <v>36.690621999999998</v>
      </c>
      <c r="F104" s="30">
        <v>-1.47807</v>
      </c>
      <c r="G104" s="30">
        <v>-0.54231300000000005</v>
      </c>
      <c r="H104" s="30">
        <v>14334.31</v>
      </c>
      <c r="I104" s="30">
        <v>518160958.73686302</v>
      </c>
    </row>
    <row r="105" spans="1:9" x14ac:dyDescent="0.25">
      <c r="A105" s="40">
        <v>44061</v>
      </c>
      <c r="B105" s="30" t="s">
        <v>54</v>
      </c>
      <c r="C105" s="30" t="s">
        <v>55</v>
      </c>
      <c r="D105" s="30">
        <v>36.690622439999999</v>
      </c>
      <c r="E105" s="30">
        <v>36.456481439999997</v>
      </c>
      <c r="F105" s="30">
        <v>0.64224999999999999</v>
      </c>
      <c r="G105" s="30">
        <v>0.23414099999999999</v>
      </c>
      <c r="H105" s="30">
        <v>14334.31</v>
      </c>
      <c r="I105" s="30">
        <v>525934646.07604897</v>
      </c>
    </row>
    <row r="106" spans="1:9" x14ac:dyDescent="0.25">
      <c r="A106" s="40">
        <v>44060</v>
      </c>
      <c r="B106" s="30" t="s">
        <v>54</v>
      </c>
      <c r="C106" s="30" t="s">
        <v>55</v>
      </c>
      <c r="D106" s="30">
        <v>36.45648173</v>
      </c>
      <c r="E106" s="30">
        <v>35.66685073</v>
      </c>
      <c r="F106" s="30">
        <v>2.2139099999999998</v>
      </c>
      <c r="G106" s="30">
        <v>0.78963099999999997</v>
      </c>
      <c r="H106" s="30">
        <v>14484.31</v>
      </c>
      <c r="I106" s="30">
        <v>528046873.51721102</v>
      </c>
    </row>
    <row r="107" spans="1:9" x14ac:dyDescent="0.25">
      <c r="A107" s="40">
        <v>44057</v>
      </c>
      <c r="B107" s="30" t="s">
        <v>54</v>
      </c>
      <c r="C107" s="30" t="s">
        <v>55</v>
      </c>
      <c r="D107" s="30">
        <v>35.666850609999997</v>
      </c>
      <c r="E107" s="30">
        <v>35.760547610000003</v>
      </c>
      <c r="F107" s="30">
        <v>-0.26201000000000002</v>
      </c>
      <c r="G107" s="30">
        <v>-9.3697000000000003E-2</v>
      </c>
      <c r="H107" s="30">
        <v>14484.31</v>
      </c>
      <c r="I107" s="30">
        <v>516609613.958377</v>
      </c>
    </row>
    <row r="108" spans="1:9" x14ac:dyDescent="0.25">
      <c r="A108" s="40">
        <v>44056</v>
      </c>
      <c r="B108" s="30" t="s">
        <v>54</v>
      </c>
      <c r="C108" s="30" t="s">
        <v>55</v>
      </c>
      <c r="D108" s="30">
        <v>35.760547410000001</v>
      </c>
      <c r="E108" s="30">
        <v>35.728464410000001</v>
      </c>
      <c r="F108" s="30">
        <v>8.9800000000000005E-2</v>
      </c>
      <c r="G108" s="30">
        <v>3.2083E-2</v>
      </c>
      <c r="H108" s="30">
        <v>14484.31</v>
      </c>
      <c r="I108" s="30">
        <v>517966747.17449403</v>
      </c>
    </row>
    <row r="109" spans="1:9" x14ac:dyDescent="0.25">
      <c r="A109" s="40">
        <v>44055</v>
      </c>
      <c r="B109" s="30" t="s">
        <v>54</v>
      </c>
      <c r="C109" s="30" t="s">
        <v>55</v>
      </c>
      <c r="D109" s="30">
        <v>35.728464199999998</v>
      </c>
      <c r="E109" s="30">
        <v>34.847106199999999</v>
      </c>
      <c r="F109" s="30">
        <v>2.52921</v>
      </c>
      <c r="G109" s="30">
        <v>0.88135799999999997</v>
      </c>
      <c r="H109" s="30">
        <v>14484.31</v>
      </c>
      <c r="I109" s="30">
        <v>517502044.11130899</v>
      </c>
    </row>
    <row r="110" spans="1:9" x14ac:dyDescent="0.25">
      <c r="A110" s="40">
        <v>44054</v>
      </c>
      <c r="B110" s="30" t="s">
        <v>54</v>
      </c>
      <c r="C110" s="30" t="s">
        <v>55</v>
      </c>
      <c r="D110" s="30">
        <v>34.847105990000003</v>
      </c>
      <c r="E110" s="30">
        <v>35.583335990000002</v>
      </c>
      <c r="F110" s="30">
        <v>-2.0690300000000001</v>
      </c>
      <c r="G110" s="30">
        <v>-0.73623000000000005</v>
      </c>
      <c r="H110" s="30">
        <v>14484.31</v>
      </c>
      <c r="I110" s="30">
        <v>504736181.220698</v>
      </c>
    </row>
    <row r="111" spans="1:9" x14ac:dyDescent="0.25">
      <c r="A111" s="40">
        <v>44053</v>
      </c>
      <c r="B111" s="30" t="s">
        <v>54</v>
      </c>
      <c r="C111" s="30" t="s">
        <v>55</v>
      </c>
      <c r="D111" s="30">
        <v>35.583335830000003</v>
      </c>
      <c r="E111" s="30">
        <v>35.093964829999997</v>
      </c>
      <c r="F111" s="30">
        <v>1.39446</v>
      </c>
      <c r="G111" s="30">
        <v>0.489371</v>
      </c>
      <c r="H111" s="30">
        <v>14484.31</v>
      </c>
      <c r="I111" s="30">
        <v>515399960.24581897</v>
      </c>
    </row>
    <row r="112" spans="1:9" x14ac:dyDescent="0.25">
      <c r="A112" s="40">
        <v>44050</v>
      </c>
      <c r="B112" s="30" t="s">
        <v>54</v>
      </c>
      <c r="C112" s="30" t="s">
        <v>55</v>
      </c>
      <c r="D112" s="30">
        <v>35.093964569999997</v>
      </c>
      <c r="E112" s="30">
        <v>35.008627570000002</v>
      </c>
      <c r="F112" s="30">
        <v>0.24376</v>
      </c>
      <c r="G112" s="30">
        <v>8.5336999999999996E-2</v>
      </c>
      <c r="H112" s="30">
        <v>14484.31</v>
      </c>
      <c r="I112" s="30">
        <v>508311756.67900199</v>
      </c>
    </row>
    <row r="113" spans="1:9" x14ac:dyDescent="0.25">
      <c r="A113" s="40">
        <v>44049</v>
      </c>
      <c r="B113" s="30" t="s">
        <v>54</v>
      </c>
      <c r="C113" s="30" t="s">
        <v>55</v>
      </c>
      <c r="D113" s="30">
        <v>35.008627840000003</v>
      </c>
      <c r="E113" s="30">
        <v>34.790535839999997</v>
      </c>
      <c r="F113" s="30">
        <v>0.62687000000000004</v>
      </c>
      <c r="G113" s="30">
        <v>0.21809200000000001</v>
      </c>
      <c r="H113" s="30">
        <v>14584.31</v>
      </c>
      <c r="I113" s="30">
        <v>510576576.06730598</v>
      </c>
    </row>
    <row r="114" spans="1:9" x14ac:dyDescent="0.25">
      <c r="A114" s="40">
        <v>44048</v>
      </c>
      <c r="B114" s="30" t="s">
        <v>54</v>
      </c>
      <c r="C114" s="30" t="s">
        <v>55</v>
      </c>
      <c r="D114" s="30">
        <v>34.790536279999998</v>
      </c>
      <c r="E114" s="30">
        <v>34.523091280000003</v>
      </c>
      <c r="F114" s="30">
        <v>0.77468000000000004</v>
      </c>
      <c r="G114" s="30">
        <v>0.26744499999999999</v>
      </c>
      <c r="H114" s="30">
        <v>14584.31</v>
      </c>
      <c r="I114" s="30">
        <v>507395861.80215698</v>
      </c>
    </row>
    <row r="115" spans="1:9" x14ac:dyDescent="0.25">
      <c r="A115" s="40">
        <v>44047</v>
      </c>
      <c r="B115" s="30" t="s">
        <v>54</v>
      </c>
      <c r="C115" s="30" t="s">
        <v>55</v>
      </c>
      <c r="D115" s="30">
        <v>34.523090910000001</v>
      </c>
      <c r="E115" s="30">
        <v>33.96442991</v>
      </c>
      <c r="F115" s="30">
        <v>1.6448400000000001</v>
      </c>
      <c r="G115" s="30">
        <v>0.55866099999999996</v>
      </c>
      <c r="H115" s="30">
        <v>14584.31</v>
      </c>
      <c r="I115" s="30">
        <v>503495356.420349</v>
      </c>
    </row>
    <row r="116" spans="1:9" x14ac:dyDescent="0.25">
      <c r="A116" s="40">
        <v>44046</v>
      </c>
      <c r="B116" s="30" t="s">
        <v>54</v>
      </c>
      <c r="C116" s="30" t="s">
        <v>55</v>
      </c>
      <c r="D116" s="30">
        <v>33.964430020000002</v>
      </c>
      <c r="E116" s="30">
        <v>33.889745019999999</v>
      </c>
      <c r="F116" s="30">
        <v>0.22037999999999999</v>
      </c>
      <c r="G116" s="30">
        <v>7.4685000000000001E-2</v>
      </c>
      <c r="H116" s="30">
        <v>14584.31</v>
      </c>
      <c r="I116" s="30">
        <v>495347674.491696</v>
      </c>
    </row>
    <row r="117" spans="1:9" x14ac:dyDescent="0.25">
      <c r="A117" s="40">
        <v>44043</v>
      </c>
      <c r="B117" s="30" t="s">
        <v>54</v>
      </c>
      <c r="C117" s="30" t="s">
        <v>55</v>
      </c>
      <c r="D117" s="30">
        <v>33.889744640000004</v>
      </c>
      <c r="E117" s="30">
        <v>33.713001640000002</v>
      </c>
      <c r="F117" s="30">
        <v>0.52425999999999995</v>
      </c>
      <c r="G117" s="30">
        <v>0.17674300000000001</v>
      </c>
      <c r="H117" s="30">
        <v>14634.31</v>
      </c>
      <c r="I117" s="30">
        <v>495952927.21336401</v>
      </c>
    </row>
    <row r="118" spans="1:9" x14ac:dyDescent="0.25">
      <c r="A118" s="40">
        <v>44042</v>
      </c>
      <c r="B118" s="30" t="s">
        <v>54</v>
      </c>
      <c r="C118" s="30" t="s">
        <v>55</v>
      </c>
      <c r="D118" s="30">
        <v>33.713001980000001</v>
      </c>
      <c r="E118" s="30">
        <v>33.951772980000001</v>
      </c>
      <c r="F118" s="30">
        <v>-0.70326999999999995</v>
      </c>
      <c r="G118" s="30">
        <v>-0.23877100000000001</v>
      </c>
      <c r="H118" s="30">
        <v>14634.31</v>
      </c>
      <c r="I118" s="30">
        <v>493366420.86692703</v>
      </c>
    </row>
    <row r="119" spans="1:9" x14ac:dyDescent="0.25">
      <c r="A119" s="40">
        <v>44041</v>
      </c>
      <c r="B119" s="30" t="s">
        <v>54</v>
      </c>
      <c r="C119" s="30" t="s">
        <v>55</v>
      </c>
      <c r="D119" s="30">
        <v>33.95177314</v>
      </c>
      <c r="E119" s="30">
        <v>33.557685139999997</v>
      </c>
      <c r="F119" s="30">
        <v>1.1743600000000001</v>
      </c>
      <c r="G119" s="30">
        <v>0.39408799999999999</v>
      </c>
      <c r="H119" s="30">
        <v>14634.31</v>
      </c>
      <c r="I119" s="30">
        <v>496860671.325113</v>
      </c>
    </row>
    <row r="120" spans="1:9" x14ac:dyDescent="0.25">
      <c r="A120" s="40">
        <v>44040</v>
      </c>
      <c r="B120" s="30" t="s">
        <v>54</v>
      </c>
      <c r="C120" s="30" t="s">
        <v>55</v>
      </c>
      <c r="D120" s="30">
        <v>33.557685569999997</v>
      </c>
      <c r="E120" s="30">
        <v>33.553561569999999</v>
      </c>
      <c r="F120" s="30">
        <v>1.2290000000000001E-2</v>
      </c>
      <c r="G120" s="30">
        <v>4.1240000000000001E-3</v>
      </c>
      <c r="H120" s="30">
        <v>14634.31</v>
      </c>
      <c r="I120" s="30">
        <v>491093472.84084898</v>
      </c>
    </row>
    <row r="121" spans="1:9" x14ac:dyDescent="0.25">
      <c r="A121" s="40">
        <v>44039</v>
      </c>
      <c r="B121" s="30" t="s">
        <v>54</v>
      </c>
      <c r="C121" s="30" t="s">
        <v>55</v>
      </c>
      <c r="D121" s="30">
        <v>33.553561790000003</v>
      </c>
      <c r="E121" s="30">
        <v>32.927526790000002</v>
      </c>
      <c r="F121" s="30">
        <v>1.9012500000000001</v>
      </c>
      <c r="G121" s="30">
        <v>0.62603500000000001</v>
      </c>
      <c r="H121" s="30">
        <v>14634.31</v>
      </c>
      <c r="I121" s="30">
        <v>491033124.17832899</v>
      </c>
    </row>
    <row r="122" spans="1:9" x14ac:dyDescent="0.25">
      <c r="A122" s="40">
        <v>44036</v>
      </c>
      <c r="B122" s="30" t="s">
        <v>54</v>
      </c>
      <c r="C122" s="30" t="s">
        <v>55</v>
      </c>
      <c r="D122" s="30">
        <v>32.927527040000001</v>
      </c>
      <c r="E122" s="30">
        <v>32.918131039999999</v>
      </c>
      <c r="F122" s="30">
        <v>2.8539999999999999E-2</v>
      </c>
      <c r="G122" s="30">
        <v>9.3959999999999998E-3</v>
      </c>
      <c r="H122" s="30">
        <v>14634.31</v>
      </c>
      <c r="I122" s="30">
        <v>481871539.45416099</v>
      </c>
    </row>
    <row r="123" spans="1:9" x14ac:dyDescent="0.25">
      <c r="A123" s="40">
        <v>44035</v>
      </c>
      <c r="B123" s="30" t="s">
        <v>54</v>
      </c>
      <c r="C123" s="30" t="s">
        <v>55</v>
      </c>
      <c r="D123" s="30">
        <v>32.91813089</v>
      </c>
      <c r="E123" s="30">
        <v>33.85111689</v>
      </c>
      <c r="F123" s="30">
        <v>-2.7561499999999999</v>
      </c>
      <c r="G123" s="30">
        <v>-0.93298599999999998</v>
      </c>
      <c r="H123" s="30">
        <v>14634.31</v>
      </c>
      <c r="I123" s="30">
        <v>481734033.31044298</v>
      </c>
    </row>
    <row r="124" spans="1:9" x14ac:dyDescent="0.25">
      <c r="A124" s="40">
        <v>44034</v>
      </c>
      <c r="B124" s="30" t="s">
        <v>54</v>
      </c>
      <c r="C124" s="30" t="s">
        <v>55</v>
      </c>
      <c r="D124" s="30">
        <v>33.85111689</v>
      </c>
      <c r="E124" s="30">
        <v>33.507026889999999</v>
      </c>
      <c r="F124" s="30">
        <v>1.0269200000000001</v>
      </c>
      <c r="G124" s="30">
        <v>0.34409000000000001</v>
      </c>
      <c r="H124" s="30">
        <v>15884.31</v>
      </c>
      <c r="I124" s="30">
        <v>537701532.97364497</v>
      </c>
    </row>
    <row r="125" spans="1:9" x14ac:dyDescent="0.25">
      <c r="A125" s="40">
        <v>44033</v>
      </c>
      <c r="B125" s="30" t="s">
        <v>54</v>
      </c>
      <c r="C125" s="30" t="s">
        <v>55</v>
      </c>
      <c r="D125" s="30">
        <v>33.507026549999999</v>
      </c>
      <c r="E125" s="30">
        <v>33.68679255</v>
      </c>
      <c r="F125" s="30">
        <v>-0.53364</v>
      </c>
      <c r="G125" s="30">
        <v>-0.17976600000000001</v>
      </c>
      <c r="H125" s="30">
        <v>15884.31</v>
      </c>
      <c r="I125" s="30">
        <v>532235896.37734997</v>
      </c>
    </row>
    <row r="126" spans="1:9" x14ac:dyDescent="0.25">
      <c r="A126" s="40">
        <v>44032</v>
      </c>
      <c r="B126" s="30" t="s">
        <v>54</v>
      </c>
      <c r="C126" s="30" t="s">
        <v>55</v>
      </c>
      <c r="D126" s="30">
        <v>33.686792750000002</v>
      </c>
      <c r="E126" s="30">
        <v>32.848367750000001</v>
      </c>
      <c r="F126" s="30">
        <v>2.5524100000000001</v>
      </c>
      <c r="G126" s="30">
        <v>0.83842499999999998</v>
      </c>
      <c r="H126" s="30">
        <v>15884.31</v>
      </c>
      <c r="I126" s="30">
        <v>535091357.886374</v>
      </c>
    </row>
    <row r="127" spans="1:9" x14ac:dyDescent="0.25">
      <c r="A127" s="40">
        <v>44029</v>
      </c>
      <c r="B127" s="30" t="s">
        <v>54</v>
      </c>
      <c r="C127" s="30" t="s">
        <v>55</v>
      </c>
      <c r="D127" s="30">
        <v>32.848367809999999</v>
      </c>
      <c r="E127" s="30">
        <v>32.127629810000002</v>
      </c>
      <c r="F127" s="30">
        <v>2.24336</v>
      </c>
      <c r="G127" s="30">
        <v>0.72073799999999999</v>
      </c>
      <c r="H127" s="30">
        <v>15884.31</v>
      </c>
      <c r="I127" s="30">
        <v>521773558.742957</v>
      </c>
    </row>
    <row r="128" spans="1:9" x14ac:dyDescent="0.25">
      <c r="A128" s="40">
        <v>44028</v>
      </c>
      <c r="B128" s="30" t="s">
        <v>54</v>
      </c>
      <c r="C128" s="30" t="s">
        <v>55</v>
      </c>
      <c r="D128" s="30">
        <v>32.127629630000001</v>
      </c>
      <c r="E128" s="30">
        <v>32.066649630000001</v>
      </c>
      <c r="F128" s="30">
        <v>0.19017000000000001</v>
      </c>
      <c r="G128" s="30">
        <v>6.0979999999999999E-2</v>
      </c>
      <c r="H128" s="30">
        <v>15884.31</v>
      </c>
      <c r="I128" s="30">
        <v>510325132.22521597</v>
      </c>
    </row>
    <row r="129" spans="1:9" x14ac:dyDescent="0.25">
      <c r="A129" s="40">
        <v>44027</v>
      </c>
      <c r="B129" s="30" t="s">
        <v>54</v>
      </c>
      <c r="C129" s="30" t="s">
        <v>55</v>
      </c>
      <c r="D129" s="30">
        <v>32.066650029999998</v>
      </c>
      <c r="E129" s="30">
        <v>31.567558030000001</v>
      </c>
      <c r="F129" s="30">
        <v>1.5810299999999999</v>
      </c>
      <c r="G129" s="30">
        <v>0.49909199999999998</v>
      </c>
      <c r="H129" s="30">
        <v>16084.31</v>
      </c>
      <c r="I129" s="30">
        <v>515769843.54407901</v>
      </c>
    </row>
    <row r="130" spans="1:9" x14ac:dyDescent="0.25">
      <c r="A130" s="40">
        <v>44026</v>
      </c>
      <c r="B130" s="30" t="s">
        <v>54</v>
      </c>
      <c r="C130" s="30" t="s">
        <v>55</v>
      </c>
      <c r="D130" s="30">
        <v>31.567558129999998</v>
      </c>
      <c r="E130" s="30">
        <v>30.711467129999999</v>
      </c>
      <c r="F130" s="30">
        <v>2.7875299999999998</v>
      </c>
      <c r="G130" s="30">
        <v>0.85609100000000005</v>
      </c>
      <c r="H130" s="30">
        <v>16084.31</v>
      </c>
      <c r="I130" s="30">
        <v>507742296.20326501</v>
      </c>
    </row>
    <row r="131" spans="1:9" x14ac:dyDescent="0.25">
      <c r="A131" s="40">
        <v>44025</v>
      </c>
      <c r="B131" s="30" t="s">
        <v>54</v>
      </c>
      <c r="C131" s="30" t="s">
        <v>55</v>
      </c>
      <c r="D131" s="30">
        <v>30.711467079999998</v>
      </c>
      <c r="E131" s="30">
        <v>32.200948080000003</v>
      </c>
      <c r="F131" s="30">
        <v>-4.6255800000000002</v>
      </c>
      <c r="G131" s="30">
        <v>-1.4894810000000001</v>
      </c>
      <c r="H131" s="30">
        <v>16084.31</v>
      </c>
      <c r="I131" s="30">
        <v>493972664.93511301</v>
      </c>
    </row>
    <row r="132" spans="1:9" x14ac:dyDescent="0.25">
      <c r="A132" s="40">
        <v>44022</v>
      </c>
      <c r="B132" s="30" t="s">
        <v>54</v>
      </c>
      <c r="C132" s="30" t="s">
        <v>55</v>
      </c>
      <c r="D132" s="30">
        <v>32.200947749999997</v>
      </c>
      <c r="E132" s="30">
        <v>31.647472749999999</v>
      </c>
      <c r="F132" s="30">
        <v>1.74888</v>
      </c>
      <c r="G132" s="30">
        <v>0.55347500000000005</v>
      </c>
      <c r="H132" s="30">
        <v>16084.31</v>
      </c>
      <c r="I132" s="30">
        <v>517929929.30195898</v>
      </c>
    </row>
    <row r="133" spans="1:9" x14ac:dyDescent="0.25">
      <c r="A133" s="40">
        <v>44021</v>
      </c>
      <c r="B133" s="30" t="s">
        <v>54</v>
      </c>
      <c r="C133" s="30" t="s">
        <v>55</v>
      </c>
      <c r="D133" s="30">
        <v>31.647473229999999</v>
      </c>
      <c r="E133" s="30">
        <v>32.054683230000002</v>
      </c>
      <c r="F133" s="30">
        <v>-1.2703599999999999</v>
      </c>
      <c r="G133" s="30">
        <v>-0.40721000000000002</v>
      </c>
      <c r="H133" s="30">
        <v>16084.31</v>
      </c>
      <c r="I133" s="30">
        <v>509027675.20560098</v>
      </c>
    </row>
    <row r="134" spans="1:9" x14ac:dyDescent="0.25">
      <c r="A134" s="40">
        <v>44020</v>
      </c>
      <c r="B134" s="30" t="s">
        <v>54</v>
      </c>
      <c r="C134" s="30" t="s">
        <v>55</v>
      </c>
      <c r="D134" s="30">
        <v>32.05468372</v>
      </c>
      <c r="E134" s="30">
        <v>31.622621720000001</v>
      </c>
      <c r="F134" s="30">
        <v>1.3663099999999999</v>
      </c>
      <c r="G134" s="30">
        <v>0.432062</v>
      </c>
      <c r="H134" s="30">
        <v>16084.31</v>
      </c>
      <c r="I134" s="30">
        <v>515577373.74038202</v>
      </c>
    </row>
    <row r="135" spans="1:9" x14ac:dyDescent="0.25">
      <c r="A135" s="40">
        <v>44019</v>
      </c>
      <c r="B135" s="30" t="s">
        <v>54</v>
      </c>
      <c r="C135" s="30" t="s">
        <v>55</v>
      </c>
      <c r="D135" s="30">
        <v>31.622622199999999</v>
      </c>
      <c r="E135" s="30">
        <v>32.224369199999998</v>
      </c>
      <c r="F135" s="30">
        <v>-1.86737</v>
      </c>
      <c r="G135" s="30">
        <v>-0.60174700000000003</v>
      </c>
      <c r="H135" s="30">
        <v>16234.31</v>
      </c>
      <c r="I135" s="30">
        <v>513371356.93981498</v>
      </c>
    </row>
    <row r="136" spans="1:9" x14ac:dyDescent="0.25">
      <c r="A136" s="40">
        <v>44018</v>
      </c>
      <c r="B136" s="30" t="s">
        <v>54</v>
      </c>
      <c r="C136" s="30" t="s">
        <v>55</v>
      </c>
      <c r="D136" s="30">
        <v>32.224369350000003</v>
      </c>
      <c r="E136" s="30">
        <v>32.312668350000003</v>
      </c>
      <c r="F136" s="30">
        <v>-0.27326</v>
      </c>
      <c r="G136" s="30">
        <v>-8.8299000000000002E-2</v>
      </c>
      <c r="H136" s="30">
        <v>16234.31</v>
      </c>
      <c r="I136" s="30">
        <v>523140304.90929002</v>
      </c>
    </row>
    <row r="137" spans="1:9" x14ac:dyDescent="0.25">
      <c r="A137" s="40">
        <v>44014</v>
      </c>
      <c r="B137" s="30" t="s">
        <v>54</v>
      </c>
      <c r="C137" s="30" t="s">
        <v>55</v>
      </c>
      <c r="D137" s="30">
        <v>32.312667930000003</v>
      </c>
      <c r="E137" s="30">
        <v>31.920500929999999</v>
      </c>
      <c r="F137" s="30">
        <v>1.2285699999999999</v>
      </c>
      <c r="G137" s="30">
        <v>0.39216699999999999</v>
      </c>
      <c r="H137" s="30">
        <v>16234.31</v>
      </c>
      <c r="I137" s="30">
        <v>524573771.16467398</v>
      </c>
    </row>
    <row r="138" spans="1:9" x14ac:dyDescent="0.25">
      <c r="A138" s="40">
        <v>44013</v>
      </c>
      <c r="B138" s="30" t="s">
        <v>54</v>
      </c>
      <c r="C138" s="30" t="s">
        <v>55</v>
      </c>
      <c r="D138" s="30">
        <v>31.920500440000001</v>
      </c>
      <c r="E138" s="30">
        <v>31.40368844</v>
      </c>
      <c r="F138" s="30">
        <v>1.6456999999999999</v>
      </c>
      <c r="G138" s="30">
        <v>0.51681200000000005</v>
      </c>
      <c r="H138" s="30">
        <v>16234.31</v>
      </c>
      <c r="I138" s="30">
        <v>518207203.73659497</v>
      </c>
    </row>
    <row r="139" spans="1:9" x14ac:dyDescent="0.25">
      <c r="A139" s="40">
        <v>44012</v>
      </c>
      <c r="B139" s="30" t="s">
        <v>54</v>
      </c>
      <c r="C139" s="30" t="s">
        <v>55</v>
      </c>
      <c r="D139" s="30">
        <v>31.40368887</v>
      </c>
      <c r="E139" s="30">
        <v>30.79779087</v>
      </c>
      <c r="F139" s="30">
        <v>1.9673400000000001</v>
      </c>
      <c r="G139" s="30">
        <v>0.60589800000000005</v>
      </c>
      <c r="H139" s="30">
        <v>16234.31</v>
      </c>
      <c r="I139" s="30">
        <v>509817126.04806298</v>
      </c>
    </row>
    <row r="140" spans="1:9" x14ac:dyDescent="0.25">
      <c r="A140" s="40">
        <v>44011</v>
      </c>
      <c r="B140" s="30" t="s">
        <v>54</v>
      </c>
      <c r="C140" s="30" t="s">
        <v>55</v>
      </c>
      <c r="D140" s="30">
        <v>30.797790790000001</v>
      </c>
      <c r="E140" s="30">
        <v>29.927582789999999</v>
      </c>
      <c r="F140" s="30">
        <v>2.9077099999999998</v>
      </c>
      <c r="G140" s="30">
        <v>0.87020799999999998</v>
      </c>
      <c r="H140" s="30">
        <v>16234.31</v>
      </c>
      <c r="I140" s="30">
        <v>499980790.60663199</v>
      </c>
    </row>
    <row r="141" spans="1:9" x14ac:dyDescent="0.25">
      <c r="A141" s="40">
        <v>44008</v>
      </c>
      <c r="B141" s="30" t="s">
        <v>54</v>
      </c>
      <c r="C141" s="30" t="s">
        <v>55</v>
      </c>
      <c r="D141" s="30">
        <v>29.927582999999998</v>
      </c>
      <c r="E141" s="30">
        <v>31.028205</v>
      </c>
      <c r="F141" s="30">
        <v>-3.5471699999999999</v>
      </c>
      <c r="G141" s="30">
        <v>-1.100622</v>
      </c>
      <c r="H141" s="30">
        <v>16234.31</v>
      </c>
      <c r="I141" s="30">
        <v>485853570.18998098</v>
      </c>
    </row>
    <row r="142" spans="1:9" x14ac:dyDescent="0.25">
      <c r="A142" s="40">
        <v>44007</v>
      </c>
      <c r="B142" s="30" t="s">
        <v>54</v>
      </c>
      <c r="C142" s="30" t="s">
        <v>55</v>
      </c>
      <c r="D142" s="30">
        <v>31.02820505</v>
      </c>
      <c r="E142" s="30">
        <v>30.42326005</v>
      </c>
      <c r="F142" s="30">
        <v>1.9884299999999999</v>
      </c>
      <c r="G142" s="30">
        <v>0.60494499999999995</v>
      </c>
      <c r="H142" s="30">
        <v>16234.31</v>
      </c>
      <c r="I142" s="30">
        <v>503721406.44064999</v>
      </c>
    </row>
    <row r="143" spans="1:9" x14ac:dyDescent="0.25">
      <c r="A143" s="40">
        <v>44006</v>
      </c>
      <c r="B143" s="30" t="s">
        <v>54</v>
      </c>
      <c r="C143" s="30" t="s">
        <v>55</v>
      </c>
      <c r="D143" s="30">
        <v>30.42326035</v>
      </c>
      <c r="E143" s="30">
        <v>31.225141350000001</v>
      </c>
      <c r="F143" s="30">
        <v>-2.56806</v>
      </c>
      <c r="G143" s="30">
        <v>-0.80188099999999995</v>
      </c>
      <c r="H143" s="30">
        <v>16234.31</v>
      </c>
      <c r="I143" s="30">
        <v>493900548.46282703</v>
      </c>
    </row>
    <row r="144" spans="1:9" x14ac:dyDescent="0.25">
      <c r="A144" s="40">
        <v>44005</v>
      </c>
      <c r="B144" s="30" t="s">
        <v>54</v>
      </c>
      <c r="C144" s="30" t="s">
        <v>55</v>
      </c>
      <c r="D144" s="30">
        <v>31.225141520000001</v>
      </c>
      <c r="E144" s="30">
        <v>31.370900519999999</v>
      </c>
      <c r="F144" s="30">
        <v>-0.46462999999999999</v>
      </c>
      <c r="G144" s="30">
        <v>-0.145759</v>
      </c>
      <c r="H144" s="30">
        <v>16234.31</v>
      </c>
      <c r="I144" s="30">
        <v>506918533.55412602</v>
      </c>
    </row>
    <row r="145" spans="1:9" x14ac:dyDescent="0.25">
      <c r="A145" s="40">
        <v>44004</v>
      </c>
      <c r="B145" s="30" t="s">
        <v>54</v>
      </c>
      <c r="C145" s="30" t="s">
        <v>55</v>
      </c>
      <c r="D145" s="30">
        <v>31.370900280000001</v>
      </c>
      <c r="E145" s="30">
        <v>29.863404280000001</v>
      </c>
      <c r="F145" s="30">
        <v>5.0479700000000003</v>
      </c>
      <c r="G145" s="30">
        <v>1.5074959999999999</v>
      </c>
      <c r="H145" s="30">
        <v>16234.31</v>
      </c>
      <c r="I145" s="30">
        <v>509284826.01190501</v>
      </c>
    </row>
    <row r="146" spans="1:9" x14ac:dyDescent="0.25">
      <c r="A146" s="40">
        <v>44001</v>
      </c>
      <c r="B146" s="30" t="s">
        <v>54</v>
      </c>
      <c r="C146" s="30" t="s">
        <v>55</v>
      </c>
      <c r="D146" s="30">
        <v>29.863404370000001</v>
      </c>
      <c r="E146" s="30">
        <v>30.627831369999999</v>
      </c>
      <c r="F146" s="30">
        <v>-2.49586</v>
      </c>
      <c r="G146" s="30">
        <v>-0.76442699999999997</v>
      </c>
      <c r="H146" s="30">
        <v>16484.310000000001</v>
      </c>
      <c r="I146" s="30">
        <v>492277525.700221</v>
      </c>
    </row>
    <row r="147" spans="1:9" x14ac:dyDescent="0.25">
      <c r="A147" s="40">
        <v>44000</v>
      </c>
      <c r="B147" s="30" t="s">
        <v>54</v>
      </c>
      <c r="C147" s="30" t="s">
        <v>55</v>
      </c>
      <c r="D147" s="30">
        <v>30.627831369999999</v>
      </c>
      <c r="E147" s="30">
        <v>30.611743369999999</v>
      </c>
      <c r="F147" s="30">
        <v>5.2549999999999999E-2</v>
      </c>
      <c r="G147" s="30">
        <v>1.6088000000000002E-2</v>
      </c>
      <c r="H147" s="30">
        <v>16484.310000000001</v>
      </c>
      <c r="I147" s="30">
        <v>504878575.04730999</v>
      </c>
    </row>
    <row r="148" spans="1:9" x14ac:dyDescent="0.25">
      <c r="A148" s="40">
        <v>43999</v>
      </c>
      <c r="B148" s="30" t="s">
        <v>54</v>
      </c>
      <c r="C148" s="30" t="s">
        <v>55</v>
      </c>
      <c r="D148" s="30">
        <v>30.611743440000001</v>
      </c>
      <c r="E148" s="30">
        <v>30.613482439999999</v>
      </c>
      <c r="F148" s="30">
        <v>-5.6800000000000002E-3</v>
      </c>
      <c r="G148" s="30">
        <v>-1.7390000000000001E-3</v>
      </c>
      <c r="H148" s="30">
        <v>16484.310000000001</v>
      </c>
      <c r="I148" s="30">
        <v>504613376.670196</v>
      </c>
    </row>
    <row r="149" spans="1:9" x14ac:dyDescent="0.25">
      <c r="A149" s="40">
        <v>43998</v>
      </c>
      <c r="B149" s="30" t="s">
        <v>54</v>
      </c>
      <c r="C149" s="30" t="s">
        <v>55</v>
      </c>
      <c r="D149" s="30">
        <v>30.613482520000002</v>
      </c>
      <c r="E149" s="30">
        <v>30.406537520000001</v>
      </c>
      <c r="F149" s="30">
        <v>0.68059000000000003</v>
      </c>
      <c r="G149" s="30">
        <v>0.20694499999999999</v>
      </c>
      <c r="H149" s="30">
        <v>16484.310000000001</v>
      </c>
      <c r="I149" s="30">
        <v>504642044.19881302</v>
      </c>
    </row>
    <row r="150" spans="1:9" x14ac:dyDescent="0.25">
      <c r="A150" s="40">
        <v>43997</v>
      </c>
      <c r="B150" s="30" t="s">
        <v>54</v>
      </c>
      <c r="C150" s="30" t="s">
        <v>55</v>
      </c>
      <c r="D150" s="30">
        <v>30.406537530000001</v>
      </c>
      <c r="E150" s="30">
        <v>30.068263529999999</v>
      </c>
      <c r="F150" s="30">
        <v>1.1250199999999999</v>
      </c>
      <c r="G150" s="30">
        <v>0.33827400000000002</v>
      </c>
      <c r="H150" s="30">
        <v>16484.310000000001</v>
      </c>
      <c r="I150" s="30">
        <v>501230699.45154101</v>
      </c>
    </row>
    <row r="151" spans="1:9" x14ac:dyDescent="0.25">
      <c r="A151" s="40">
        <v>43994</v>
      </c>
      <c r="B151" s="30" t="s">
        <v>54</v>
      </c>
      <c r="C151" s="30" t="s">
        <v>55</v>
      </c>
      <c r="D151" s="30">
        <v>30.068263349999999</v>
      </c>
      <c r="E151" s="30">
        <v>28.30493435</v>
      </c>
      <c r="F151" s="30">
        <v>6.2297599999999997</v>
      </c>
      <c r="G151" s="30">
        <v>1.7633289999999999</v>
      </c>
      <c r="H151" s="30">
        <v>16484.310000000001</v>
      </c>
      <c r="I151" s="30">
        <v>495654484.01824802</v>
      </c>
    </row>
    <row r="152" spans="1:9" x14ac:dyDescent="0.25">
      <c r="A152" s="40">
        <v>43993</v>
      </c>
      <c r="B152" s="30" t="s">
        <v>54</v>
      </c>
      <c r="C152" s="30" t="s">
        <v>55</v>
      </c>
      <c r="D152" s="30">
        <v>28.304934620000001</v>
      </c>
      <c r="E152" s="30">
        <v>35.165289620000003</v>
      </c>
      <c r="F152" s="30">
        <v>-19.508880000000001</v>
      </c>
      <c r="G152" s="30">
        <v>-6.8603550000000002</v>
      </c>
      <c r="H152" s="30">
        <v>16484.310000000001</v>
      </c>
      <c r="I152" s="30">
        <v>466587231.89100802</v>
      </c>
    </row>
    <row r="153" spans="1:9" x14ac:dyDescent="0.25">
      <c r="A153" s="40">
        <v>43992</v>
      </c>
      <c r="B153" s="30" t="s">
        <v>54</v>
      </c>
      <c r="C153" s="30" t="s">
        <v>55</v>
      </c>
      <c r="D153" s="30">
        <v>35.165289229999999</v>
      </c>
      <c r="E153" s="30">
        <v>34.899881229999998</v>
      </c>
      <c r="F153" s="30">
        <v>0.76048000000000004</v>
      </c>
      <c r="G153" s="30">
        <v>0.26540799999999998</v>
      </c>
      <c r="H153" s="30">
        <v>16834.310000000001</v>
      </c>
      <c r="I153" s="30">
        <v>591983274.64161301</v>
      </c>
    </row>
    <row r="154" spans="1:9" x14ac:dyDescent="0.25">
      <c r="A154" s="40">
        <v>43991</v>
      </c>
      <c r="B154" s="30" t="s">
        <v>54</v>
      </c>
      <c r="C154" s="30" t="s">
        <v>55</v>
      </c>
      <c r="D154" s="30">
        <v>34.899881049999998</v>
      </c>
      <c r="E154" s="30">
        <v>35.976458049999998</v>
      </c>
      <c r="F154" s="30">
        <v>-2.9924499999999998</v>
      </c>
      <c r="G154" s="30">
        <v>-1.0765769999999999</v>
      </c>
      <c r="H154" s="30">
        <v>16834.310000000001</v>
      </c>
      <c r="I154" s="30">
        <v>587515311.859182</v>
      </c>
    </row>
    <row r="155" spans="1:9" x14ac:dyDescent="0.25">
      <c r="A155" s="40">
        <v>43990</v>
      </c>
      <c r="B155" s="30" t="s">
        <v>54</v>
      </c>
      <c r="C155" s="30" t="s">
        <v>55</v>
      </c>
      <c r="D155" s="30">
        <v>35.976457920000001</v>
      </c>
      <c r="E155" s="30">
        <v>36.484694920000003</v>
      </c>
      <c r="F155" s="30">
        <v>-1.3930100000000001</v>
      </c>
      <c r="G155" s="30">
        <v>-0.50823700000000005</v>
      </c>
      <c r="H155" s="30">
        <v>16834.310000000001</v>
      </c>
      <c r="I155" s="30">
        <v>605638737.397861</v>
      </c>
    </row>
    <row r="156" spans="1:9" x14ac:dyDescent="0.25">
      <c r="A156" s="40">
        <v>43987</v>
      </c>
      <c r="B156" s="30" t="s">
        <v>54</v>
      </c>
      <c r="C156" s="30" t="s">
        <v>55</v>
      </c>
      <c r="D156" s="30">
        <v>36.484695010000003</v>
      </c>
      <c r="E156" s="30">
        <v>35.539284010000003</v>
      </c>
      <c r="F156" s="30">
        <v>2.6601900000000001</v>
      </c>
      <c r="G156" s="30">
        <v>0.945411</v>
      </c>
      <c r="H156" s="30">
        <v>16834.310000000001</v>
      </c>
      <c r="I156" s="30">
        <v>614194556.59970796</v>
      </c>
    </row>
    <row r="157" spans="1:9" x14ac:dyDescent="0.25">
      <c r="A157" s="40">
        <v>43986</v>
      </c>
      <c r="B157" s="30" t="s">
        <v>54</v>
      </c>
      <c r="C157" s="30" t="s">
        <v>55</v>
      </c>
      <c r="D157" s="30">
        <v>35.539283589999997</v>
      </c>
      <c r="E157" s="30">
        <v>35.343780590000001</v>
      </c>
      <c r="F157" s="30">
        <v>0.55315000000000003</v>
      </c>
      <c r="G157" s="30">
        <v>0.19550300000000001</v>
      </c>
      <c r="H157" s="30">
        <v>16834.310000000001</v>
      </c>
      <c r="I157" s="30">
        <v>598279210.51412201</v>
      </c>
    </row>
    <row r="158" spans="1:9" x14ac:dyDescent="0.25">
      <c r="A158" s="40">
        <v>43985</v>
      </c>
      <c r="B158" s="30" t="s">
        <v>54</v>
      </c>
      <c r="C158" s="30" t="s">
        <v>55</v>
      </c>
      <c r="D158" s="30">
        <v>35.343780719999998</v>
      </c>
      <c r="E158" s="30">
        <v>34.693983719999999</v>
      </c>
      <c r="F158" s="30">
        <v>1.87294</v>
      </c>
      <c r="G158" s="30">
        <v>0.64979699999999996</v>
      </c>
      <c r="H158" s="30">
        <v>16834.310000000001</v>
      </c>
      <c r="I158" s="30">
        <v>594988055.18116105</v>
      </c>
    </row>
    <row r="159" spans="1:9" x14ac:dyDescent="0.25">
      <c r="A159" s="40">
        <v>43984</v>
      </c>
      <c r="B159" s="30" t="s">
        <v>54</v>
      </c>
      <c r="C159" s="30" t="s">
        <v>55</v>
      </c>
      <c r="D159" s="30">
        <v>34.693983950000003</v>
      </c>
      <c r="E159" s="30">
        <v>34.09028095</v>
      </c>
      <c r="F159" s="30">
        <v>1.7708900000000001</v>
      </c>
      <c r="G159" s="30">
        <v>0.60370299999999999</v>
      </c>
      <c r="H159" s="30">
        <v>17134.310000000001</v>
      </c>
      <c r="I159" s="30">
        <v>594457372.05237198</v>
      </c>
    </row>
    <row r="160" spans="1:9" x14ac:dyDescent="0.25">
      <c r="A160" s="40">
        <v>43983</v>
      </c>
      <c r="B160" s="30" t="s">
        <v>54</v>
      </c>
      <c r="C160" s="30" t="s">
        <v>55</v>
      </c>
      <c r="D160" s="30">
        <v>34.090281279999999</v>
      </c>
      <c r="E160" s="30">
        <v>34.482126280000003</v>
      </c>
      <c r="F160" s="30">
        <v>-1.1363700000000001</v>
      </c>
      <c r="G160" s="30">
        <v>-0.391845</v>
      </c>
      <c r="H160" s="30">
        <v>17134.310000000001</v>
      </c>
      <c r="I160" s="30">
        <v>584113345.16787195</v>
      </c>
    </row>
    <row r="161" spans="1:9" x14ac:dyDescent="0.25">
      <c r="A161" s="40">
        <v>43980</v>
      </c>
      <c r="B161" s="30" t="s">
        <v>54</v>
      </c>
      <c r="C161" s="30" t="s">
        <v>55</v>
      </c>
      <c r="D161" s="30">
        <v>34.48212607</v>
      </c>
      <c r="E161" s="30">
        <v>33.753090069999999</v>
      </c>
      <c r="F161" s="30">
        <v>2.15991</v>
      </c>
      <c r="G161" s="30">
        <v>0.72903600000000002</v>
      </c>
      <c r="H161" s="30">
        <v>17134.310000000001</v>
      </c>
      <c r="I161" s="30">
        <v>590827334.09608305</v>
      </c>
    </row>
    <row r="162" spans="1:9" x14ac:dyDescent="0.25">
      <c r="A162" s="40">
        <v>43979</v>
      </c>
      <c r="B162" s="30" t="s">
        <v>54</v>
      </c>
      <c r="C162" s="30" t="s">
        <v>55</v>
      </c>
      <c r="D162" s="30">
        <v>33.753089610000004</v>
      </c>
      <c r="E162" s="30">
        <v>34.457992609999998</v>
      </c>
      <c r="F162" s="30">
        <v>-2.04569</v>
      </c>
      <c r="G162" s="30">
        <v>-0.70490299999999995</v>
      </c>
      <c r="H162" s="30">
        <v>17134.310000000001</v>
      </c>
      <c r="I162" s="30">
        <v>578335799.57624996</v>
      </c>
    </row>
    <row r="163" spans="1:9" x14ac:dyDescent="0.25">
      <c r="A163" s="40">
        <v>43978</v>
      </c>
      <c r="B163" s="30" t="s">
        <v>54</v>
      </c>
      <c r="C163" s="30" t="s">
        <v>55</v>
      </c>
      <c r="D163" s="30">
        <v>34.457992580000003</v>
      </c>
      <c r="E163" s="30">
        <v>34.163279580000001</v>
      </c>
      <c r="F163" s="30">
        <v>0.86265999999999998</v>
      </c>
      <c r="G163" s="30">
        <v>0.294713</v>
      </c>
      <c r="H163" s="30">
        <v>17134.310000000001</v>
      </c>
      <c r="I163" s="30">
        <v>590413823.46944201</v>
      </c>
    </row>
    <row r="164" spans="1:9" x14ac:dyDescent="0.25">
      <c r="A164" s="40">
        <v>43977</v>
      </c>
      <c r="B164" s="30" t="s">
        <v>54</v>
      </c>
      <c r="C164" s="30" t="s">
        <v>55</v>
      </c>
      <c r="D164" s="30">
        <v>34.163279950000003</v>
      </c>
      <c r="E164" s="30">
        <v>33.766519950000003</v>
      </c>
      <c r="F164" s="30">
        <v>1.1750100000000001</v>
      </c>
      <c r="G164" s="30">
        <v>0.39676</v>
      </c>
      <c r="H164" s="30">
        <v>17134.310000000001</v>
      </c>
      <c r="I164" s="30">
        <v>585364126.79024398</v>
      </c>
    </row>
    <row r="165" spans="1:9" x14ac:dyDescent="0.25">
      <c r="A165" s="40">
        <v>43973</v>
      </c>
      <c r="B165" s="30" t="s">
        <v>54</v>
      </c>
      <c r="C165" s="30" t="s">
        <v>55</v>
      </c>
      <c r="D165" s="30">
        <v>33.766519559999999</v>
      </c>
      <c r="E165" s="30">
        <v>33.425484560000001</v>
      </c>
      <c r="F165" s="30">
        <v>1.0202800000000001</v>
      </c>
      <c r="G165" s="30">
        <v>0.34103499999999998</v>
      </c>
      <c r="H165" s="30">
        <v>17134.310000000001</v>
      </c>
      <c r="I165" s="30">
        <v>578565912.46254396</v>
      </c>
    </row>
    <row r="166" spans="1:9" x14ac:dyDescent="0.25">
      <c r="A166" s="40">
        <v>43972</v>
      </c>
      <c r="B166" s="30" t="s">
        <v>54</v>
      </c>
      <c r="C166" s="30" t="s">
        <v>55</v>
      </c>
      <c r="D166" s="30">
        <v>33.425484859999997</v>
      </c>
      <c r="E166" s="30">
        <v>34.136669859999998</v>
      </c>
      <c r="F166" s="30">
        <v>-2.0833499999999998</v>
      </c>
      <c r="G166" s="30">
        <v>-0.71118499999999996</v>
      </c>
      <c r="H166" s="30">
        <v>17134.310000000001</v>
      </c>
      <c r="I166" s="30">
        <v>572722519.21509194</v>
      </c>
    </row>
    <row r="167" spans="1:9" x14ac:dyDescent="0.25">
      <c r="A167" s="40">
        <v>43971</v>
      </c>
      <c r="B167" s="30" t="s">
        <v>54</v>
      </c>
      <c r="C167" s="30" t="s">
        <v>55</v>
      </c>
      <c r="D167" s="30">
        <v>34.13666971</v>
      </c>
      <c r="E167" s="30">
        <v>32.955810710000002</v>
      </c>
      <c r="F167" s="30">
        <v>3.5831599999999999</v>
      </c>
      <c r="G167" s="30">
        <v>1.1808590000000001</v>
      </c>
      <c r="H167" s="30">
        <v>18584.310000000001</v>
      </c>
      <c r="I167" s="30">
        <v>634406349.84824002</v>
      </c>
    </row>
    <row r="168" spans="1:9" x14ac:dyDescent="0.25">
      <c r="A168" s="40">
        <v>43970</v>
      </c>
      <c r="B168" s="30" t="s">
        <v>54</v>
      </c>
      <c r="C168" s="30" t="s">
        <v>55</v>
      </c>
      <c r="D168" s="30">
        <v>32.955810649999997</v>
      </c>
      <c r="E168" s="30">
        <v>34.075595649999997</v>
      </c>
      <c r="F168" s="30">
        <v>-3.2861799999999999</v>
      </c>
      <c r="G168" s="30">
        <v>-1.119785</v>
      </c>
      <c r="H168" s="30">
        <v>19084.310000000001</v>
      </c>
      <c r="I168" s="30">
        <v>628938807.87846899</v>
      </c>
    </row>
    <row r="169" spans="1:9" x14ac:dyDescent="0.25">
      <c r="A169" s="40">
        <v>43969</v>
      </c>
      <c r="B169" s="30" t="s">
        <v>54</v>
      </c>
      <c r="C169" s="30" t="s">
        <v>55</v>
      </c>
      <c r="D169" s="30">
        <v>34.075595290000003</v>
      </c>
      <c r="E169" s="30">
        <v>32.742164289999998</v>
      </c>
      <c r="F169" s="30">
        <v>4.0725199999999999</v>
      </c>
      <c r="G169" s="30">
        <v>1.333431</v>
      </c>
      <c r="H169" s="30">
        <v>19084.310000000001</v>
      </c>
      <c r="I169" s="30">
        <v>650309121.72211397</v>
      </c>
    </row>
    <row r="170" spans="1:9" x14ac:dyDescent="0.25">
      <c r="A170" s="40">
        <v>43966</v>
      </c>
      <c r="B170" s="30" t="s">
        <v>54</v>
      </c>
      <c r="C170" s="30" t="s">
        <v>55</v>
      </c>
      <c r="D170" s="30">
        <v>32.742164240000001</v>
      </c>
      <c r="E170" s="30">
        <v>32.641152239999997</v>
      </c>
      <c r="F170" s="30">
        <v>0.30946000000000001</v>
      </c>
      <c r="G170" s="30">
        <v>0.101012</v>
      </c>
      <c r="H170" s="30">
        <v>19084.310000000001</v>
      </c>
      <c r="I170" s="30">
        <v>624861514.20058095</v>
      </c>
    </row>
    <row r="171" spans="1:9" x14ac:dyDescent="0.25">
      <c r="A171" s="40">
        <v>43965</v>
      </c>
      <c r="B171" s="30" t="s">
        <v>54</v>
      </c>
      <c r="C171" s="30" t="s">
        <v>55</v>
      </c>
      <c r="D171" s="30">
        <v>32.641151819999997</v>
      </c>
      <c r="E171" s="30">
        <v>31.690805820000001</v>
      </c>
      <c r="F171" s="30">
        <v>2.9988100000000002</v>
      </c>
      <c r="G171" s="30">
        <v>0.95034600000000002</v>
      </c>
      <c r="H171" s="30">
        <v>19084.310000000001</v>
      </c>
      <c r="I171" s="30">
        <v>622933762.16648805</v>
      </c>
    </row>
    <row r="172" spans="1:9" x14ac:dyDescent="0.25">
      <c r="A172" s="40">
        <v>43964</v>
      </c>
      <c r="B172" s="30" t="s">
        <v>54</v>
      </c>
      <c r="C172" s="30" t="s">
        <v>55</v>
      </c>
      <c r="D172" s="30">
        <v>31.690806129999999</v>
      </c>
      <c r="E172" s="30">
        <v>32.688465129999997</v>
      </c>
      <c r="F172" s="30">
        <v>-3.0520200000000002</v>
      </c>
      <c r="G172" s="30">
        <v>-0.99765899999999996</v>
      </c>
      <c r="H172" s="30">
        <v>19834.310000000001</v>
      </c>
      <c r="I172" s="30">
        <v>628565177.85990095</v>
      </c>
    </row>
    <row r="173" spans="1:9" x14ac:dyDescent="0.25">
      <c r="A173" s="40">
        <v>43963</v>
      </c>
      <c r="B173" s="30" t="s">
        <v>54</v>
      </c>
      <c r="C173" s="30" t="s">
        <v>55</v>
      </c>
      <c r="D173" s="30">
        <v>32.688465479999998</v>
      </c>
      <c r="E173" s="30">
        <v>35.300694479999997</v>
      </c>
      <c r="F173" s="30">
        <v>-7.39994</v>
      </c>
      <c r="G173" s="30">
        <v>-2.6122290000000001</v>
      </c>
      <c r="H173" s="30">
        <v>20734.310000000001</v>
      </c>
      <c r="I173" s="30">
        <v>677772678.62122202</v>
      </c>
    </row>
    <row r="174" spans="1:9" x14ac:dyDescent="0.25">
      <c r="A174" s="40">
        <v>43962</v>
      </c>
      <c r="B174" s="30" t="s">
        <v>54</v>
      </c>
      <c r="C174" s="30" t="s">
        <v>55</v>
      </c>
      <c r="D174" s="30">
        <v>35.300693979999998</v>
      </c>
      <c r="E174" s="30">
        <v>34.372874979999999</v>
      </c>
      <c r="F174" s="30">
        <v>2.6992799999999999</v>
      </c>
      <c r="G174" s="30">
        <v>0.92781899999999995</v>
      </c>
      <c r="H174" s="30">
        <v>21734.31</v>
      </c>
      <c r="I174" s="30">
        <v>767236120.27437103</v>
      </c>
    </row>
    <row r="175" spans="1:9" x14ac:dyDescent="0.25">
      <c r="A175" s="40">
        <v>43959</v>
      </c>
      <c r="B175" s="30" t="s">
        <v>54</v>
      </c>
      <c r="C175" s="30" t="s">
        <v>55</v>
      </c>
      <c r="D175" s="30">
        <v>34.37287534</v>
      </c>
      <c r="E175" s="30">
        <v>33.253756340000002</v>
      </c>
      <c r="F175" s="30">
        <v>3.3653900000000001</v>
      </c>
      <c r="G175" s="30">
        <v>1.119119</v>
      </c>
      <c r="H175" s="30">
        <v>22934.31</v>
      </c>
      <c r="I175" s="30">
        <v>788318075.52028894</v>
      </c>
    </row>
    <row r="176" spans="1:9" x14ac:dyDescent="0.25">
      <c r="A176" s="40">
        <v>43958</v>
      </c>
      <c r="B176" s="30" t="s">
        <v>54</v>
      </c>
      <c r="C176" s="30" t="s">
        <v>55</v>
      </c>
      <c r="D176" s="30">
        <v>33.253756729999999</v>
      </c>
      <c r="E176" s="30">
        <v>32.227095730000002</v>
      </c>
      <c r="F176" s="30">
        <v>3.1857099999999998</v>
      </c>
      <c r="G176" s="30">
        <v>1.026661</v>
      </c>
      <c r="H176" s="30">
        <v>22934.31</v>
      </c>
      <c r="I176" s="30">
        <v>762651865.74913597</v>
      </c>
    </row>
    <row r="177" spans="1:9" x14ac:dyDescent="0.25">
      <c r="A177" s="40">
        <v>43957</v>
      </c>
      <c r="B177" s="30" t="s">
        <v>54</v>
      </c>
      <c r="C177" s="30" t="s">
        <v>55</v>
      </c>
      <c r="D177" s="30">
        <v>32.227095470000002</v>
      </c>
      <c r="E177" s="30">
        <v>32.603902470000001</v>
      </c>
      <c r="F177" s="30">
        <v>-1.15571</v>
      </c>
      <c r="G177" s="30">
        <v>-0.376807</v>
      </c>
      <c r="H177" s="30">
        <v>23934.31</v>
      </c>
      <c r="I177" s="30">
        <v>771333196.69728899</v>
      </c>
    </row>
    <row r="178" spans="1:9" x14ac:dyDescent="0.25">
      <c r="A178" s="40">
        <v>43956</v>
      </c>
      <c r="B178" s="30" t="s">
        <v>54</v>
      </c>
      <c r="C178" s="30" t="s">
        <v>55</v>
      </c>
      <c r="D178" s="30">
        <v>32.603902519999998</v>
      </c>
      <c r="E178" s="30">
        <v>31.973841520000001</v>
      </c>
      <c r="F178" s="30">
        <v>1.97055</v>
      </c>
      <c r="G178" s="30">
        <v>0.63006099999999998</v>
      </c>
      <c r="H178" s="30">
        <v>23934.31</v>
      </c>
      <c r="I178" s="30">
        <v>780351812.31175303</v>
      </c>
    </row>
    <row r="179" spans="1:9" x14ac:dyDescent="0.25">
      <c r="A179" s="40">
        <v>43955</v>
      </c>
      <c r="B179" s="30" t="s">
        <v>54</v>
      </c>
      <c r="C179" s="30" t="s">
        <v>55</v>
      </c>
      <c r="D179" s="30">
        <v>31.973841199999999</v>
      </c>
      <c r="E179" s="30">
        <v>31.4079202</v>
      </c>
      <c r="F179" s="30">
        <v>1.8018400000000001</v>
      </c>
      <c r="G179" s="30">
        <v>0.56592100000000001</v>
      </c>
      <c r="H179" s="30">
        <v>24084.31</v>
      </c>
      <c r="I179" s="30">
        <v>770067807.43004799</v>
      </c>
    </row>
    <row r="180" spans="1:9" x14ac:dyDescent="0.25">
      <c r="A180" s="40">
        <v>43952</v>
      </c>
      <c r="B180" s="30" t="s">
        <v>54</v>
      </c>
      <c r="C180" s="30" t="s">
        <v>55</v>
      </c>
      <c r="D180" s="30">
        <v>31.407919799999998</v>
      </c>
      <c r="E180" s="30">
        <v>32.916566799999998</v>
      </c>
      <c r="F180" s="30">
        <v>-4.5832499999999996</v>
      </c>
      <c r="G180" s="30">
        <v>-1.5086470000000001</v>
      </c>
      <c r="H180" s="30">
        <v>24084.31</v>
      </c>
      <c r="I180" s="30">
        <v>756437982.69457805</v>
      </c>
    </row>
    <row r="181" spans="1:9" x14ac:dyDescent="0.25">
      <c r="A181" s="40">
        <v>43951</v>
      </c>
      <c r="B181" s="30" t="s">
        <v>54</v>
      </c>
      <c r="C181" s="30" t="s">
        <v>55</v>
      </c>
      <c r="D181" s="30">
        <v>32.916567229999998</v>
      </c>
      <c r="E181" s="30">
        <v>33.866609230000002</v>
      </c>
      <c r="F181" s="30">
        <v>-2.80525</v>
      </c>
      <c r="G181" s="30">
        <v>-0.95004200000000005</v>
      </c>
      <c r="H181" s="30">
        <v>24084.31</v>
      </c>
      <c r="I181" s="30">
        <v>792772710.55345905</v>
      </c>
    </row>
    <row r="182" spans="1:9" x14ac:dyDescent="0.25">
      <c r="A182" s="40">
        <v>43950</v>
      </c>
      <c r="B182" s="30" t="s">
        <v>54</v>
      </c>
      <c r="C182" s="30" t="s">
        <v>55</v>
      </c>
      <c r="D182" s="30">
        <v>33.866608759999998</v>
      </c>
      <c r="E182" s="30">
        <v>32.828697759999997</v>
      </c>
      <c r="F182" s="30">
        <v>3.1616</v>
      </c>
      <c r="G182" s="30">
        <v>1.037911</v>
      </c>
      <c r="H182" s="30">
        <v>24084.31</v>
      </c>
      <c r="I182" s="30">
        <v>815653802.42472899</v>
      </c>
    </row>
    <row r="183" spans="1:9" x14ac:dyDescent="0.25">
      <c r="A183" s="40">
        <v>43949</v>
      </c>
      <c r="B183" s="30" t="s">
        <v>54</v>
      </c>
      <c r="C183" s="30" t="s">
        <v>55</v>
      </c>
      <c r="D183" s="30">
        <v>32.828697499999997</v>
      </c>
      <c r="E183" s="30">
        <v>32.9857595</v>
      </c>
      <c r="F183" s="30">
        <v>-0.47615000000000002</v>
      </c>
      <c r="G183" s="30">
        <v>-0.15706200000000001</v>
      </c>
      <c r="H183" s="30">
        <v>24084.31</v>
      </c>
      <c r="I183" s="30">
        <v>790656429.00013196</v>
      </c>
    </row>
    <row r="184" spans="1:9" x14ac:dyDescent="0.25">
      <c r="A184" s="40">
        <v>43948</v>
      </c>
      <c r="B184" s="30" t="s">
        <v>54</v>
      </c>
      <c r="C184" s="30" t="s">
        <v>55</v>
      </c>
      <c r="D184" s="30">
        <v>32.985759119999997</v>
      </c>
      <c r="E184" s="30">
        <v>31.833464119999999</v>
      </c>
      <c r="F184" s="30">
        <v>3.6197599999999999</v>
      </c>
      <c r="G184" s="30">
        <v>1.1522950000000001</v>
      </c>
      <c r="H184" s="30">
        <v>25534.31</v>
      </c>
      <c r="I184" s="30">
        <v>842268499.99812901</v>
      </c>
    </row>
    <row r="185" spans="1:9" x14ac:dyDescent="0.25">
      <c r="A185" s="40">
        <v>43945</v>
      </c>
      <c r="B185" s="30" t="s">
        <v>54</v>
      </c>
      <c r="C185" s="30" t="s">
        <v>55</v>
      </c>
      <c r="D185" s="30">
        <v>31.833464249999999</v>
      </c>
      <c r="E185" s="30">
        <v>30.763928249999999</v>
      </c>
      <c r="F185" s="30">
        <v>3.4765899999999998</v>
      </c>
      <c r="G185" s="30">
        <v>1.069536</v>
      </c>
      <c r="H185" s="30">
        <v>25534.31</v>
      </c>
      <c r="I185" s="30">
        <v>812845449.03302395</v>
      </c>
    </row>
    <row r="186" spans="1:9" x14ac:dyDescent="0.25">
      <c r="A186" s="40">
        <v>43944</v>
      </c>
      <c r="B186" s="30" t="s">
        <v>54</v>
      </c>
      <c r="C186" s="30" t="s">
        <v>55</v>
      </c>
      <c r="D186" s="30">
        <v>30.763928109999998</v>
      </c>
      <c r="E186" s="30">
        <v>30.82810911</v>
      </c>
      <c r="F186" s="30">
        <v>-0.20818999999999999</v>
      </c>
      <c r="G186" s="30">
        <v>-6.4181000000000002E-2</v>
      </c>
      <c r="H186" s="30">
        <v>25534.31</v>
      </c>
      <c r="I186" s="30">
        <v>785535584.88666904</v>
      </c>
    </row>
    <row r="187" spans="1:9" x14ac:dyDescent="0.25">
      <c r="A187" s="40">
        <v>43943</v>
      </c>
      <c r="B187" s="30" t="s">
        <v>54</v>
      </c>
      <c r="C187" s="30" t="s">
        <v>55</v>
      </c>
      <c r="D187" s="30">
        <v>30.828108780000001</v>
      </c>
      <c r="E187" s="30">
        <v>30.104288780000001</v>
      </c>
      <c r="F187" s="30">
        <v>2.4043800000000002</v>
      </c>
      <c r="G187" s="30">
        <v>0.72382000000000002</v>
      </c>
      <c r="H187" s="30">
        <v>25584.31</v>
      </c>
      <c r="I187" s="30">
        <v>788715799.25691497</v>
      </c>
    </row>
    <row r="188" spans="1:9" x14ac:dyDescent="0.25">
      <c r="A188" s="40">
        <v>43942</v>
      </c>
      <c r="B188" s="30" t="s">
        <v>54</v>
      </c>
      <c r="C188" s="30" t="s">
        <v>55</v>
      </c>
      <c r="D188" s="30">
        <v>30.104288409999999</v>
      </c>
      <c r="E188" s="30">
        <v>31.178483409999998</v>
      </c>
      <c r="F188" s="30">
        <v>-3.4453100000000001</v>
      </c>
      <c r="G188" s="30">
        <v>-1.074195</v>
      </c>
      <c r="H188" s="30">
        <v>24584.31</v>
      </c>
      <c r="I188" s="30">
        <v>740093068.28798103</v>
      </c>
    </row>
    <row r="189" spans="1:9" x14ac:dyDescent="0.25">
      <c r="A189" s="40">
        <v>43941</v>
      </c>
      <c r="B189" s="30" t="s">
        <v>54</v>
      </c>
      <c r="C189" s="30" t="s">
        <v>55</v>
      </c>
      <c r="D189" s="30">
        <v>31.178483629999999</v>
      </c>
      <c r="E189" s="30">
        <v>33.282693629999997</v>
      </c>
      <c r="F189" s="30">
        <v>-6.3222300000000002</v>
      </c>
      <c r="G189" s="30">
        <v>-2.1042100000000001</v>
      </c>
      <c r="H189" s="30">
        <v>24584.31</v>
      </c>
      <c r="I189" s="30">
        <v>766501413.35439396</v>
      </c>
    </row>
    <row r="190" spans="1:9" x14ac:dyDescent="0.25">
      <c r="A190" s="40">
        <v>43938</v>
      </c>
      <c r="B190" s="30" t="s">
        <v>54</v>
      </c>
      <c r="C190" s="30" t="s">
        <v>55</v>
      </c>
      <c r="D190" s="30">
        <v>33.282693309999999</v>
      </c>
      <c r="E190" s="30">
        <v>32.434372310000001</v>
      </c>
      <c r="F190" s="30">
        <v>2.6154999999999999</v>
      </c>
      <c r="G190" s="30">
        <v>0.84832099999999999</v>
      </c>
      <c r="H190" s="30">
        <v>24584.31</v>
      </c>
      <c r="I190" s="30">
        <v>818231950.11988604</v>
      </c>
    </row>
    <row r="191" spans="1:9" x14ac:dyDescent="0.25">
      <c r="A191" s="40">
        <v>43937</v>
      </c>
      <c r="B191" s="30" t="s">
        <v>54</v>
      </c>
      <c r="C191" s="30" t="s">
        <v>55</v>
      </c>
      <c r="D191" s="30">
        <v>32.434371939999998</v>
      </c>
      <c r="E191" s="30">
        <v>32.412863940000001</v>
      </c>
      <c r="F191" s="30">
        <v>6.6360000000000002E-2</v>
      </c>
      <c r="G191" s="30">
        <v>2.1507999999999999E-2</v>
      </c>
      <c r="H191" s="30">
        <v>24584.31</v>
      </c>
      <c r="I191" s="30">
        <v>797376557.12514496</v>
      </c>
    </row>
    <row r="192" spans="1:9" x14ac:dyDescent="0.25">
      <c r="A192" s="40">
        <v>43936</v>
      </c>
      <c r="B192" s="30" t="s">
        <v>54</v>
      </c>
      <c r="C192" s="30" t="s">
        <v>55</v>
      </c>
      <c r="D192" s="30">
        <v>32.412863450000003</v>
      </c>
      <c r="E192" s="30">
        <v>34.276702450000002</v>
      </c>
      <c r="F192" s="30">
        <v>-5.4376300000000004</v>
      </c>
      <c r="G192" s="30">
        <v>-1.863839</v>
      </c>
      <c r="H192" s="30">
        <v>24584.31</v>
      </c>
      <c r="I192" s="30">
        <v>796847785.80387902</v>
      </c>
    </row>
    <row r="193" spans="1:9" x14ac:dyDescent="0.25">
      <c r="A193" s="40">
        <v>43935</v>
      </c>
      <c r="B193" s="30" t="s">
        <v>54</v>
      </c>
      <c r="C193" s="30" t="s">
        <v>55</v>
      </c>
      <c r="D193" s="30">
        <v>34.276702380000003</v>
      </c>
      <c r="E193" s="30">
        <v>32.870742380000003</v>
      </c>
      <c r="F193" s="30">
        <v>4.2772399999999999</v>
      </c>
      <c r="G193" s="30">
        <v>1.4059600000000001</v>
      </c>
      <c r="H193" s="30">
        <v>24584.31</v>
      </c>
      <c r="I193" s="30">
        <v>842668974.25755</v>
      </c>
    </row>
    <row r="194" spans="1:9" x14ac:dyDescent="0.25">
      <c r="A194" s="40">
        <v>43934</v>
      </c>
      <c r="B194" s="30" t="s">
        <v>54</v>
      </c>
      <c r="C194" s="30" t="s">
        <v>55</v>
      </c>
      <c r="D194" s="30">
        <v>32.87074286</v>
      </c>
      <c r="E194" s="30">
        <v>32.532360859999997</v>
      </c>
      <c r="F194" s="30">
        <v>1.0401400000000001</v>
      </c>
      <c r="G194" s="30">
        <v>0.33838200000000002</v>
      </c>
      <c r="H194" s="30">
        <v>26084.31</v>
      </c>
      <c r="I194" s="30">
        <v>857410548.07829797</v>
      </c>
    </row>
    <row r="195" spans="1:9" x14ac:dyDescent="0.25">
      <c r="A195" s="40">
        <v>43930</v>
      </c>
      <c r="B195" s="30" t="s">
        <v>54</v>
      </c>
      <c r="C195" s="30" t="s">
        <v>55</v>
      </c>
      <c r="D195" s="30">
        <v>32.532361080000001</v>
      </c>
      <c r="E195" s="30">
        <v>31.986890079999998</v>
      </c>
      <c r="F195" s="30">
        <v>1.7053</v>
      </c>
      <c r="G195" s="30">
        <v>0.54547100000000004</v>
      </c>
      <c r="H195" s="30">
        <v>26084.31</v>
      </c>
      <c r="I195" s="30">
        <v>848584093.84557104</v>
      </c>
    </row>
    <row r="196" spans="1:9" x14ac:dyDescent="0.25">
      <c r="A196" s="40">
        <v>43929</v>
      </c>
      <c r="B196" s="30" t="s">
        <v>54</v>
      </c>
      <c r="C196" s="30" t="s">
        <v>55</v>
      </c>
      <c r="D196" s="30">
        <v>31.986890519999999</v>
      </c>
      <c r="E196" s="30">
        <v>31.43672552</v>
      </c>
      <c r="F196" s="30">
        <v>1.75007</v>
      </c>
      <c r="G196" s="30">
        <v>0.55016500000000002</v>
      </c>
      <c r="H196" s="30">
        <v>26084.31</v>
      </c>
      <c r="I196" s="30">
        <v>834355872.29906905</v>
      </c>
    </row>
    <row r="197" spans="1:9" x14ac:dyDescent="0.25">
      <c r="A197" s="40">
        <v>43928</v>
      </c>
      <c r="B197" s="30" t="s">
        <v>54</v>
      </c>
      <c r="C197" s="30" t="s">
        <v>55</v>
      </c>
      <c r="D197" s="30">
        <v>31.436725540000001</v>
      </c>
      <c r="E197" s="30">
        <v>32.220132540000002</v>
      </c>
      <c r="F197" s="30">
        <v>-2.4314200000000001</v>
      </c>
      <c r="G197" s="30">
        <v>-0.78340699999999996</v>
      </c>
      <c r="H197" s="30">
        <v>26084.31</v>
      </c>
      <c r="I197" s="30">
        <v>820005200.06009996</v>
      </c>
    </row>
    <row r="198" spans="1:9" x14ac:dyDescent="0.25">
      <c r="A198" s="40">
        <v>43927</v>
      </c>
      <c r="B198" s="30" t="s">
        <v>54</v>
      </c>
      <c r="C198" s="30" t="s">
        <v>55</v>
      </c>
      <c r="D198" s="30">
        <v>32.220132900000003</v>
      </c>
      <c r="E198" s="30">
        <v>31.106492899999999</v>
      </c>
      <c r="F198" s="30">
        <v>3.5800900000000002</v>
      </c>
      <c r="G198" s="30">
        <v>1.11364</v>
      </c>
      <c r="H198" s="30">
        <v>26084.31</v>
      </c>
      <c r="I198" s="30">
        <v>840439838.1444</v>
      </c>
    </row>
    <row r="199" spans="1:9" x14ac:dyDescent="0.25">
      <c r="A199" s="40">
        <v>43924</v>
      </c>
      <c r="B199" s="30" t="s">
        <v>54</v>
      </c>
      <c r="C199" s="30" t="s">
        <v>55</v>
      </c>
      <c r="D199" s="30">
        <v>31.10649313</v>
      </c>
      <c r="E199" s="30">
        <v>30.573004130000001</v>
      </c>
      <c r="F199" s="30">
        <v>1.7449699999999999</v>
      </c>
      <c r="G199" s="30">
        <v>0.53348899999999999</v>
      </c>
      <c r="H199" s="30">
        <v>26084.31</v>
      </c>
      <c r="I199" s="30">
        <v>811391316.49631</v>
      </c>
    </row>
    <row r="200" spans="1:9" x14ac:dyDescent="0.25">
      <c r="A200" s="40">
        <v>43923</v>
      </c>
      <c r="B200" s="30" t="s">
        <v>54</v>
      </c>
      <c r="C200" s="30" t="s">
        <v>55</v>
      </c>
      <c r="D200" s="30">
        <v>30.57300459</v>
      </c>
      <c r="E200" s="30">
        <v>29.56266059</v>
      </c>
      <c r="F200" s="30">
        <v>3.41764</v>
      </c>
      <c r="G200" s="30">
        <v>1.0103439999999999</v>
      </c>
      <c r="H200" s="30">
        <v>26084.31</v>
      </c>
      <c r="I200" s="30">
        <v>797475637.63796902</v>
      </c>
    </row>
    <row r="201" spans="1:9" x14ac:dyDescent="0.25">
      <c r="A201" s="40">
        <v>43922</v>
      </c>
      <c r="B201" s="30" t="s">
        <v>54</v>
      </c>
      <c r="C201" s="30" t="s">
        <v>55</v>
      </c>
      <c r="D201" s="30">
        <v>29.562660730000001</v>
      </c>
      <c r="E201" s="30">
        <v>31.02191573</v>
      </c>
      <c r="F201" s="30">
        <v>-4.7039499999999999</v>
      </c>
      <c r="G201" s="30">
        <v>-1.459255</v>
      </c>
      <c r="H201" s="30">
        <v>26084.31</v>
      </c>
      <c r="I201" s="30">
        <v>771121518.21816397</v>
      </c>
    </row>
    <row r="202" spans="1:9" x14ac:dyDescent="0.25">
      <c r="A202" s="40">
        <v>43921</v>
      </c>
      <c r="B202" s="30" t="s">
        <v>54</v>
      </c>
      <c r="C202" s="30" t="s">
        <v>55</v>
      </c>
      <c r="D202" s="30">
        <v>31.021916040000001</v>
      </c>
      <c r="E202" s="30">
        <v>30.228844039999998</v>
      </c>
      <c r="F202" s="30">
        <v>2.6235599999999999</v>
      </c>
      <c r="G202" s="30">
        <v>0.793072</v>
      </c>
      <c r="H202" s="30">
        <v>26084.31</v>
      </c>
      <c r="I202" s="30">
        <v>809185181.71558404</v>
      </c>
    </row>
    <row r="203" spans="1:9" x14ac:dyDescent="0.25">
      <c r="A203" s="40">
        <v>43920</v>
      </c>
      <c r="B203" s="30" t="s">
        <v>54</v>
      </c>
      <c r="C203" s="30" t="s">
        <v>55</v>
      </c>
      <c r="D203" s="30">
        <v>30.228844120000002</v>
      </c>
      <c r="E203" s="30">
        <v>29.348718120000001</v>
      </c>
      <c r="F203" s="30">
        <v>2.9988600000000001</v>
      </c>
      <c r="G203" s="30">
        <v>0.88012599999999996</v>
      </c>
      <c r="H203" s="30">
        <v>26084.31</v>
      </c>
      <c r="I203" s="30">
        <v>788498450.28122401</v>
      </c>
    </row>
    <row r="204" spans="1:9" x14ac:dyDescent="0.25">
      <c r="A204" s="40">
        <v>43917</v>
      </c>
      <c r="B204" s="30" t="s">
        <v>54</v>
      </c>
      <c r="C204" s="30" t="s">
        <v>55</v>
      </c>
      <c r="D204" s="30">
        <v>29.348718059999999</v>
      </c>
      <c r="E204" s="30">
        <v>31.774466060000002</v>
      </c>
      <c r="F204" s="30">
        <v>-7.6342699999999999</v>
      </c>
      <c r="G204" s="30">
        <v>-2.425748</v>
      </c>
      <c r="H204" s="30">
        <v>26084.31</v>
      </c>
      <c r="I204" s="30">
        <v>765540971.93348396</v>
      </c>
    </row>
    <row r="205" spans="1:9" x14ac:dyDescent="0.25">
      <c r="A205" s="40">
        <v>43916</v>
      </c>
      <c r="B205" s="30" t="s">
        <v>54</v>
      </c>
      <c r="C205" s="30" t="s">
        <v>55</v>
      </c>
      <c r="D205" s="30">
        <v>31.774465719999998</v>
      </c>
      <c r="E205" s="30">
        <v>30.168052719999999</v>
      </c>
      <c r="F205" s="30">
        <v>5.3248800000000003</v>
      </c>
      <c r="G205" s="30">
        <v>1.6064130000000001</v>
      </c>
      <c r="H205" s="30">
        <v>26084.31</v>
      </c>
      <c r="I205" s="30">
        <v>828814918.60145605</v>
      </c>
    </row>
    <row r="206" spans="1:9" x14ac:dyDescent="0.25">
      <c r="A206" s="40">
        <v>43915</v>
      </c>
      <c r="B206" s="30" t="s">
        <v>54</v>
      </c>
      <c r="C206" s="30" t="s">
        <v>55</v>
      </c>
      <c r="D206" s="30">
        <v>30.168052429999999</v>
      </c>
      <c r="E206" s="30">
        <v>31.312732430000001</v>
      </c>
      <c r="F206" s="30">
        <v>-3.65564</v>
      </c>
      <c r="G206" s="30">
        <v>-1.1446799999999999</v>
      </c>
      <c r="H206" s="30">
        <v>26084.31</v>
      </c>
      <c r="I206" s="30">
        <v>786912741.17621601</v>
      </c>
    </row>
    <row r="207" spans="1:9" x14ac:dyDescent="0.25">
      <c r="A207" s="40">
        <v>43914</v>
      </c>
      <c r="B207" s="30" t="s">
        <v>54</v>
      </c>
      <c r="C207" s="30" t="s">
        <v>55</v>
      </c>
      <c r="D207" s="30">
        <v>31.312732579999999</v>
      </c>
      <c r="E207" s="30">
        <v>30.704966580000001</v>
      </c>
      <c r="F207" s="30">
        <v>1.9793700000000001</v>
      </c>
      <c r="G207" s="30">
        <v>0.60776600000000003</v>
      </c>
      <c r="H207" s="30">
        <v>25834.31</v>
      </c>
      <c r="I207" s="30">
        <v>808942746.48062205</v>
      </c>
    </row>
    <row r="208" spans="1:9" x14ac:dyDescent="0.25">
      <c r="A208" s="40">
        <v>43913</v>
      </c>
      <c r="B208" s="30" t="s">
        <v>54</v>
      </c>
      <c r="C208" s="30" t="s">
        <v>55</v>
      </c>
      <c r="D208" s="30">
        <v>30.704966219999999</v>
      </c>
      <c r="E208" s="30">
        <v>27.960119219999999</v>
      </c>
      <c r="F208" s="30">
        <v>9.8170099999999998</v>
      </c>
      <c r="G208" s="30">
        <v>2.744847</v>
      </c>
      <c r="H208" s="30">
        <v>26834.31</v>
      </c>
      <c r="I208" s="30">
        <v>823946489.97210896</v>
      </c>
    </row>
    <row r="209" spans="1:9" x14ac:dyDescent="0.25">
      <c r="A209" s="40">
        <v>43910</v>
      </c>
      <c r="B209" s="30" t="s">
        <v>54</v>
      </c>
      <c r="C209" s="30" t="s">
        <v>55</v>
      </c>
      <c r="D209" s="30">
        <v>27.960119240000001</v>
      </c>
      <c r="E209" s="30">
        <v>27.020452240000001</v>
      </c>
      <c r="F209" s="30">
        <v>3.4776099999999999</v>
      </c>
      <c r="G209" s="30">
        <v>0.93966700000000003</v>
      </c>
      <c r="H209" s="30">
        <v>26184.31</v>
      </c>
      <c r="I209" s="30">
        <v>732116345.93676603</v>
      </c>
    </row>
    <row r="210" spans="1:9" x14ac:dyDescent="0.25">
      <c r="A210" s="40">
        <v>43909</v>
      </c>
      <c r="B210" s="30" t="s">
        <v>54</v>
      </c>
      <c r="C210" s="30" t="s">
        <v>55</v>
      </c>
      <c r="D210" s="30">
        <v>27.02045266</v>
      </c>
      <c r="E210" s="30">
        <v>26.268895659999998</v>
      </c>
      <c r="F210" s="30">
        <v>2.8610099999999998</v>
      </c>
      <c r="G210" s="30">
        <v>0.75155700000000003</v>
      </c>
      <c r="H210" s="30">
        <v>25484.31</v>
      </c>
      <c r="I210" s="30">
        <v>688597510.86640596</v>
      </c>
    </row>
    <row r="211" spans="1:9" x14ac:dyDescent="0.25">
      <c r="A211" s="40">
        <v>43908</v>
      </c>
      <c r="B211" s="30" t="s">
        <v>54</v>
      </c>
      <c r="C211" s="30" t="s">
        <v>55</v>
      </c>
      <c r="D211" s="30">
        <v>26.268896160000001</v>
      </c>
      <c r="E211" s="30">
        <v>28.354787160000001</v>
      </c>
      <c r="F211" s="30">
        <v>-7.3563999999999998</v>
      </c>
      <c r="G211" s="30">
        <v>-2.0858910000000002</v>
      </c>
      <c r="H211" s="30">
        <v>21734.31</v>
      </c>
      <c r="I211" s="30">
        <v>570936253.69256103</v>
      </c>
    </row>
    <row r="212" spans="1:9" x14ac:dyDescent="0.25">
      <c r="A212" s="40">
        <v>43907</v>
      </c>
      <c r="B212" s="30" t="s">
        <v>54</v>
      </c>
      <c r="C212" s="30" t="s">
        <v>55</v>
      </c>
      <c r="D212" s="30">
        <v>28.354787559999998</v>
      </c>
      <c r="E212" s="30">
        <v>28.828539559999999</v>
      </c>
      <c r="F212" s="30">
        <v>-1.64334</v>
      </c>
      <c r="G212" s="30">
        <v>-0.47375200000000001</v>
      </c>
      <c r="H212" s="30">
        <v>20634.310000000001</v>
      </c>
      <c r="I212" s="30">
        <v>585081391.43281996</v>
      </c>
    </row>
    <row r="213" spans="1:9" x14ac:dyDescent="0.25">
      <c r="A213" s="40">
        <v>43906</v>
      </c>
      <c r="B213" s="30" t="s">
        <v>54</v>
      </c>
      <c r="C213" s="30" t="s">
        <v>55</v>
      </c>
      <c r="D213" s="30">
        <v>28.828539500000002</v>
      </c>
      <c r="E213" s="30">
        <v>34.924252500000001</v>
      </c>
      <c r="F213" s="30">
        <v>-17.4541</v>
      </c>
      <c r="G213" s="30">
        <v>-6.0957129999999999</v>
      </c>
      <c r="H213" s="30">
        <v>16234.31</v>
      </c>
      <c r="I213" s="30">
        <v>468011360.604626</v>
      </c>
    </row>
    <row r="214" spans="1:9" x14ac:dyDescent="0.25">
      <c r="A214" s="40">
        <v>43903</v>
      </c>
      <c r="B214" s="30" t="s">
        <v>54</v>
      </c>
      <c r="C214" s="30" t="s">
        <v>55</v>
      </c>
      <c r="D214" s="30">
        <v>34.924252289999998</v>
      </c>
      <c r="E214" s="30">
        <v>34.077619290000001</v>
      </c>
      <c r="F214" s="30">
        <v>2.4844300000000001</v>
      </c>
      <c r="G214" s="30">
        <v>0.84663299999999997</v>
      </c>
      <c r="H214" s="30">
        <v>15734.31</v>
      </c>
      <c r="I214" s="30">
        <v>549508907.27631295</v>
      </c>
    </row>
    <row r="215" spans="1:9" x14ac:dyDescent="0.25">
      <c r="A215" s="40">
        <v>43902</v>
      </c>
      <c r="B215" s="30" t="s">
        <v>54</v>
      </c>
      <c r="C215" s="30" t="s">
        <v>55</v>
      </c>
      <c r="D215" s="30">
        <v>34.077619390000002</v>
      </c>
      <c r="E215" s="30">
        <v>37.943106389999997</v>
      </c>
      <c r="F215" s="30">
        <v>-10.18759</v>
      </c>
      <c r="G215" s="30">
        <v>-3.8654869999999999</v>
      </c>
      <c r="H215" s="30">
        <v>15034.31</v>
      </c>
      <c r="I215" s="30">
        <v>512333391.73841202</v>
      </c>
    </row>
    <row r="216" spans="1:9" x14ac:dyDescent="0.25">
      <c r="A216" s="40">
        <v>43901</v>
      </c>
      <c r="B216" s="30" t="s">
        <v>54</v>
      </c>
      <c r="C216" s="30" t="s">
        <v>55</v>
      </c>
      <c r="D216" s="30">
        <v>37.943106229999998</v>
      </c>
      <c r="E216" s="30">
        <v>40.132417230000001</v>
      </c>
      <c r="F216" s="30">
        <v>-5.4552199999999997</v>
      </c>
      <c r="G216" s="30">
        <v>-2.189311</v>
      </c>
      <c r="H216" s="30">
        <v>12534.31</v>
      </c>
      <c r="I216" s="30">
        <v>475590542.020432</v>
      </c>
    </row>
    <row r="217" spans="1:9" x14ac:dyDescent="0.25">
      <c r="A217" s="40">
        <v>43900</v>
      </c>
      <c r="B217" s="30" t="s">
        <v>54</v>
      </c>
      <c r="C217" s="30" t="s">
        <v>55</v>
      </c>
      <c r="D217" s="30">
        <v>40.132417199999999</v>
      </c>
      <c r="E217" s="30">
        <v>39.226922199999997</v>
      </c>
      <c r="F217" s="30">
        <v>2.3083499999999999</v>
      </c>
      <c r="G217" s="30">
        <v>0.90549500000000005</v>
      </c>
      <c r="H217" s="30">
        <v>11034.31</v>
      </c>
      <c r="I217" s="30">
        <v>442833412.03688002</v>
      </c>
    </row>
    <row r="218" spans="1:9" x14ac:dyDescent="0.25">
      <c r="A218" s="40">
        <v>43899</v>
      </c>
      <c r="B218" s="30" t="s">
        <v>54</v>
      </c>
      <c r="C218" s="30" t="s">
        <v>55</v>
      </c>
      <c r="D218" s="30">
        <v>39.226922399999999</v>
      </c>
      <c r="E218" s="30">
        <v>43.898359399999997</v>
      </c>
      <c r="F218" s="30">
        <v>-10.64148</v>
      </c>
      <c r="G218" s="30">
        <v>-4.6714370000000001</v>
      </c>
      <c r="H218" s="30">
        <v>10034.31</v>
      </c>
      <c r="I218" s="30">
        <v>393614982.02677602</v>
      </c>
    </row>
    <row r="219" spans="1:9" x14ac:dyDescent="0.25">
      <c r="A219" s="40">
        <v>43896</v>
      </c>
      <c r="B219" s="30" t="s">
        <v>54</v>
      </c>
      <c r="C219" s="30" t="s">
        <v>55</v>
      </c>
      <c r="D219" s="30">
        <v>43.898359470000003</v>
      </c>
      <c r="E219" s="30">
        <v>46.473118470000003</v>
      </c>
      <c r="F219" s="30">
        <v>-5.5403200000000004</v>
      </c>
      <c r="G219" s="30">
        <v>-2.5747589999999998</v>
      </c>
      <c r="H219" s="30">
        <v>8384.31</v>
      </c>
      <c r="I219" s="30">
        <v>368057322.59283698</v>
      </c>
    </row>
    <row r="220" spans="1:9" x14ac:dyDescent="0.25">
      <c r="A220" s="40">
        <v>43895</v>
      </c>
      <c r="B220" s="30" t="s">
        <v>54</v>
      </c>
      <c r="C220" s="30" t="s">
        <v>55</v>
      </c>
      <c r="D220" s="30">
        <v>46.473118270000001</v>
      </c>
      <c r="E220" s="30">
        <v>49.953500269999999</v>
      </c>
      <c r="F220" s="30">
        <v>-6.9672400000000003</v>
      </c>
      <c r="G220" s="30">
        <v>-3.4803820000000001</v>
      </c>
      <c r="H220" s="30">
        <v>8384.31</v>
      </c>
      <c r="I220" s="30">
        <v>389644890.82298797</v>
      </c>
    </row>
    <row r="221" spans="1:9" x14ac:dyDescent="0.25">
      <c r="A221" s="40">
        <v>43894</v>
      </c>
      <c r="B221" s="30" t="s">
        <v>54</v>
      </c>
      <c r="C221" s="30" t="s">
        <v>55</v>
      </c>
      <c r="D221" s="30">
        <v>49.953499819999998</v>
      </c>
      <c r="E221" s="30">
        <v>48.775109819999997</v>
      </c>
      <c r="F221" s="30">
        <v>2.4159700000000002</v>
      </c>
      <c r="G221" s="30">
        <v>1.17839</v>
      </c>
      <c r="H221" s="30">
        <v>7384.31</v>
      </c>
      <c r="I221" s="30">
        <v>368871978.39532399</v>
      </c>
    </row>
    <row r="222" spans="1:9" x14ac:dyDescent="0.25">
      <c r="A222" s="40">
        <v>43893</v>
      </c>
      <c r="B222" s="30" t="s">
        <v>54</v>
      </c>
      <c r="C222" s="30" t="s">
        <v>55</v>
      </c>
      <c r="D222" s="30">
        <v>48.775110259999998</v>
      </c>
      <c r="E222" s="30">
        <v>51.437830259999998</v>
      </c>
      <c r="F222" s="30">
        <v>-5.1765800000000004</v>
      </c>
      <c r="G222" s="30">
        <v>-2.6627200000000002</v>
      </c>
      <c r="H222" s="30">
        <v>6184.31</v>
      </c>
      <c r="I222" s="30">
        <v>301640255.80668902</v>
      </c>
    </row>
    <row r="223" spans="1:9" x14ac:dyDescent="0.25">
      <c r="A223" s="40">
        <v>43892</v>
      </c>
      <c r="B223" s="30" t="s">
        <v>54</v>
      </c>
      <c r="C223" s="30" t="s">
        <v>55</v>
      </c>
      <c r="D223" s="30">
        <v>51.437830009999999</v>
      </c>
      <c r="E223" s="30">
        <v>51.52630001</v>
      </c>
      <c r="F223" s="30">
        <v>-0.17169999999999999</v>
      </c>
      <c r="G223" s="30">
        <v>-8.8469999999999993E-2</v>
      </c>
      <c r="H223" s="30">
        <v>6184.31</v>
      </c>
      <c r="I223" s="30">
        <v>318107332.19565302</v>
      </c>
    </row>
    <row r="224" spans="1:9" x14ac:dyDescent="0.25">
      <c r="A224" s="40">
        <v>43889</v>
      </c>
      <c r="B224" s="30" t="s">
        <v>54</v>
      </c>
      <c r="C224" s="30" t="s">
        <v>55</v>
      </c>
      <c r="D224" s="30">
        <v>51.52630018</v>
      </c>
      <c r="E224" s="30">
        <v>51.376982179999999</v>
      </c>
      <c r="F224" s="30">
        <v>0.29063</v>
      </c>
      <c r="G224" s="30">
        <v>0.14931800000000001</v>
      </c>
      <c r="H224" s="30">
        <v>6184.31</v>
      </c>
      <c r="I224" s="30">
        <v>318654458.88727498</v>
      </c>
    </row>
    <row r="225" spans="1:9" x14ac:dyDescent="0.25">
      <c r="A225" s="40">
        <v>43888</v>
      </c>
      <c r="B225" s="30" t="s">
        <v>54</v>
      </c>
      <c r="C225" s="30" t="s">
        <v>55</v>
      </c>
      <c r="D225" s="30">
        <v>51.376982470000002</v>
      </c>
      <c r="E225" s="30">
        <v>55.884335470000003</v>
      </c>
      <c r="F225" s="30">
        <v>-8.0655000000000001</v>
      </c>
      <c r="G225" s="30">
        <v>-4.5073530000000002</v>
      </c>
      <c r="H225" s="30">
        <v>4484.3100000000004</v>
      </c>
      <c r="I225" s="30">
        <v>230390162.129098</v>
      </c>
    </row>
    <row r="226" spans="1:9" x14ac:dyDescent="0.25">
      <c r="A226" s="40">
        <v>43887</v>
      </c>
      <c r="B226" s="30" t="s">
        <v>54</v>
      </c>
      <c r="C226" s="30" t="s">
        <v>55</v>
      </c>
      <c r="D226" s="30">
        <v>55.88433551</v>
      </c>
      <c r="E226" s="30">
        <v>56.015103510000003</v>
      </c>
      <c r="F226" s="30">
        <v>-0.23344999999999999</v>
      </c>
      <c r="G226" s="30">
        <v>-0.130768</v>
      </c>
      <c r="H226" s="30">
        <v>3584.31</v>
      </c>
      <c r="I226" s="30">
        <v>200306614.958841</v>
      </c>
    </row>
    <row r="227" spans="1:9" x14ac:dyDescent="0.25">
      <c r="A227" s="40">
        <v>43886</v>
      </c>
      <c r="B227" s="30" t="s">
        <v>54</v>
      </c>
      <c r="C227" s="30" t="s">
        <v>55</v>
      </c>
      <c r="D227" s="30">
        <v>56.015103979999999</v>
      </c>
      <c r="E227" s="30">
        <v>59.007123980000003</v>
      </c>
      <c r="F227" s="30">
        <v>-5.0706100000000003</v>
      </c>
      <c r="G227" s="30">
        <v>-2.9920200000000001</v>
      </c>
      <c r="H227" s="30">
        <v>3584.31</v>
      </c>
      <c r="I227" s="30">
        <v>200775329.30124101</v>
      </c>
    </row>
    <row r="228" spans="1:9" x14ac:dyDescent="0.25">
      <c r="A228" s="40">
        <v>43885</v>
      </c>
      <c r="B228" s="30" t="s">
        <v>54</v>
      </c>
      <c r="C228" s="30" t="s">
        <v>55</v>
      </c>
      <c r="D228" s="30">
        <v>59.007123640000003</v>
      </c>
      <c r="E228" s="30">
        <v>64.690734640000002</v>
      </c>
      <c r="F228" s="30">
        <v>-8.7858199999999993</v>
      </c>
      <c r="G228" s="30">
        <v>-5.683611</v>
      </c>
      <c r="H228" s="30">
        <v>3584.31</v>
      </c>
      <c r="I228" s="30">
        <v>211499646.31271699</v>
      </c>
    </row>
    <row r="229" spans="1:9" x14ac:dyDescent="0.25">
      <c r="A229" s="40">
        <v>43882</v>
      </c>
      <c r="B229" s="30" t="s">
        <v>54</v>
      </c>
      <c r="C229" s="30" t="s">
        <v>55</v>
      </c>
      <c r="D229" s="30">
        <v>64.690734759999998</v>
      </c>
      <c r="E229" s="30">
        <v>66.36964476</v>
      </c>
      <c r="F229" s="30">
        <v>-2.5296400000000001</v>
      </c>
      <c r="G229" s="30">
        <v>-1.6789099999999999</v>
      </c>
      <c r="H229" s="30">
        <v>3584.31</v>
      </c>
      <c r="I229" s="30">
        <v>231871453.43541101</v>
      </c>
    </row>
    <row r="230" spans="1:9" x14ac:dyDescent="0.25">
      <c r="A230" s="40">
        <v>43881</v>
      </c>
      <c r="B230" s="30" t="s">
        <v>54</v>
      </c>
      <c r="C230" s="30" t="s">
        <v>55</v>
      </c>
      <c r="D230" s="30">
        <v>66.369644410000006</v>
      </c>
      <c r="E230" s="30">
        <v>67.888888410000007</v>
      </c>
      <c r="F230" s="30">
        <v>-2.2378399999999998</v>
      </c>
      <c r="G230" s="30">
        <v>-1.519244</v>
      </c>
      <c r="H230" s="30">
        <v>3584.31</v>
      </c>
      <c r="I230" s="30">
        <v>237889181.04627299</v>
      </c>
    </row>
    <row r="231" spans="1:9" x14ac:dyDescent="0.25">
      <c r="A231" s="40">
        <v>43880</v>
      </c>
      <c r="B231" s="30" t="s">
        <v>54</v>
      </c>
      <c r="C231" s="30" t="s">
        <v>55</v>
      </c>
      <c r="D231" s="30">
        <v>67.888888679999994</v>
      </c>
      <c r="E231" s="30">
        <v>66.93734268</v>
      </c>
      <c r="F231" s="30">
        <v>1.4215500000000001</v>
      </c>
      <c r="G231" s="30">
        <v>0.951546</v>
      </c>
      <c r="H231" s="30">
        <v>3584.31</v>
      </c>
      <c r="I231" s="30">
        <v>243334618.91794401</v>
      </c>
    </row>
    <row r="232" spans="1:9" x14ac:dyDescent="0.25">
      <c r="A232" s="40">
        <v>43879</v>
      </c>
      <c r="B232" s="30" t="s">
        <v>54</v>
      </c>
      <c r="C232" s="30" t="s">
        <v>55</v>
      </c>
      <c r="D232" s="30">
        <v>66.937342979999997</v>
      </c>
      <c r="E232" s="30">
        <v>67.828699979999996</v>
      </c>
      <c r="F232" s="30">
        <v>-1.31413</v>
      </c>
      <c r="G232" s="30">
        <v>-0.89135699999999995</v>
      </c>
      <c r="H232" s="30">
        <v>3584.31</v>
      </c>
      <c r="I232" s="30">
        <v>239923987.004614</v>
      </c>
    </row>
    <row r="233" spans="1:9" x14ac:dyDescent="0.25">
      <c r="A233" s="40">
        <v>43875</v>
      </c>
      <c r="B233" s="30" t="s">
        <v>54</v>
      </c>
      <c r="C233" s="30" t="s">
        <v>55</v>
      </c>
      <c r="D233" s="30">
        <v>67.828699970000002</v>
      </c>
      <c r="E233" s="30">
        <v>67.447624970000007</v>
      </c>
      <c r="F233" s="30">
        <v>0.56498999999999999</v>
      </c>
      <c r="G233" s="30">
        <v>0.381075</v>
      </c>
      <c r="H233" s="30">
        <v>3584.31</v>
      </c>
      <c r="I233" s="30">
        <v>243118884.10337001</v>
      </c>
    </row>
    <row r="234" spans="1:9" x14ac:dyDescent="0.25">
      <c r="A234" s="40">
        <v>43874</v>
      </c>
      <c r="B234" s="30" t="s">
        <v>54</v>
      </c>
      <c r="C234" s="30" t="s">
        <v>55</v>
      </c>
      <c r="D234" s="30">
        <v>67.447625079999995</v>
      </c>
      <c r="E234" s="30">
        <v>68.047975080000001</v>
      </c>
      <c r="F234" s="30">
        <v>-0.88224999999999998</v>
      </c>
      <c r="G234" s="30">
        <v>-0.60035000000000005</v>
      </c>
      <c r="H234" s="30">
        <v>3584.31</v>
      </c>
      <c r="I234" s="30">
        <v>241752994.70761901</v>
      </c>
    </row>
    <row r="235" spans="1:9" x14ac:dyDescent="0.25">
      <c r="A235" s="40">
        <v>43873</v>
      </c>
      <c r="B235" s="30" t="s">
        <v>54</v>
      </c>
      <c r="C235" s="30" t="s">
        <v>55</v>
      </c>
      <c r="D235" s="30">
        <v>68.047974850000003</v>
      </c>
      <c r="E235" s="30">
        <v>66.549739849999995</v>
      </c>
      <c r="F235" s="30">
        <v>2.2513000000000001</v>
      </c>
      <c r="G235" s="30">
        <v>1.498235</v>
      </c>
      <c r="H235" s="30">
        <v>3584.31</v>
      </c>
      <c r="I235" s="30">
        <v>243904832.59067801</v>
      </c>
    </row>
    <row r="236" spans="1:9" x14ac:dyDescent="0.25">
      <c r="A236" s="40">
        <v>43872</v>
      </c>
      <c r="B236" s="30" t="s">
        <v>54</v>
      </c>
      <c r="C236" s="30" t="s">
        <v>55</v>
      </c>
      <c r="D236" s="30">
        <v>66.549740299999996</v>
      </c>
      <c r="E236" s="30">
        <v>66.476028299999996</v>
      </c>
      <c r="F236" s="30">
        <v>0.11089</v>
      </c>
      <c r="G236" s="30">
        <v>7.3712E-2</v>
      </c>
      <c r="H236" s="30">
        <v>3584.31</v>
      </c>
      <c r="I236" s="30">
        <v>238534700.005472</v>
      </c>
    </row>
    <row r="237" spans="1:9" x14ac:dyDescent="0.25">
      <c r="A237" s="40">
        <v>43871</v>
      </c>
      <c r="B237" s="30" t="s">
        <v>54</v>
      </c>
      <c r="C237" s="30" t="s">
        <v>55</v>
      </c>
      <c r="D237" s="30">
        <v>66.476027860000002</v>
      </c>
      <c r="E237" s="30">
        <v>65.871685859999999</v>
      </c>
      <c r="F237" s="30">
        <v>0.91744999999999999</v>
      </c>
      <c r="G237" s="30">
        <v>0.60434200000000005</v>
      </c>
      <c r="H237" s="30">
        <v>3584.31</v>
      </c>
      <c r="I237" s="30">
        <v>238270491.99079299</v>
      </c>
    </row>
    <row r="238" spans="1:9" x14ac:dyDescent="0.25">
      <c r="A238" s="40">
        <v>43868</v>
      </c>
      <c r="B238" s="30" t="s">
        <v>54</v>
      </c>
      <c r="C238" s="30" t="s">
        <v>55</v>
      </c>
      <c r="D238" s="30">
        <v>65.871686019999999</v>
      </c>
      <c r="E238" s="30">
        <v>66.541409020000003</v>
      </c>
      <c r="F238" s="30">
        <v>-1.00648</v>
      </c>
      <c r="G238" s="30">
        <v>-0.66972299999999996</v>
      </c>
      <c r="H238" s="30">
        <v>3584.31</v>
      </c>
      <c r="I238" s="30">
        <v>236104345.30328801</v>
      </c>
    </row>
    <row r="239" spans="1:9" x14ac:dyDescent="0.25">
      <c r="A239" s="40">
        <v>43867</v>
      </c>
      <c r="B239" s="30" t="s">
        <v>54</v>
      </c>
      <c r="C239" s="30" t="s">
        <v>55</v>
      </c>
      <c r="D239" s="30">
        <v>66.541409060000007</v>
      </c>
      <c r="E239" s="30">
        <v>66.23395506</v>
      </c>
      <c r="F239" s="30">
        <v>0.46418999999999999</v>
      </c>
      <c r="G239" s="30">
        <v>0.30745400000000001</v>
      </c>
      <c r="H239" s="30">
        <v>3584.31</v>
      </c>
      <c r="I239" s="30">
        <v>238504838.28362101</v>
      </c>
    </row>
    <row r="240" spans="1:9" x14ac:dyDescent="0.25">
      <c r="A240" s="40">
        <v>43866</v>
      </c>
      <c r="B240" s="30" t="s">
        <v>54</v>
      </c>
      <c r="C240" s="30" t="s">
        <v>55</v>
      </c>
      <c r="D240" s="30">
        <v>66.233955339999994</v>
      </c>
      <c r="E240" s="30">
        <v>65.073185339999995</v>
      </c>
      <c r="F240" s="30">
        <v>1.78379</v>
      </c>
      <c r="G240" s="30">
        <v>1.1607700000000001</v>
      </c>
      <c r="H240" s="30">
        <v>4684.3100000000004</v>
      </c>
      <c r="I240" s="30">
        <v>310260180.63684899</v>
      </c>
    </row>
    <row r="241" spans="1:9" x14ac:dyDescent="0.25">
      <c r="A241" s="40">
        <v>43865</v>
      </c>
      <c r="B241" s="30" t="s">
        <v>54</v>
      </c>
      <c r="C241" s="30" t="s">
        <v>55</v>
      </c>
      <c r="D241" s="30">
        <v>65.073185600000002</v>
      </c>
      <c r="E241" s="30">
        <v>62.957362600000003</v>
      </c>
      <c r="F241" s="30">
        <v>3.3607200000000002</v>
      </c>
      <c r="G241" s="30">
        <v>2.1158229999999998</v>
      </c>
      <c r="H241" s="30">
        <v>4684.3100000000004</v>
      </c>
      <c r="I241" s="30">
        <v>304822778.81837898</v>
      </c>
    </row>
    <row r="242" spans="1:9" x14ac:dyDescent="0.25">
      <c r="A242" s="40">
        <v>43864</v>
      </c>
      <c r="B242" s="30" t="s">
        <v>54</v>
      </c>
      <c r="C242" s="30" t="s">
        <v>55</v>
      </c>
      <c r="D242" s="30">
        <v>62.957362529999997</v>
      </c>
      <c r="E242" s="30">
        <v>62.490904530000002</v>
      </c>
      <c r="F242" s="30">
        <v>0.74643999999999999</v>
      </c>
      <c r="G242" s="30">
        <v>0.46645799999999998</v>
      </c>
      <c r="H242" s="30">
        <v>4684.3100000000004</v>
      </c>
      <c r="I242" s="30">
        <v>294911614.00081599</v>
      </c>
    </row>
    <row r="243" spans="1:9" x14ac:dyDescent="0.25">
      <c r="A243" s="40">
        <v>43861</v>
      </c>
      <c r="B243" s="30" t="s">
        <v>54</v>
      </c>
      <c r="C243" s="30" t="s">
        <v>55</v>
      </c>
      <c r="D243" s="30">
        <v>62.490904729999997</v>
      </c>
      <c r="E243" s="30">
        <v>66.242353730000005</v>
      </c>
      <c r="F243" s="30">
        <v>-5.6632199999999999</v>
      </c>
      <c r="G243" s="30">
        <v>-3.751449</v>
      </c>
      <c r="H243" s="30">
        <v>4684.3100000000004</v>
      </c>
      <c r="I243" s="30">
        <v>292726582.463072</v>
      </c>
    </row>
    <row r="244" spans="1:9" x14ac:dyDescent="0.25">
      <c r="A244" s="40">
        <v>43860</v>
      </c>
      <c r="B244" s="30" t="s">
        <v>54</v>
      </c>
      <c r="C244" s="30" t="s">
        <v>55</v>
      </c>
      <c r="D244" s="30">
        <v>66.242353620000003</v>
      </c>
      <c r="E244" s="30">
        <v>65.225894620000005</v>
      </c>
      <c r="F244" s="30">
        <v>1.55837</v>
      </c>
      <c r="G244" s="30">
        <v>1.016459</v>
      </c>
      <c r="H244" s="30">
        <v>4684.3100000000004</v>
      </c>
      <c r="I244" s="30">
        <v>310299520.758641</v>
      </c>
    </row>
    <row r="245" spans="1:9" x14ac:dyDescent="0.25">
      <c r="A245" s="40">
        <v>43859</v>
      </c>
      <c r="B245" s="30" t="s">
        <v>54</v>
      </c>
      <c r="C245" s="30" t="s">
        <v>55</v>
      </c>
      <c r="D245" s="30">
        <v>65.225894150000002</v>
      </c>
      <c r="E245" s="30">
        <v>65.202425149999996</v>
      </c>
      <c r="F245" s="30">
        <v>3.5990000000000001E-2</v>
      </c>
      <c r="G245" s="30">
        <v>2.3469E-2</v>
      </c>
      <c r="H245" s="30">
        <v>4684.3100000000004</v>
      </c>
      <c r="I245" s="30">
        <v>305538112.54810399</v>
      </c>
    </row>
    <row r="246" spans="1:9" x14ac:dyDescent="0.25">
      <c r="A246" s="40">
        <v>43858</v>
      </c>
      <c r="B246" s="30" t="s">
        <v>54</v>
      </c>
      <c r="C246" s="30" t="s">
        <v>55</v>
      </c>
      <c r="D246" s="30">
        <v>65.202425559999995</v>
      </c>
      <c r="E246" s="30">
        <v>63.459745560000002</v>
      </c>
      <c r="F246" s="30">
        <v>2.7461199999999999</v>
      </c>
      <c r="G246" s="30">
        <v>1.74268</v>
      </c>
      <c r="H246" s="30">
        <v>4684.3100000000004</v>
      </c>
      <c r="I246" s="30">
        <v>305428178.467686</v>
      </c>
    </row>
    <row r="247" spans="1:9" x14ac:dyDescent="0.25">
      <c r="A247" s="40">
        <v>43857</v>
      </c>
      <c r="B247" s="30" t="s">
        <v>54</v>
      </c>
      <c r="C247" s="30" t="s">
        <v>55</v>
      </c>
      <c r="D247" s="30">
        <v>63.459745750000003</v>
      </c>
      <c r="E247" s="30">
        <v>66.896380750000006</v>
      </c>
      <c r="F247" s="30">
        <v>-5.1372499999999999</v>
      </c>
      <c r="G247" s="30">
        <v>-3.4366349999999999</v>
      </c>
      <c r="H247" s="30">
        <v>4684.3100000000004</v>
      </c>
      <c r="I247" s="30">
        <v>297264931.234945</v>
      </c>
    </row>
    <row r="248" spans="1:9" x14ac:dyDescent="0.25">
      <c r="A248" s="40">
        <v>43854</v>
      </c>
      <c r="B248" s="30" t="s">
        <v>54</v>
      </c>
      <c r="C248" s="30" t="s">
        <v>55</v>
      </c>
      <c r="D248" s="30">
        <v>66.896380800000003</v>
      </c>
      <c r="E248" s="30">
        <v>69.079968800000003</v>
      </c>
      <c r="F248" s="30">
        <v>-3.1609600000000002</v>
      </c>
      <c r="G248" s="30">
        <v>-2.1835879999999999</v>
      </c>
      <c r="H248" s="30">
        <v>4684.3100000000004</v>
      </c>
      <c r="I248" s="30">
        <v>313363184.85610503</v>
      </c>
    </row>
    <row r="249" spans="1:9" x14ac:dyDescent="0.25">
      <c r="A249" s="40">
        <v>43853</v>
      </c>
      <c r="B249" s="30" t="s">
        <v>54</v>
      </c>
      <c r="C249" s="30" t="s">
        <v>55</v>
      </c>
      <c r="D249" s="30">
        <v>69.07996842</v>
      </c>
      <c r="E249" s="30">
        <v>68.756073420000007</v>
      </c>
      <c r="F249" s="30">
        <v>0.47108</v>
      </c>
      <c r="G249" s="30">
        <v>0.32389499999999999</v>
      </c>
      <c r="H249" s="30">
        <v>4684.3100000000004</v>
      </c>
      <c r="I249" s="30">
        <v>323591779.62958401</v>
      </c>
    </row>
    <row r="250" spans="1:9" x14ac:dyDescent="0.25">
      <c r="A250" s="40">
        <v>43852</v>
      </c>
      <c r="B250" s="30" t="s">
        <v>54</v>
      </c>
      <c r="C250" s="30" t="s">
        <v>55</v>
      </c>
      <c r="D250" s="30">
        <v>68.75607359</v>
      </c>
      <c r="E250" s="30">
        <v>68.987265590000007</v>
      </c>
      <c r="F250" s="30">
        <v>-0.33511999999999997</v>
      </c>
      <c r="G250" s="30">
        <v>-0.23119200000000001</v>
      </c>
      <c r="H250" s="30">
        <v>4684.3100000000004</v>
      </c>
      <c r="I250" s="30">
        <v>322074556.81015199</v>
      </c>
    </row>
    <row r="251" spans="1:9" x14ac:dyDescent="0.25">
      <c r="A251" s="40">
        <v>43851</v>
      </c>
      <c r="B251" s="30" t="s">
        <v>54</v>
      </c>
      <c r="C251" s="30" t="s">
        <v>55</v>
      </c>
      <c r="D251" s="30">
        <v>68.987265460000003</v>
      </c>
      <c r="E251" s="30">
        <v>69.368003459999997</v>
      </c>
      <c r="F251" s="30">
        <v>-0.54886999999999997</v>
      </c>
      <c r="G251" s="30">
        <v>-0.38073800000000002</v>
      </c>
      <c r="H251" s="30">
        <v>4684.3100000000004</v>
      </c>
      <c r="I251" s="30">
        <v>323157530.50513601</v>
      </c>
    </row>
    <row r="252" spans="1:9" x14ac:dyDescent="0.25">
      <c r="A252" s="40">
        <v>43847</v>
      </c>
      <c r="B252" s="30" t="s">
        <v>54</v>
      </c>
      <c r="C252" s="30" t="s">
        <v>55</v>
      </c>
      <c r="D252" s="30">
        <v>69.368003340000001</v>
      </c>
      <c r="E252" s="30">
        <v>69.359270339999995</v>
      </c>
      <c r="F252" s="30">
        <v>1.259E-2</v>
      </c>
      <c r="G252" s="30">
        <v>8.7329999999999994E-3</v>
      </c>
      <c r="H252" s="30">
        <v>4684.3100000000004</v>
      </c>
      <c r="I252" s="30">
        <v>324941023.62158501</v>
      </c>
    </row>
    <row r="253" spans="1:9" x14ac:dyDescent="0.25">
      <c r="A253" s="40">
        <v>43846</v>
      </c>
      <c r="B253" s="30" t="s">
        <v>54</v>
      </c>
      <c r="C253" s="30" t="s">
        <v>55</v>
      </c>
      <c r="D253" s="30">
        <v>69.359270030000005</v>
      </c>
      <c r="E253" s="30">
        <v>68.752651029999996</v>
      </c>
      <c r="F253" s="30">
        <v>0.88231999999999999</v>
      </c>
      <c r="G253" s="30">
        <v>0.60661900000000002</v>
      </c>
      <c r="H253" s="30">
        <v>4684.3100000000004</v>
      </c>
      <c r="I253" s="30">
        <v>324900114.11641902</v>
      </c>
    </row>
    <row r="254" spans="1:9" x14ac:dyDescent="0.25">
      <c r="A254" s="40">
        <v>43845</v>
      </c>
      <c r="B254" s="30" t="s">
        <v>54</v>
      </c>
      <c r="C254" s="30" t="s">
        <v>55</v>
      </c>
      <c r="D254" s="30">
        <v>68.752651180000001</v>
      </c>
      <c r="E254" s="30">
        <v>68.597605180000002</v>
      </c>
      <c r="F254" s="30">
        <v>0.22602</v>
      </c>
      <c r="G254" s="30">
        <v>0.15504599999999999</v>
      </c>
      <c r="H254" s="30">
        <v>4334.3100000000004</v>
      </c>
      <c r="I254" s="30">
        <v>297995097.278032</v>
      </c>
    </row>
    <row r="255" spans="1:9" x14ac:dyDescent="0.25">
      <c r="A255" s="40">
        <v>43844</v>
      </c>
      <c r="B255" s="30" t="s">
        <v>54</v>
      </c>
      <c r="C255" s="30" t="s">
        <v>55</v>
      </c>
      <c r="D255" s="30">
        <v>68.597605040000005</v>
      </c>
      <c r="E255" s="30">
        <v>68.282373039999996</v>
      </c>
      <c r="F255" s="30">
        <v>0.46166000000000001</v>
      </c>
      <c r="G255" s="30">
        <v>0.31523200000000001</v>
      </c>
      <c r="H255" s="30">
        <v>4334.3100000000004</v>
      </c>
      <c r="I255" s="30">
        <v>297323079.70810699</v>
      </c>
    </row>
    <row r="256" spans="1:9" x14ac:dyDescent="0.25">
      <c r="A256" s="40">
        <v>43843</v>
      </c>
      <c r="B256" s="30" t="s">
        <v>54</v>
      </c>
      <c r="C256" s="30" t="s">
        <v>55</v>
      </c>
      <c r="D256" s="30">
        <v>68.282372749999993</v>
      </c>
      <c r="E256" s="30">
        <v>67.474384749999999</v>
      </c>
      <c r="F256" s="30">
        <v>1.19747</v>
      </c>
      <c r="G256" s="30">
        <v>0.80798800000000004</v>
      </c>
      <c r="H256" s="30">
        <v>4334.3100000000004</v>
      </c>
      <c r="I256" s="30">
        <v>295956766.18693399</v>
      </c>
    </row>
    <row r="257" spans="1:9" x14ac:dyDescent="0.25">
      <c r="A257" s="40">
        <v>43840</v>
      </c>
      <c r="B257" s="30" t="s">
        <v>54</v>
      </c>
      <c r="C257" s="30" t="s">
        <v>55</v>
      </c>
      <c r="D257" s="30">
        <v>67.474384650000005</v>
      </c>
      <c r="E257" s="30">
        <v>67.366759650000006</v>
      </c>
      <c r="F257" s="30">
        <v>0.15976000000000001</v>
      </c>
      <c r="G257" s="30">
        <v>0.107625</v>
      </c>
      <c r="H257" s="30">
        <v>4334.3100000000004</v>
      </c>
      <c r="I257" s="30">
        <v>292454697.70918697</v>
      </c>
    </row>
    <row r="258" spans="1:9" x14ac:dyDescent="0.25">
      <c r="A258" s="40">
        <v>43839</v>
      </c>
      <c r="B258" s="30" t="s">
        <v>54</v>
      </c>
      <c r="C258" s="30" t="s">
        <v>55</v>
      </c>
      <c r="D258" s="30">
        <v>67.366759549999998</v>
      </c>
      <c r="E258" s="30">
        <v>66.458028549999995</v>
      </c>
      <c r="F258" s="30">
        <v>1.36738</v>
      </c>
      <c r="G258" s="30">
        <v>0.90873099999999996</v>
      </c>
      <c r="H258" s="30">
        <v>4334.3100000000004</v>
      </c>
      <c r="I258" s="30">
        <v>291988217.48488098</v>
      </c>
    </row>
    <row r="259" spans="1:9" x14ac:dyDescent="0.25">
      <c r="A259" s="40">
        <v>43838</v>
      </c>
      <c r="B259" s="30" t="s">
        <v>54</v>
      </c>
      <c r="C259" s="30" t="s">
        <v>55</v>
      </c>
      <c r="D259" s="30">
        <v>66.458028580000004</v>
      </c>
      <c r="E259" s="30">
        <v>65.546873579999996</v>
      </c>
      <c r="F259" s="30">
        <v>1.39008</v>
      </c>
      <c r="G259" s="30">
        <v>0.91115500000000005</v>
      </c>
      <c r="H259" s="30">
        <v>4334.3100000000004</v>
      </c>
      <c r="I259" s="30">
        <v>288049498.48049402</v>
      </c>
    </row>
    <row r="260" spans="1:9" x14ac:dyDescent="0.25">
      <c r="A260" s="40">
        <v>43837</v>
      </c>
      <c r="B260" s="30" t="s">
        <v>54</v>
      </c>
      <c r="C260" s="30" t="s">
        <v>55</v>
      </c>
      <c r="D260" s="30">
        <v>65.546874020000004</v>
      </c>
      <c r="E260" s="30">
        <v>65.194491020000001</v>
      </c>
      <c r="F260" s="30">
        <v>0.54051000000000005</v>
      </c>
      <c r="G260" s="30">
        <v>0.352383</v>
      </c>
      <c r="H260" s="30">
        <v>4334.3100000000004</v>
      </c>
      <c r="I260" s="30">
        <v>284100274.893004</v>
      </c>
    </row>
    <row r="261" spans="1:9" x14ac:dyDescent="0.25">
      <c r="A261" s="40">
        <v>43836</v>
      </c>
      <c r="B261" s="30" t="s">
        <v>54</v>
      </c>
      <c r="C261" s="30" t="s">
        <v>55</v>
      </c>
      <c r="D261" s="30">
        <v>65.194491400000004</v>
      </c>
      <c r="E261" s="30">
        <v>64.989930400000006</v>
      </c>
      <c r="F261" s="30">
        <v>0.31475999999999998</v>
      </c>
      <c r="G261" s="30">
        <v>0.20456099999999999</v>
      </c>
      <c r="H261" s="30">
        <v>4334.3100000000004</v>
      </c>
      <c r="I261" s="30">
        <v>282572940.436459</v>
      </c>
    </row>
    <row r="262" spans="1:9" x14ac:dyDescent="0.25">
      <c r="A262" s="40">
        <v>43833</v>
      </c>
      <c r="B262" s="30" t="s">
        <v>54</v>
      </c>
      <c r="C262" s="30" t="s">
        <v>55</v>
      </c>
      <c r="D262" s="30">
        <v>64.989930180000002</v>
      </c>
      <c r="E262" s="30">
        <v>66.749057179999994</v>
      </c>
      <c r="F262" s="30">
        <v>-2.6354299999999999</v>
      </c>
      <c r="G262" s="30">
        <v>-1.7591270000000001</v>
      </c>
      <c r="H262" s="30">
        <v>4334.3100000000004</v>
      </c>
      <c r="I262" s="30">
        <v>281686309.308685</v>
      </c>
    </row>
    <row r="263" spans="1:9" x14ac:dyDescent="0.25">
      <c r="A263" s="40">
        <v>43832</v>
      </c>
      <c r="B263" s="30" t="s">
        <v>54</v>
      </c>
      <c r="C263" s="30" t="s">
        <v>55</v>
      </c>
      <c r="D263" s="30">
        <v>66.749057489999998</v>
      </c>
      <c r="E263" s="30">
        <v>65.626361489999994</v>
      </c>
      <c r="F263" s="30">
        <v>1.7107399999999999</v>
      </c>
      <c r="G263" s="30">
        <v>1.1226959999999999</v>
      </c>
      <c r="H263" s="30">
        <v>4334.3100000000004</v>
      </c>
      <c r="I263" s="30">
        <v>289310907.12230903</v>
      </c>
    </row>
    <row r="264" spans="1:9" x14ac:dyDescent="0.25">
      <c r="A264" s="40">
        <v>43830</v>
      </c>
      <c r="B264" s="30" t="s">
        <v>54</v>
      </c>
      <c r="C264" s="30" t="s">
        <v>55</v>
      </c>
      <c r="D264" s="30">
        <v>65.626361099999997</v>
      </c>
      <c r="E264" s="30">
        <v>63.970361099999998</v>
      </c>
      <c r="F264" s="30">
        <v>2.5886999999999998</v>
      </c>
      <c r="G264" s="30">
        <v>1.6559999999999999</v>
      </c>
      <c r="H264" s="30">
        <v>4334.3100000000004</v>
      </c>
      <c r="I264" s="30">
        <v>284444796.30025703</v>
      </c>
    </row>
    <row r="265" spans="1:9" x14ac:dyDescent="0.25">
      <c r="A265" s="40">
        <v>43829</v>
      </c>
      <c r="B265" s="30" t="s">
        <v>54</v>
      </c>
      <c r="C265" s="30" t="s">
        <v>55</v>
      </c>
      <c r="D265" s="30">
        <v>63.970360839999998</v>
      </c>
      <c r="E265" s="30">
        <v>64.764855839999996</v>
      </c>
      <c r="F265" s="30">
        <v>-1.2267399999999999</v>
      </c>
      <c r="G265" s="30">
        <v>-0.79449499999999995</v>
      </c>
      <c r="H265" s="30">
        <v>4334.3100000000004</v>
      </c>
      <c r="I265" s="30">
        <v>277267182.78133702</v>
      </c>
    </row>
    <row r="266" spans="1:9" x14ac:dyDescent="0.25">
      <c r="A266" s="40">
        <v>43826</v>
      </c>
      <c r="B266" s="30" t="s">
        <v>54</v>
      </c>
      <c r="C266" s="30" t="s">
        <v>55</v>
      </c>
      <c r="D266" s="30">
        <v>64.764855729999994</v>
      </c>
      <c r="E266" s="30">
        <v>65.995371730000002</v>
      </c>
      <c r="F266" s="30">
        <v>-1.8645499999999999</v>
      </c>
      <c r="G266" s="30">
        <v>-1.2305159999999999</v>
      </c>
      <c r="H266" s="30">
        <v>4334.3100000000004</v>
      </c>
      <c r="I266" s="30">
        <v>280710767.54452902</v>
      </c>
    </row>
    <row r="267" spans="1:9" x14ac:dyDescent="0.25">
      <c r="A267" s="40">
        <v>43825</v>
      </c>
      <c r="B267" s="30" t="s">
        <v>54</v>
      </c>
      <c r="C267" s="30" t="s">
        <v>55</v>
      </c>
      <c r="D267" s="30">
        <v>65.995371340000005</v>
      </c>
      <c r="E267" s="30">
        <v>66.047234340000003</v>
      </c>
      <c r="F267" s="30">
        <v>-7.8520000000000006E-2</v>
      </c>
      <c r="G267" s="30">
        <v>-5.1862999999999999E-2</v>
      </c>
      <c r="H267" s="30">
        <v>4334.3100000000004</v>
      </c>
      <c r="I267" s="30">
        <v>286044199.96656102</v>
      </c>
    </row>
    <row r="268" spans="1:9" x14ac:dyDescent="0.25">
      <c r="A268" s="40">
        <v>43823</v>
      </c>
      <c r="B268" s="30" t="s">
        <v>54</v>
      </c>
      <c r="C268" s="30" t="s">
        <v>55</v>
      </c>
      <c r="D268" s="30">
        <v>66.047234700000004</v>
      </c>
      <c r="E268" s="30">
        <v>65.562807699999993</v>
      </c>
      <c r="F268" s="30">
        <v>0.73887000000000003</v>
      </c>
      <c r="G268" s="30">
        <v>0.484427</v>
      </c>
      <c r="H268" s="30">
        <v>4334.3100000000004</v>
      </c>
      <c r="I268" s="30">
        <v>286268991.69085199</v>
      </c>
    </row>
    <row r="269" spans="1:9" x14ac:dyDescent="0.25">
      <c r="A269" s="40">
        <v>43822</v>
      </c>
      <c r="B269" s="30" t="s">
        <v>54</v>
      </c>
      <c r="C269" s="30" t="s">
        <v>55</v>
      </c>
      <c r="D269" s="30">
        <v>65.562807500000005</v>
      </c>
      <c r="E269" s="30">
        <v>65.609974500000007</v>
      </c>
      <c r="F269" s="30">
        <v>-7.1889999999999996E-2</v>
      </c>
      <c r="G269" s="30">
        <v>-4.7167000000000001E-2</v>
      </c>
      <c r="H269" s="30">
        <v>4334.3100000000004</v>
      </c>
      <c r="I269" s="30">
        <v>284169335.486902</v>
      </c>
    </row>
    <row r="270" spans="1:9" x14ac:dyDescent="0.25">
      <c r="A270" s="40">
        <v>43819</v>
      </c>
      <c r="B270" s="30" t="s">
        <v>54</v>
      </c>
      <c r="C270" s="30" t="s">
        <v>55</v>
      </c>
      <c r="D270" s="30">
        <v>65.609974629999996</v>
      </c>
      <c r="E270" s="30">
        <v>65.94651863</v>
      </c>
      <c r="F270" s="30">
        <v>-0.51032999999999995</v>
      </c>
      <c r="G270" s="30">
        <v>-0.33654400000000001</v>
      </c>
      <c r="H270" s="30">
        <v>4034.31</v>
      </c>
      <c r="I270" s="30">
        <v>264690779.919631</v>
      </c>
    </row>
    <row r="271" spans="1:9" x14ac:dyDescent="0.25">
      <c r="A271" s="40">
        <v>43818</v>
      </c>
      <c r="B271" s="30" t="s">
        <v>54</v>
      </c>
      <c r="C271" s="30" t="s">
        <v>55</v>
      </c>
      <c r="D271" s="30">
        <v>65.946518879999999</v>
      </c>
      <c r="E271" s="30">
        <v>65.515853879999995</v>
      </c>
      <c r="F271" s="30">
        <v>0.65734000000000004</v>
      </c>
      <c r="G271" s="30">
        <v>0.43066500000000002</v>
      </c>
      <c r="H271" s="30">
        <v>4034.31</v>
      </c>
      <c r="I271" s="30">
        <v>266048502.74321601</v>
      </c>
    </row>
    <row r="272" spans="1:9" x14ac:dyDescent="0.25">
      <c r="A272" s="40">
        <v>43817</v>
      </c>
      <c r="B272" s="30" t="s">
        <v>54</v>
      </c>
      <c r="C272" s="30" t="s">
        <v>55</v>
      </c>
      <c r="D272" s="30">
        <v>65.515854360000006</v>
      </c>
      <c r="E272" s="30">
        <v>65.408392359999993</v>
      </c>
      <c r="F272" s="30">
        <v>0.16428999999999999</v>
      </c>
      <c r="G272" s="30">
        <v>0.107462</v>
      </c>
      <c r="H272" s="30">
        <v>4034.31</v>
      </c>
      <c r="I272" s="30">
        <v>264311069.855528</v>
      </c>
    </row>
    <row r="273" spans="1:9" x14ac:dyDescent="0.25">
      <c r="A273" s="40">
        <v>43816</v>
      </c>
      <c r="B273" s="30" t="s">
        <v>54</v>
      </c>
      <c r="C273" s="30" t="s">
        <v>55</v>
      </c>
      <c r="D273" s="30">
        <v>65.408392280000001</v>
      </c>
      <c r="E273" s="30">
        <v>65.545158279999995</v>
      </c>
      <c r="F273" s="30">
        <v>-0.20866000000000001</v>
      </c>
      <c r="G273" s="30">
        <v>-0.136766</v>
      </c>
      <c r="H273" s="30">
        <v>4034.31</v>
      </c>
      <c r="I273" s="30">
        <v>263877534.833949</v>
      </c>
    </row>
    <row r="274" spans="1:9" x14ac:dyDescent="0.25">
      <c r="A274" s="40">
        <v>43815</v>
      </c>
      <c r="B274" s="30" t="s">
        <v>54</v>
      </c>
      <c r="C274" s="30" t="s">
        <v>55</v>
      </c>
      <c r="D274" s="30">
        <v>65.545158259999994</v>
      </c>
      <c r="E274" s="30">
        <v>64.788984260000007</v>
      </c>
      <c r="F274" s="30">
        <v>1.16713</v>
      </c>
      <c r="G274" s="30">
        <v>0.75617400000000001</v>
      </c>
      <c r="H274" s="30">
        <v>4034.31</v>
      </c>
      <c r="I274" s="30">
        <v>264429290.78442499</v>
      </c>
    </row>
    <row r="275" spans="1:9" x14ac:dyDescent="0.25">
      <c r="A275" s="40">
        <v>43812</v>
      </c>
      <c r="B275" s="30" t="s">
        <v>54</v>
      </c>
      <c r="C275" s="30" t="s">
        <v>55</v>
      </c>
      <c r="D275" s="30">
        <v>64.788984049999996</v>
      </c>
      <c r="E275" s="30">
        <v>63.175975049999998</v>
      </c>
      <c r="F275" s="30">
        <v>2.5531999999999999</v>
      </c>
      <c r="G275" s="30">
        <v>1.6130089999999999</v>
      </c>
      <c r="H275" s="30">
        <v>4034.31</v>
      </c>
      <c r="I275" s="30">
        <v>261378651.87580299</v>
      </c>
    </row>
    <row r="276" spans="1:9" x14ac:dyDescent="0.25">
      <c r="A276" s="40">
        <v>43811</v>
      </c>
      <c r="B276" s="30" t="s">
        <v>54</v>
      </c>
      <c r="C276" s="30" t="s">
        <v>55</v>
      </c>
      <c r="D276" s="30">
        <v>63.175975289999997</v>
      </c>
      <c r="E276" s="30">
        <v>61.739490289999999</v>
      </c>
      <c r="F276" s="30">
        <v>2.3266900000000001</v>
      </c>
      <c r="G276" s="30">
        <v>1.436485</v>
      </c>
      <c r="H276" s="30">
        <v>4034.31</v>
      </c>
      <c r="I276" s="30">
        <v>254871279.34427401</v>
      </c>
    </row>
    <row r="277" spans="1:9" x14ac:dyDescent="0.25">
      <c r="A277" s="40">
        <v>43810</v>
      </c>
      <c r="B277" s="30" t="s">
        <v>54</v>
      </c>
      <c r="C277" s="30" t="s">
        <v>55</v>
      </c>
      <c r="D277" s="30">
        <v>61.739490119999999</v>
      </c>
      <c r="E277" s="30">
        <v>61.088666119999999</v>
      </c>
      <c r="F277" s="30">
        <v>1.06538</v>
      </c>
      <c r="G277" s="30">
        <v>0.65082399999999996</v>
      </c>
      <c r="H277" s="30">
        <v>4034.31</v>
      </c>
      <c r="I277" s="30">
        <v>249076057.167546</v>
      </c>
    </row>
    <row r="278" spans="1:9" x14ac:dyDescent="0.25">
      <c r="A278" s="40">
        <v>43809</v>
      </c>
      <c r="B278" s="30" t="s">
        <v>54</v>
      </c>
      <c r="C278" s="30" t="s">
        <v>55</v>
      </c>
      <c r="D278" s="30">
        <v>61.088666099999998</v>
      </c>
      <c r="E278" s="30">
        <v>60.577452100000002</v>
      </c>
      <c r="F278" s="30">
        <v>0.84389999999999998</v>
      </c>
      <c r="G278" s="30">
        <v>0.51121399999999995</v>
      </c>
      <c r="H278" s="30">
        <v>4034.31</v>
      </c>
      <c r="I278" s="30">
        <v>246450433.267892</v>
      </c>
    </row>
    <row r="279" spans="1:9" x14ac:dyDescent="0.25">
      <c r="A279" s="40">
        <v>43808</v>
      </c>
      <c r="B279" s="30" t="s">
        <v>54</v>
      </c>
      <c r="C279" s="30" t="s">
        <v>55</v>
      </c>
      <c r="D279" s="30">
        <v>60.577451840000002</v>
      </c>
      <c r="E279" s="30">
        <v>62.404841840000003</v>
      </c>
      <c r="F279" s="30">
        <v>-2.92828</v>
      </c>
      <c r="G279" s="30">
        <v>-1.8273900000000001</v>
      </c>
      <c r="H279" s="30">
        <v>4034.31</v>
      </c>
      <c r="I279" s="30">
        <v>244388038.000274</v>
      </c>
    </row>
    <row r="280" spans="1:9" x14ac:dyDescent="0.25">
      <c r="A280" s="40">
        <v>43805</v>
      </c>
      <c r="B280" s="30" t="s">
        <v>54</v>
      </c>
      <c r="C280" s="30" t="s">
        <v>55</v>
      </c>
      <c r="D280" s="30">
        <v>62.404842080000002</v>
      </c>
      <c r="E280" s="30">
        <v>61.477327080000002</v>
      </c>
      <c r="F280" s="30">
        <v>1.50871</v>
      </c>
      <c r="G280" s="30">
        <v>0.92751499999999998</v>
      </c>
      <c r="H280" s="30">
        <v>4034.31</v>
      </c>
      <c r="I280" s="30">
        <v>251760291.23723799</v>
      </c>
    </row>
    <row r="281" spans="1:9" x14ac:dyDescent="0.25">
      <c r="A281" s="40">
        <v>43804</v>
      </c>
      <c r="B281" s="30" t="s">
        <v>54</v>
      </c>
      <c r="C281" s="30" t="s">
        <v>55</v>
      </c>
      <c r="D281" s="30">
        <v>61.477327500000001</v>
      </c>
      <c r="E281" s="30">
        <v>61.013957499999997</v>
      </c>
      <c r="F281" s="30">
        <v>0.75944999999999996</v>
      </c>
      <c r="G281" s="30">
        <v>0.46337</v>
      </c>
      <c r="H281" s="30">
        <v>4034.31</v>
      </c>
      <c r="I281" s="30">
        <v>248018412.67454201</v>
      </c>
    </row>
    <row r="282" spans="1:9" x14ac:dyDescent="0.25">
      <c r="A282" s="40">
        <v>43803</v>
      </c>
      <c r="B282" s="30" t="s">
        <v>54</v>
      </c>
      <c r="C282" s="30" t="s">
        <v>55</v>
      </c>
      <c r="D282" s="30">
        <v>61.013957840000003</v>
      </c>
      <c r="E282" s="30">
        <v>59.674321839999998</v>
      </c>
      <c r="F282" s="30">
        <v>2.24491</v>
      </c>
      <c r="G282" s="30">
        <v>1.339636</v>
      </c>
      <c r="H282" s="30">
        <v>4034.31</v>
      </c>
      <c r="I282" s="30">
        <v>246149037.21161601</v>
      </c>
    </row>
    <row r="283" spans="1:9" x14ac:dyDescent="0.25">
      <c r="A283" s="40">
        <v>43802</v>
      </c>
      <c r="B283" s="30" t="s">
        <v>54</v>
      </c>
      <c r="C283" s="30" t="s">
        <v>55</v>
      </c>
      <c r="D283" s="30">
        <v>59.674321859999999</v>
      </c>
      <c r="E283" s="30">
        <v>61.187806860000002</v>
      </c>
      <c r="F283" s="30">
        <v>-2.4735100000000001</v>
      </c>
      <c r="G283" s="30">
        <v>-1.513485</v>
      </c>
      <c r="H283" s="30">
        <v>4034.31</v>
      </c>
      <c r="I283" s="30">
        <v>240744534.400051</v>
      </c>
    </row>
    <row r="284" spans="1:9" x14ac:dyDescent="0.25">
      <c r="A284" s="40">
        <v>43801</v>
      </c>
      <c r="B284" s="30" t="s">
        <v>54</v>
      </c>
      <c r="C284" s="30" t="s">
        <v>55</v>
      </c>
      <c r="D284" s="30">
        <v>61.187806639999998</v>
      </c>
      <c r="E284" s="30">
        <v>63.198555640000002</v>
      </c>
      <c r="F284" s="30">
        <v>-3.1816399999999998</v>
      </c>
      <c r="G284" s="30">
        <v>-2.0107490000000001</v>
      </c>
      <c r="H284" s="30">
        <v>4034.31</v>
      </c>
      <c r="I284" s="30">
        <v>246850396.642398</v>
      </c>
    </row>
    <row r="285" spans="1:9" x14ac:dyDescent="0.25">
      <c r="A285" s="40">
        <v>43798</v>
      </c>
      <c r="B285" s="30" t="s">
        <v>54</v>
      </c>
      <c r="C285" s="30" t="s">
        <v>55</v>
      </c>
      <c r="D285" s="30">
        <v>63.198556109999998</v>
      </c>
      <c r="E285" s="30">
        <v>63.82436611</v>
      </c>
      <c r="F285" s="30">
        <v>-0.98051999999999995</v>
      </c>
      <c r="G285" s="30">
        <v>-0.62580999999999998</v>
      </c>
      <c r="H285" s="30">
        <v>4034.31</v>
      </c>
      <c r="I285" s="30">
        <v>254962377.304465</v>
      </c>
    </row>
    <row r="286" spans="1:9" x14ac:dyDescent="0.25">
      <c r="A286" s="40">
        <v>43796</v>
      </c>
      <c r="B286" s="30" t="s">
        <v>54</v>
      </c>
      <c r="C286" s="30" t="s">
        <v>55</v>
      </c>
      <c r="D286" s="30">
        <v>63.824366419999997</v>
      </c>
      <c r="E286" s="30">
        <v>63.778840420000002</v>
      </c>
      <c r="F286" s="30">
        <v>7.1379999999999999E-2</v>
      </c>
      <c r="G286" s="30">
        <v>4.5525999999999997E-2</v>
      </c>
      <c r="H286" s="30">
        <v>4034.31</v>
      </c>
      <c r="I286" s="30">
        <v>257487088.21877</v>
      </c>
    </row>
    <row r="287" spans="1:9" x14ac:dyDescent="0.25">
      <c r="A287" s="40">
        <v>43795</v>
      </c>
      <c r="B287" s="30" t="s">
        <v>54</v>
      </c>
      <c r="C287" s="30" t="s">
        <v>55</v>
      </c>
      <c r="D287" s="30">
        <v>63.778840870000003</v>
      </c>
      <c r="E287" s="30">
        <v>63.36853387</v>
      </c>
      <c r="F287" s="30">
        <v>0.64749000000000001</v>
      </c>
      <c r="G287" s="30">
        <v>0.41030699999999998</v>
      </c>
      <c r="H287" s="30">
        <v>4034.31</v>
      </c>
      <c r="I287" s="30">
        <v>257303424.17372701</v>
      </c>
    </row>
    <row r="288" spans="1:9" x14ac:dyDescent="0.25">
      <c r="A288" s="40">
        <v>43794</v>
      </c>
      <c r="B288" s="30" t="s">
        <v>54</v>
      </c>
      <c r="C288" s="30" t="s">
        <v>55</v>
      </c>
      <c r="D288" s="30">
        <v>63.368533550000002</v>
      </c>
      <c r="E288" s="30">
        <v>61.99694555</v>
      </c>
      <c r="F288" s="30">
        <v>2.2123499999999998</v>
      </c>
      <c r="G288" s="30">
        <v>1.371588</v>
      </c>
      <c r="H288" s="30">
        <v>4034.31</v>
      </c>
      <c r="I288" s="30">
        <v>255648118.480499</v>
      </c>
    </row>
    <row r="289" spans="1:9" x14ac:dyDescent="0.25">
      <c r="A289" s="40">
        <v>43791</v>
      </c>
      <c r="B289" s="30" t="s">
        <v>54</v>
      </c>
      <c r="C289" s="30" t="s">
        <v>55</v>
      </c>
      <c r="D289" s="30">
        <v>61.996945840000002</v>
      </c>
      <c r="E289" s="30">
        <v>60.970834840000002</v>
      </c>
      <c r="F289" s="30">
        <v>1.6829499999999999</v>
      </c>
      <c r="G289" s="30">
        <v>1.026111</v>
      </c>
      <c r="H289" s="30">
        <v>4034.31</v>
      </c>
      <c r="I289" s="30">
        <v>250114712.58093199</v>
      </c>
    </row>
    <row r="290" spans="1:9" x14ac:dyDescent="0.25">
      <c r="A290" s="40">
        <v>43790</v>
      </c>
      <c r="B290" s="30" t="s">
        <v>54</v>
      </c>
      <c r="C290" s="30" t="s">
        <v>55</v>
      </c>
      <c r="D290" s="30">
        <v>60.970835170000001</v>
      </c>
      <c r="E290" s="30">
        <v>61.280334170000003</v>
      </c>
      <c r="F290" s="30">
        <v>-0.50505</v>
      </c>
      <c r="G290" s="30">
        <v>-0.30949900000000002</v>
      </c>
      <c r="H290" s="30">
        <v>4034.31</v>
      </c>
      <c r="I290" s="30">
        <v>245975067.122177</v>
      </c>
    </row>
    <row r="291" spans="1:9" x14ac:dyDescent="0.25">
      <c r="A291" s="40">
        <v>43789</v>
      </c>
      <c r="B291" s="30" t="s">
        <v>54</v>
      </c>
      <c r="C291" s="30" t="s">
        <v>55</v>
      </c>
      <c r="D291" s="30">
        <v>61.280333839999997</v>
      </c>
      <c r="E291" s="30">
        <v>61.181327840000002</v>
      </c>
      <c r="F291" s="30">
        <v>0.16181999999999999</v>
      </c>
      <c r="G291" s="30">
        <v>9.9005999999999997E-2</v>
      </c>
      <c r="H291" s="30">
        <v>4034.31</v>
      </c>
      <c r="I291" s="30">
        <v>247223679.77304801</v>
      </c>
    </row>
    <row r="292" spans="1:9" x14ac:dyDescent="0.25">
      <c r="A292" s="40">
        <v>43788</v>
      </c>
      <c r="B292" s="30" t="s">
        <v>54</v>
      </c>
      <c r="C292" s="30" t="s">
        <v>55</v>
      </c>
      <c r="D292" s="30">
        <v>61.181327830000001</v>
      </c>
      <c r="E292" s="30">
        <v>61.61236383</v>
      </c>
      <c r="F292" s="30">
        <v>-0.69959000000000005</v>
      </c>
      <c r="G292" s="30">
        <v>-0.43103599999999997</v>
      </c>
      <c r="H292" s="30">
        <v>4034.31</v>
      </c>
      <c r="I292" s="30">
        <v>246824259.133863</v>
      </c>
    </row>
    <row r="293" spans="1:9" x14ac:dyDescent="0.25">
      <c r="A293" s="40">
        <v>43787</v>
      </c>
      <c r="B293" s="30" t="s">
        <v>54</v>
      </c>
      <c r="C293" s="30" t="s">
        <v>55</v>
      </c>
      <c r="D293" s="30">
        <v>61.612363989999999</v>
      </c>
      <c r="E293" s="30">
        <v>61.375772990000002</v>
      </c>
      <c r="F293" s="30">
        <v>0.38547999999999999</v>
      </c>
      <c r="G293" s="30">
        <v>0.236591</v>
      </c>
      <c r="H293" s="30">
        <v>4034.31</v>
      </c>
      <c r="I293" s="30">
        <v>248563191.331404</v>
      </c>
    </row>
    <row r="294" spans="1:9" x14ac:dyDescent="0.25">
      <c r="A294" s="40">
        <v>43784</v>
      </c>
      <c r="B294" s="30" t="s">
        <v>54</v>
      </c>
      <c r="C294" s="30" t="s">
        <v>55</v>
      </c>
      <c r="D294" s="30">
        <v>61.375773150000001</v>
      </c>
      <c r="E294" s="30">
        <v>60.335133149999997</v>
      </c>
      <c r="F294" s="30">
        <v>1.7247699999999999</v>
      </c>
      <c r="G294" s="30">
        <v>1.04064</v>
      </c>
      <c r="H294" s="30">
        <v>4034.31</v>
      </c>
      <c r="I294" s="30">
        <v>247608711.249457</v>
      </c>
    </row>
    <row r="295" spans="1:9" x14ac:dyDescent="0.25">
      <c r="A295" s="40">
        <v>43783</v>
      </c>
      <c r="B295" s="30" t="s">
        <v>54</v>
      </c>
      <c r="C295" s="30" t="s">
        <v>55</v>
      </c>
      <c r="D295" s="30">
        <v>60.335133450000001</v>
      </c>
      <c r="E295" s="30">
        <v>59.933877449999997</v>
      </c>
      <c r="F295" s="30">
        <v>0.66949999999999998</v>
      </c>
      <c r="G295" s="30">
        <v>0.401256</v>
      </c>
      <c r="H295" s="30">
        <v>4034.31</v>
      </c>
      <c r="I295" s="30">
        <v>243410451.22326899</v>
      </c>
    </row>
    <row r="296" spans="1:9" x14ac:dyDescent="0.25">
      <c r="A296" s="40">
        <v>43782</v>
      </c>
      <c r="B296" s="30" t="s">
        <v>54</v>
      </c>
      <c r="C296" s="30" t="s">
        <v>55</v>
      </c>
      <c r="D296" s="30">
        <v>59.93387714</v>
      </c>
      <c r="E296" s="30">
        <v>59.974834139999999</v>
      </c>
      <c r="F296" s="30">
        <v>-6.8290000000000003E-2</v>
      </c>
      <c r="G296" s="30">
        <v>-4.0957E-2</v>
      </c>
      <c r="H296" s="30">
        <v>4634.3100000000004</v>
      </c>
      <c r="I296" s="30">
        <v>277751986.36704099</v>
      </c>
    </row>
    <row r="297" spans="1:9" x14ac:dyDescent="0.25">
      <c r="A297" s="40">
        <v>43781</v>
      </c>
      <c r="B297" s="30" t="s">
        <v>54</v>
      </c>
      <c r="C297" s="30" t="s">
        <v>55</v>
      </c>
      <c r="D297" s="30">
        <v>59.974833680000003</v>
      </c>
      <c r="E297" s="30">
        <v>59.883413679999997</v>
      </c>
      <c r="F297" s="30">
        <v>0.15265999999999999</v>
      </c>
      <c r="G297" s="30">
        <v>9.1420000000000001E-2</v>
      </c>
      <c r="H297" s="30">
        <v>4784.3100000000004</v>
      </c>
      <c r="I297" s="30">
        <v>286938016.59905899</v>
      </c>
    </row>
    <row r="298" spans="1:9" x14ac:dyDescent="0.25">
      <c r="A298" s="40">
        <v>43780</v>
      </c>
      <c r="B298" s="30" t="s">
        <v>54</v>
      </c>
      <c r="C298" s="30" t="s">
        <v>55</v>
      </c>
      <c r="D298" s="30">
        <v>59.883413730000001</v>
      </c>
      <c r="E298" s="30">
        <v>59.502130729999998</v>
      </c>
      <c r="F298" s="30">
        <v>0.64078999999999997</v>
      </c>
      <c r="G298" s="30">
        <v>0.38128299999999998</v>
      </c>
      <c r="H298" s="30">
        <v>4784.3100000000004</v>
      </c>
      <c r="I298" s="30">
        <v>286500635.49233502</v>
      </c>
    </row>
    <row r="299" spans="1:9" x14ac:dyDescent="0.25">
      <c r="A299" s="40">
        <v>43777</v>
      </c>
      <c r="B299" s="30" t="s">
        <v>54</v>
      </c>
      <c r="C299" s="30" t="s">
        <v>55</v>
      </c>
      <c r="D299" s="30">
        <v>59.502130819999998</v>
      </c>
      <c r="E299" s="30">
        <v>59.100994819999997</v>
      </c>
      <c r="F299" s="30">
        <v>0.67873000000000006</v>
      </c>
      <c r="G299" s="30">
        <v>0.40113599999999999</v>
      </c>
      <c r="H299" s="30">
        <v>4784.3100000000004</v>
      </c>
      <c r="I299" s="30">
        <v>284676460.99704099</v>
      </c>
    </row>
    <row r="300" spans="1:9" x14ac:dyDescent="0.25">
      <c r="A300" s="40">
        <v>43776</v>
      </c>
      <c r="B300" s="30" t="s">
        <v>54</v>
      </c>
      <c r="C300" s="30" t="s">
        <v>55</v>
      </c>
      <c r="D300" s="30">
        <v>59.100995240000003</v>
      </c>
      <c r="E300" s="30">
        <v>58.823539240000002</v>
      </c>
      <c r="F300" s="30">
        <v>0.47167999999999999</v>
      </c>
      <c r="G300" s="30">
        <v>0.27745599999999998</v>
      </c>
      <c r="H300" s="30">
        <v>4784.3100000000004</v>
      </c>
      <c r="I300" s="30">
        <v>282757305.23369801</v>
      </c>
    </row>
    <row r="301" spans="1:9" x14ac:dyDescent="0.25">
      <c r="A301" s="40">
        <v>43775</v>
      </c>
      <c r="B301" s="30" t="s">
        <v>54</v>
      </c>
      <c r="C301" s="30" t="s">
        <v>55</v>
      </c>
      <c r="D301" s="30">
        <v>58.823538890000002</v>
      </c>
      <c r="E301" s="30">
        <v>58.367582890000001</v>
      </c>
      <c r="F301" s="30">
        <v>0.78117999999999999</v>
      </c>
      <c r="G301" s="30">
        <v>0.45595599999999997</v>
      </c>
      <c r="H301" s="30">
        <v>4784.3100000000004</v>
      </c>
      <c r="I301" s="30">
        <v>281429868.87619901</v>
      </c>
    </row>
    <row r="302" spans="1:9" x14ac:dyDescent="0.25">
      <c r="A302" s="40">
        <v>43774</v>
      </c>
      <c r="B302" s="30" t="s">
        <v>54</v>
      </c>
      <c r="C302" s="30" t="s">
        <v>55</v>
      </c>
      <c r="D302" s="30">
        <v>58.367583349999997</v>
      </c>
      <c r="E302" s="30">
        <v>58.989018350000002</v>
      </c>
      <c r="F302" s="30">
        <v>-1.05348</v>
      </c>
      <c r="G302" s="30">
        <v>-0.62143499999999996</v>
      </c>
      <c r="H302" s="30">
        <v>4784.3100000000004</v>
      </c>
      <c r="I302" s="30">
        <v>279248437.59448802</v>
      </c>
    </row>
    <row r="303" spans="1:9" x14ac:dyDescent="0.25">
      <c r="A303" s="40">
        <v>43773</v>
      </c>
      <c r="B303" s="30" t="s">
        <v>54</v>
      </c>
      <c r="C303" s="30" t="s">
        <v>55</v>
      </c>
      <c r="D303" s="30">
        <v>58.989018819999998</v>
      </c>
      <c r="E303" s="30">
        <v>59.177743820000003</v>
      </c>
      <c r="F303" s="30">
        <v>-0.31891000000000003</v>
      </c>
      <c r="G303" s="30">
        <v>-0.188725</v>
      </c>
      <c r="H303" s="30">
        <v>4784.3100000000004</v>
      </c>
      <c r="I303" s="30">
        <v>282221575.66365701</v>
      </c>
    </row>
    <row r="304" spans="1:9" x14ac:dyDescent="0.25">
      <c r="A304" s="40">
        <v>43770</v>
      </c>
      <c r="B304" s="30" t="s">
        <v>54</v>
      </c>
      <c r="C304" s="30" t="s">
        <v>55</v>
      </c>
      <c r="D304" s="30">
        <v>59.177743880000001</v>
      </c>
      <c r="E304" s="30">
        <v>58.038465879999997</v>
      </c>
      <c r="F304" s="30">
        <v>1.9629700000000001</v>
      </c>
      <c r="G304" s="30">
        <v>1.139278</v>
      </c>
      <c r="H304" s="30">
        <v>4884.3100000000004</v>
      </c>
      <c r="I304" s="30">
        <v>289042268.67729098</v>
      </c>
    </row>
    <row r="305" spans="1:9" x14ac:dyDescent="0.25">
      <c r="A305" s="40">
        <v>43769</v>
      </c>
      <c r="B305" s="30" t="s">
        <v>54</v>
      </c>
      <c r="C305" s="30" t="s">
        <v>55</v>
      </c>
      <c r="D305" s="30">
        <v>58.038465960000003</v>
      </c>
      <c r="E305" s="30">
        <v>58.560779959999998</v>
      </c>
      <c r="F305" s="30">
        <v>-0.89192000000000005</v>
      </c>
      <c r="G305" s="30">
        <v>-0.52231399999999994</v>
      </c>
      <c r="H305" s="30">
        <v>4884.3100000000004</v>
      </c>
      <c r="I305" s="30">
        <v>283477685.55768901</v>
      </c>
    </row>
    <row r="306" spans="1:9" x14ac:dyDescent="0.25">
      <c r="A306" s="40">
        <v>43768</v>
      </c>
      <c r="B306" s="30" t="s">
        <v>54</v>
      </c>
      <c r="C306" s="30" t="s">
        <v>55</v>
      </c>
      <c r="D306" s="30">
        <v>58.5607799</v>
      </c>
      <c r="E306" s="30">
        <v>57.630421900000002</v>
      </c>
      <c r="F306" s="30">
        <v>1.61435</v>
      </c>
      <c r="G306" s="30">
        <v>0.93035800000000002</v>
      </c>
      <c r="H306" s="30">
        <v>5234.3100000000004</v>
      </c>
      <c r="I306" s="30">
        <v>306525100.15602899</v>
      </c>
    </row>
    <row r="307" spans="1:9" x14ac:dyDescent="0.25">
      <c r="A307" s="40">
        <v>43767</v>
      </c>
      <c r="B307" s="30" t="s">
        <v>54</v>
      </c>
      <c r="C307" s="30" t="s">
        <v>55</v>
      </c>
      <c r="D307" s="30">
        <v>57.630421929999997</v>
      </c>
      <c r="E307" s="30">
        <v>57.461068930000003</v>
      </c>
      <c r="F307" s="30">
        <v>0.29472999999999999</v>
      </c>
      <c r="G307" s="30">
        <v>0.169353</v>
      </c>
      <c r="H307" s="30">
        <v>5234.3100000000004</v>
      </c>
      <c r="I307" s="30">
        <v>301655320.921152</v>
      </c>
    </row>
    <row r="308" spans="1:9" x14ac:dyDescent="0.25">
      <c r="A308" s="40">
        <v>43766</v>
      </c>
      <c r="B308" s="30" t="s">
        <v>54</v>
      </c>
      <c r="C308" s="30" t="s">
        <v>55</v>
      </c>
      <c r="D308" s="30">
        <v>57.46106846</v>
      </c>
      <c r="E308" s="30">
        <v>57.765924460000001</v>
      </c>
      <c r="F308" s="30">
        <v>-0.52773999999999999</v>
      </c>
      <c r="G308" s="30">
        <v>-0.30485600000000002</v>
      </c>
      <c r="H308" s="30">
        <v>5434.31</v>
      </c>
      <c r="I308" s="30">
        <v>312261086.55965698</v>
      </c>
    </row>
    <row r="309" spans="1:9" x14ac:dyDescent="0.25">
      <c r="A309" s="40">
        <v>43763</v>
      </c>
      <c r="B309" s="30" t="s">
        <v>54</v>
      </c>
      <c r="C309" s="30" t="s">
        <v>55</v>
      </c>
      <c r="D309" s="30">
        <v>57.765923960000002</v>
      </c>
      <c r="E309" s="30">
        <v>56.849589960000003</v>
      </c>
      <c r="F309" s="30">
        <v>1.6118600000000001</v>
      </c>
      <c r="G309" s="30">
        <v>0.91633399999999998</v>
      </c>
      <c r="H309" s="30">
        <v>5434.31</v>
      </c>
      <c r="I309" s="30">
        <v>313917764.93729502</v>
      </c>
    </row>
    <row r="310" spans="1:9" x14ac:dyDescent="0.25">
      <c r="A310" s="40">
        <v>43762</v>
      </c>
      <c r="B310" s="30" t="s">
        <v>54</v>
      </c>
      <c r="C310" s="30" t="s">
        <v>55</v>
      </c>
      <c r="D310" s="30">
        <v>56.849589620000003</v>
      </c>
      <c r="E310" s="30">
        <v>56.630754619999998</v>
      </c>
      <c r="F310" s="30">
        <v>0.38641999999999999</v>
      </c>
      <c r="G310" s="30">
        <v>0.218835</v>
      </c>
      <c r="H310" s="30">
        <v>5434.31</v>
      </c>
      <c r="I310" s="30">
        <v>308938122.81909299</v>
      </c>
    </row>
    <row r="311" spans="1:9" x14ac:dyDescent="0.25">
      <c r="A311" s="40">
        <v>43761</v>
      </c>
      <c r="B311" s="30" t="s">
        <v>54</v>
      </c>
      <c r="C311" s="30" t="s">
        <v>55</v>
      </c>
      <c r="D311" s="30">
        <v>56.63075474</v>
      </c>
      <c r="E311" s="30">
        <v>56.144830740000003</v>
      </c>
      <c r="F311" s="30">
        <v>0.86548000000000003</v>
      </c>
      <c r="G311" s="30">
        <v>0.48592400000000002</v>
      </c>
      <c r="H311" s="30">
        <v>5434.31</v>
      </c>
      <c r="I311" s="30">
        <v>307748906.89886498</v>
      </c>
    </row>
    <row r="312" spans="1:9" x14ac:dyDescent="0.25">
      <c r="A312" s="40">
        <v>43760</v>
      </c>
      <c r="B312" s="30" t="s">
        <v>54</v>
      </c>
      <c r="C312" s="30" t="s">
        <v>55</v>
      </c>
      <c r="D312" s="30">
        <v>56.144831199999999</v>
      </c>
      <c r="E312" s="30">
        <v>56.829936199999999</v>
      </c>
      <c r="F312" s="30">
        <v>-1.2055400000000001</v>
      </c>
      <c r="G312" s="30">
        <v>-0.68510499999999996</v>
      </c>
      <c r="H312" s="30">
        <v>6134.31</v>
      </c>
      <c r="I312" s="30">
        <v>344409631.04397798</v>
      </c>
    </row>
    <row r="313" spans="1:9" x14ac:dyDescent="0.25">
      <c r="A313" s="40">
        <v>43759</v>
      </c>
      <c r="B313" s="30" t="s">
        <v>54</v>
      </c>
      <c r="C313" s="30" t="s">
        <v>55</v>
      </c>
      <c r="D313" s="30">
        <v>56.829935720000002</v>
      </c>
      <c r="E313" s="30">
        <v>55.892776720000001</v>
      </c>
      <c r="F313" s="30">
        <v>1.6767099999999999</v>
      </c>
      <c r="G313" s="30">
        <v>0.93715899999999996</v>
      </c>
      <c r="H313" s="30">
        <v>6134.31</v>
      </c>
      <c r="I313" s="30">
        <v>348612272.496746</v>
      </c>
    </row>
    <row r="314" spans="1:9" x14ac:dyDescent="0.25">
      <c r="A314" s="40">
        <v>43756</v>
      </c>
      <c r="B314" s="30" t="s">
        <v>54</v>
      </c>
      <c r="C314" s="30" t="s">
        <v>55</v>
      </c>
      <c r="D314" s="30">
        <v>55.89277663</v>
      </c>
      <c r="E314" s="30">
        <v>56.061940630000002</v>
      </c>
      <c r="F314" s="30">
        <v>-0.30174000000000001</v>
      </c>
      <c r="G314" s="30">
        <v>-0.16916400000000001</v>
      </c>
      <c r="H314" s="30">
        <v>6134.31</v>
      </c>
      <c r="I314" s="30">
        <v>342863450.93084502</v>
      </c>
    </row>
    <row r="315" spans="1:9" x14ac:dyDescent="0.25">
      <c r="A315" s="40">
        <v>43755</v>
      </c>
      <c r="B315" s="30" t="s">
        <v>54</v>
      </c>
      <c r="C315" s="30" t="s">
        <v>55</v>
      </c>
      <c r="D315" s="30">
        <v>56.061940839999998</v>
      </c>
      <c r="E315" s="30">
        <v>55.819741839999999</v>
      </c>
      <c r="F315" s="30">
        <v>0.43389</v>
      </c>
      <c r="G315" s="30">
        <v>0.242199</v>
      </c>
      <c r="H315" s="30">
        <v>6134.31</v>
      </c>
      <c r="I315" s="30">
        <v>343901156.12839699</v>
      </c>
    </row>
    <row r="316" spans="1:9" x14ac:dyDescent="0.25">
      <c r="A316" s="40">
        <v>43754</v>
      </c>
      <c r="B316" s="30" t="s">
        <v>54</v>
      </c>
      <c r="C316" s="30" t="s">
        <v>55</v>
      </c>
      <c r="D316" s="30">
        <v>55.819741530000002</v>
      </c>
      <c r="E316" s="30">
        <v>55.575524530000003</v>
      </c>
      <c r="F316" s="30">
        <v>0.43942999999999999</v>
      </c>
      <c r="G316" s="30">
        <v>0.24421699999999999</v>
      </c>
      <c r="H316" s="30">
        <v>6334.31</v>
      </c>
      <c r="I316" s="30">
        <v>353579379.51166898</v>
      </c>
    </row>
    <row r="317" spans="1:9" x14ac:dyDescent="0.25">
      <c r="A317" s="40">
        <v>43753</v>
      </c>
      <c r="B317" s="30" t="s">
        <v>54</v>
      </c>
      <c r="C317" s="30" t="s">
        <v>55</v>
      </c>
      <c r="D317" s="30">
        <v>55.575524399999999</v>
      </c>
      <c r="E317" s="30">
        <v>54.824523399999997</v>
      </c>
      <c r="F317" s="30">
        <v>1.3698300000000001</v>
      </c>
      <c r="G317" s="30">
        <v>0.75100100000000003</v>
      </c>
      <c r="H317" s="30">
        <v>6334.31</v>
      </c>
      <c r="I317" s="30">
        <v>352032433.23558998</v>
      </c>
    </row>
    <row r="318" spans="1:9" x14ac:dyDescent="0.25">
      <c r="A318" s="40">
        <v>43752</v>
      </c>
      <c r="B318" s="30" t="s">
        <v>54</v>
      </c>
      <c r="C318" s="30" t="s">
        <v>55</v>
      </c>
      <c r="D318" s="30">
        <v>54.824523839999998</v>
      </c>
      <c r="E318" s="30">
        <v>53.614320839999998</v>
      </c>
      <c r="F318" s="30">
        <v>2.2572399999999999</v>
      </c>
      <c r="G318" s="30">
        <v>1.2102029999999999</v>
      </c>
      <c r="H318" s="30">
        <v>6334.31</v>
      </c>
      <c r="I318" s="30">
        <v>347275365.131378</v>
      </c>
    </row>
    <row r="319" spans="1:9" x14ac:dyDescent="0.25">
      <c r="A319" s="40">
        <v>43749</v>
      </c>
      <c r="B319" s="30" t="s">
        <v>54</v>
      </c>
      <c r="C319" s="30" t="s">
        <v>55</v>
      </c>
      <c r="D319" s="30">
        <v>53.614320429999999</v>
      </c>
      <c r="E319" s="30">
        <v>52.342792430000003</v>
      </c>
      <c r="F319" s="30">
        <v>2.42923</v>
      </c>
      <c r="G319" s="30">
        <v>1.271528</v>
      </c>
      <c r="H319" s="30">
        <v>6334.31</v>
      </c>
      <c r="I319" s="30">
        <v>339609565.199992</v>
      </c>
    </row>
    <row r="320" spans="1:9" x14ac:dyDescent="0.25">
      <c r="A320" s="40">
        <v>43748</v>
      </c>
      <c r="B320" s="30" t="s">
        <v>54</v>
      </c>
      <c r="C320" s="30" t="s">
        <v>55</v>
      </c>
      <c r="D320" s="30">
        <v>52.34279283</v>
      </c>
      <c r="E320" s="30">
        <v>51.603893829999997</v>
      </c>
      <c r="F320" s="30">
        <v>1.43187</v>
      </c>
      <c r="G320" s="30">
        <v>0.73889899999999997</v>
      </c>
      <c r="H320" s="30">
        <v>6334.31</v>
      </c>
      <c r="I320" s="30">
        <v>331555319.022618</v>
      </c>
    </row>
    <row r="321" spans="1:9" x14ac:dyDescent="0.25">
      <c r="A321" s="40">
        <v>43747</v>
      </c>
      <c r="B321" s="30" t="s">
        <v>54</v>
      </c>
      <c r="C321" s="30" t="s">
        <v>55</v>
      </c>
      <c r="D321" s="30">
        <v>51.60389378</v>
      </c>
      <c r="E321" s="30">
        <v>50.466217780000001</v>
      </c>
      <c r="F321" s="30">
        <v>2.2543299999999999</v>
      </c>
      <c r="G321" s="30">
        <v>1.1376759999999999</v>
      </c>
      <c r="H321" s="30">
        <v>6334.31</v>
      </c>
      <c r="I321" s="30">
        <v>326874905.59790999</v>
      </c>
    </row>
    <row r="322" spans="1:9" x14ac:dyDescent="0.25">
      <c r="A322" s="40">
        <v>43746</v>
      </c>
      <c r="B322" s="30" t="s">
        <v>54</v>
      </c>
      <c r="C322" s="30" t="s">
        <v>55</v>
      </c>
      <c r="D322" s="30">
        <v>50.466218050000002</v>
      </c>
      <c r="E322" s="30">
        <v>52.547585050000002</v>
      </c>
      <c r="F322" s="30">
        <v>-3.9609200000000002</v>
      </c>
      <c r="G322" s="30">
        <v>-2.0813670000000002</v>
      </c>
      <c r="H322" s="30">
        <v>6334.31</v>
      </c>
      <c r="I322" s="30">
        <v>319668518.25764102</v>
      </c>
    </row>
    <row r="323" spans="1:9" x14ac:dyDescent="0.25">
      <c r="A323" s="40">
        <v>43745</v>
      </c>
      <c r="B323" s="30" t="s">
        <v>54</v>
      </c>
      <c r="C323" s="30" t="s">
        <v>55</v>
      </c>
      <c r="D323" s="30">
        <v>52.547584700000002</v>
      </c>
      <c r="E323" s="30">
        <v>52.819152699999997</v>
      </c>
      <c r="F323" s="30">
        <v>-0.51415</v>
      </c>
      <c r="G323" s="30">
        <v>-0.27156799999999998</v>
      </c>
      <c r="H323" s="30">
        <v>6334.31</v>
      </c>
      <c r="I323" s="30">
        <v>332852533.59830201</v>
      </c>
    </row>
    <row r="324" spans="1:9" x14ac:dyDescent="0.25">
      <c r="A324" s="40">
        <v>43742</v>
      </c>
      <c r="B324" s="30" t="s">
        <v>54</v>
      </c>
      <c r="C324" s="30" t="s">
        <v>55</v>
      </c>
      <c r="D324" s="30">
        <v>52.819152389999999</v>
      </c>
      <c r="E324" s="30">
        <v>51.533901389999997</v>
      </c>
      <c r="F324" s="30">
        <v>2.4939900000000002</v>
      </c>
      <c r="G324" s="30">
        <v>1.2852509999999999</v>
      </c>
      <c r="H324" s="30">
        <v>6334.31</v>
      </c>
      <c r="I324" s="30">
        <v>334572726.71804303</v>
      </c>
    </row>
    <row r="325" spans="1:9" x14ac:dyDescent="0.25">
      <c r="A325" s="40">
        <v>43741</v>
      </c>
      <c r="B325" s="30" t="s">
        <v>54</v>
      </c>
      <c r="C325" s="30" t="s">
        <v>55</v>
      </c>
      <c r="D325" s="30">
        <v>51.53390169</v>
      </c>
      <c r="E325" s="30">
        <v>50.367782689999999</v>
      </c>
      <c r="F325" s="30">
        <v>2.31521</v>
      </c>
      <c r="G325" s="30">
        <v>1.1661189999999999</v>
      </c>
      <c r="H325" s="30">
        <v>6334.31</v>
      </c>
      <c r="I325" s="30">
        <v>326431554.21227801</v>
      </c>
    </row>
    <row r="326" spans="1:9" x14ac:dyDescent="0.25">
      <c r="A326" s="40">
        <v>43740</v>
      </c>
      <c r="B326" s="30" t="s">
        <v>54</v>
      </c>
      <c r="C326" s="30" t="s">
        <v>55</v>
      </c>
      <c r="D326" s="30">
        <v>50.367782400000003</v>
      </c>
      <c r="E326" s="30">
        <v>51.983089399999997</v>
      </c>
      <c r="F326" s="30">
        <v>-3.10737</v>
      </c>
      <c r="G326" s="30">
        <v>-1.615307</v>
      </c>
      <c r="H326" s="30">
        <v>6334.31</v>
      </c>
      <c r="I326" s="30">
        <v>319044996.63079602</v>
      </c>
    </row>
    <row r="327" spans="1:9" x14ac:dyDescent="0.25">
      <c r="A327" s="40">
        <v>43739</v>
      </c>
      <c r="B327" s="30" t="s">
        <v>54</v>
      </c>
      <c r="C327" s="30" t="s">
        <v>55</v>
      </c>
      <c r="D327" s="30">
        <v>51.983089419999999</v>
      </c>
      <c r="E327" s="30">
        <v>53.924696419999997</v>
      </c>
      <c r="F327" s="30">
        <v>-3.60059</v>
      </c>
      <c r="G327" s="30">
        <v>-1.9416070000000001</v>
      </c>
      <c r="H327" s="30">
        <v>6334.31</v>
      </c>
      <c r="I327" s="30">
        <v>329276847.194731</v>
      </c>
    </row>
    <row r="328" spans="1:9" x14ac:dyDescent="0.25">
      <c r="A328" s="40">
        <v>43738</v>
      </c>
      <c r="B328" s="30" t="s">
        <v>54</v>
      </c>
      <c r="C328" s="30" t="s">
        <v>55</v>
      </c>
      <c r="D328" s="30">
        <v>53.924696509999997</v>
      </c>
      <c r="E328" s="30">
        <v>52.722382510000003</v>
      </c>
      <c r="F328" s="30">
        <v>2.2804600000000002</v>
      </c>
      <c r="G328" s="30">
        <v>1.2023140000000001</v>
      </c>
      <c r="H328" s="30">
        <v>6284.31</v>
      </c>
      <c r="I328" s="30">
        <v>338879347.75066799</v>
      </c>
    </row>
    <row r="329" spans="1:9" x14ac:dyDescent="0.25">
      <c r="A329" s="40">
        <v>43735</v>
      </c>
      <c r="B329" s="30" t="s">
        <v>54</v>
      </c>
      <c r="C329" s="30" t="s">
        <v>55</v>
      </c>
      <c r="D329" s="30">
        <v>52.722382209999999</v>
      </c>
      <c r="E329" s="30">
        <v>53.54653321</v>
      </c>
      <c r="F329" s="30">
        <v>-1.5391300000000001</v>
      </c>
      <c r="G329" s="30">
        <v>-0.82415099999999997</v>
      </c>
      <c r="H329" s="30">
        <v>6234.31</v>
      </c>
      <c r="I329" s="30">
        <v>328687516.46847802</v>
      </c>
    </row>
    <row r="330" spans="1:9" x14ac:dyDescent="0.25">
      <c r="A330" s="40">
        <v>43734</v>
      </c>
      <c r="B330" s="30" t="s">
        <v>54</v>
      </c>
      <c r="C330" s="30" t="s">
        <v>55</v>
      </c>
      <c r="D330" s="30">
        <v>53.546533050000001</v>
      </c>
      <c r="E330" s="30">
        <v>53.85323605</v>
      </c>
      <c r="F330" s="30">
        <v>-0.56952000000000003</v>
      </c>
      <c r="G330" s="30">
        <v>-0.306703</v>
      </c>
      <c r="H330" s="30">
        <v>6234.31</v>
      </c>
      <c r="I330" s="30">
        <v>333825525.81934601</v>
      </c>
    </row>
    <row r="331" spans="1:9" x14ac:dyDescent="0.25">
      <c r="A331" s="40">
        <v>43733</v>
      </c>
      <c r="B331" s="30" t="s">
        <v>54</v>
      </c>
      <c r="C331" s="30" t="s">
        <v>55</v>
      </c>
      <c r="D331" s="30">
        <v>53.85323649</v>
      </c>
      <c r="E331" s="30">
        <v>53.030802489999999</v>
      </c>
      <c r="F331" s="30">
        <v>1.5508599999999999</v>
      </c>
      <c r="G331" s="30">
        <v>0.822434</v>
      </c>
      <c r="H331" s="30">
        <v>6234.31</v>
      </c>
      <c r="I331" s="30">
        <v>335737609.22226202</v>
      </c>
    </row>
    <row r="332" spans="1:9" x14ac:dyDescent="0.25">
      <c r="A332" s="40">
        <v>43732</v>
      </c>
      <c r="B332" s="30" t="s">
        <v>54</v>
      </c>
      <c r="C332" s="30" t="s">
        <v>55</v>
      </c>
      <c r="D332" s="30">
        <v>53.030802639999997</v>
      </c>
      <c r="E332" s="30">
        <v>54.723204639999999</v>
      </c>
      <c r="F332" s="30">
        <v>-3.09266</v>
      </c>
      <c r="G332" s="30">
        <v>-1.692402</v>
      </c>
      <c r="H332" s="30">
        <v>6234.31</v>
      </c>
      <c r="I332" s="30">
        <v>330610304.11417001</v>
      </c>
    </row>
    <row r="333" spans="1:9" x14ac:dyDescent="0.25">
      <c r="A333" s="40">
        <v>43731</v>
      </c>
      <c r="B333" s="30" t="s">
        <v>54</v>
      </c>
      <c r="C333" s="30" t="s">
        <v>55</v>
      </c>
      <c r="D333" s="30">
        <v>54.723204690000003</v>
      </c>
      <c r="E333" s="30">
        <v>53.987339689999999</v>
      </c>
      <c r="F333" s="30">
        <v>1.36303</v>
      </c>
      <c r="G333" s="30">
        <v>0.73586499999999999</v>
      </c>
      <c r="H333" s="30">
        <v>6234.31</v>
      </c>
      <c r="I333" s="30">
        <v>341161258.06129903</v>
      </c>
    </row>
    <row r="334" spans="1:9" x14ac:dyDescent="0.25">
      <c r="A334" s="40">
        <v>43728</v>
      </c>
      <c r="B334" s="30" t="s">
        <v>54</v>
      </c>
      <c r="C334" s="30" t="s">
        <v>55</v>
      </c>
      <c r="D334" s="30">
        <v>53.987339679999998</v>
      </c>
      <c r="E334" s="30">
        <v>55.655057679999999</v>
      </c>
      <c r="F334" s="30">
        <v>-2.9965299999999999</v>
      </c>
      <c r="G334" s="30">
        <v>-1.667718</v>
      </c>
      <c r="H334" s="30">
        <v>6234.31</v>
      </c>
      <c r="I334" s="30">
        <v>336573649.67840099</v>
      </c>
    </row>
    <row r="335" spans="1:9" x14ac:dyDescent="0.25">
      <c r="A335" s="40">
        <v>43727</v>
      </c>
      <c r="B335" s="30" t="s">
        <v>54</v>
      </c>
      <c r="C335" s="30" t="s">
        <v>55</v>
      </c>
      <c r="D335" s="30">
        <v>55.655057509999999</v>
      </c>
      <c r="E335" s="30">
        <v>55.41652551</v>
      </c>
      <c r="F335" s="30">
        <v>0.43042999999999998</v>
      </c>
      <c r="G335" s="30">
        <v>0.23853199999999999</v>
      </c>
      <c r="H335" s="30">
        <v>6234.31</v>
      </c>
      <c r="I335" s="30">
        <v>346970714.619995</v>
      </c>
    </row>
    <row r="336" spans="1:9" x14ac:dyDescent="0.25">
      <c r="A336" s="40">
        <v>43726</v>
      </c>
      <c r="B336" s="30" t="s">
        <v>54</v>
      </c>
      <c r="C336" s="30" t="s">
        <v>55</v>
      </c>
      <c r="D336" s="30">
        <v>55.41652551</v>
      </c>
      <c r="E336" s="30">
        <v>54.30507351</v>
      </c>
      <c r="F336" s="30">
        <v>2.0466799999999998</v>
      </c>
      <c r="G336" s="30">
        <v>1.1114520000000001</v>
      </c>
      <c r="H336" s="30">
        <v>6234.31</v>
      </c>
      <c r="I336" s="30">
        <v>345483632.90267098</v>
      </c>
    </row>
    <row r="337" spans="1:9" x14ac:dyDescent="0.25">
      <c r="A337" s="40">
        <v>43725</v>
      </c>
      <c r="B337" s="30" t="s">
        <v>54</v>
      </c>
      <c r="C337" s="30" t="s">
        <v>55</v>
      </c>
      <c r="D337" s="30">
        <v>54.305073720000003</v>
      </c>
      <c r="E337" s="30">
        <v>53.99815272</v>
      </c>
      <c r="F337" s="30">
        <v>0.56838999999999995</v>
      </c>
      <c r="G337" s="30">
        <v>0.306921</v>
      </c>
      <c r="H337" s="30">
        <v>5984.31</v>
      </c>
      <c r="I337" s="30">
        <v>324978232.79811198</v>
      </c>
    </row>
    <row r="338" spans="1:9" x14ac:dyDescent="0.25">
      <c r="A338" s="40">
        <v>43724</v>
      </c>
      <c r="B338" s="30" t="s">
        <v>54</v>
      </c>
      <c r="C338" s="30" t="s">
        <v>55</v>
      </c>
      <c r="D338" s="30">
        <v>53.998152750000003</v>
      </c>
      <c r="E338" s="30">
        <v>54.612285749999998</v>
      </c>
      <c r="F338" s="30">
        <v>-1.12453</v>
      </c>
      <c r="G338" s="30">
        <v>-0.61413300000000004</v>
      </c>
      <c r="H338" s="30">
        <v>5984.31</v>
      </c>
      <c r="I338" s="30">
        <v>323141523.48889399</v>
      </c>
    </row>
    <row r="339" spans="1:9" x14ac:dyDescent="0.25">
      <c r="A339" s="40">
        <v>43721</v>
      </c>
      <c r="B339" s="30" t="s">
        <v>54</v>
      </c>
      <c r="C339" s="30" t="s">
        <v>55</v>
      </c>
      <c r="D339" s="30">
        <v>54.612285960000001</v>
      </c>
      <c r="E339" s="30">
        <v>54.280694959999998</v>
      </c>
      <c r="F339" s="30">
        <v>0.61087999999999998</v>
      </c>
      <c r="G339" s="30">
        <v>0.33159100000000002</v>
      </c>
      <c r="H339" s="30">
        <v>5984.31</v>
      </c>
      <c r="I339" s="30">
        <v>326816685.15642899</v>
      </c>
    </row>
    <row r="340" spans="1:9" x14ac:dyDescent="0.25">
      <c r="A340" s="40">
        <v>43720</v>
      </c>
      <c r="B340" s="30" t="s">
        <v>54</v>
      </c>
      <c r="C340" s="30" t="s">
        <v>55</v>
      </c>
      <c r="D340" s="30">
        <v>54.28069481</v>
      </c>
      <c r="E340" s="30">
        <v>53.658811810000003</v>
      </c>
      <c r="F340" s="30">
        <v>1.15896</v>
      </c>
      <c r="G340" s="30">
        <v>0.62188299999999996</v>
      </c>
      <c r="H340" s="30">
        <v>5984.31</v>
      </c>
      <c r="I340" s="30">
        <v>324832341.91634601</v>
      </c>
    </row>
    <row r="341" spans="1:9" x14ac:dyDescent="0.25">
      <c r="A341" s="40">
        <v>43719</v>
      </c>
      <c r="B341" s="30" t="s">
        <v>54</v>
      </c>
      <c r="C341" s="30" t="s">
        <v>55</v>
      </c>
      <c r="D341" s="30">
        <v>53.658812240000003</v>
      </c>
      <c r="E341" s="30">
        <v>53.062060240000001</v>
      </c>
      <c r="F341" s="30">
        <v>1.12463</v>
      </c>
      <c r="G341" s="30">
        <v>0.59675199999999995</v>
      </c>
      <c r="H341" s="30">
        <v>5984.31</v>
      </c>
      <c r="I341" s="30">
        <v>321110805.69951701</v>
      </c>
    </row>
    <row r="342" spans="1:9" x14ac:dyDescent="0.25">
      <c r="A342" s="40">
        <v>43718</v>
      </c>
      <c r="B342" s="30" t="s">
        <v>54</v>
      </c>
      <c r="C342" s="30" t="s">
        <v>55</v>
      </c>
      <c r="D342" s="30">
        <v>53.062060600000002</v>
      </c>
      <c r="E342" s="30">
        <v>52.966418599999997</v>
      </c>
      <c r="F342" s="30">
        <v>0.18057000000000001</v>
      </c>
      <c r="G342" s="30">
        <v>9.5642000000000005E-2</v>
      </c>
      <c r="H342" s="30">
        <v>5984.31</v>
      </c>
      <c r="I342" s="30">
        <v>317539660.68300402</v>
      </c>
    </row>
    <row r="343" spans="1:9" x14ac:dyDescent="0.25">
      <c r="A343" s="40">
        <v>43717</v>
      </c>
      <c r="B343" s="30" t="s">
        <v>54</v>
      </c>
      <c r="C343" s="30" t="s">
        <v>55</v>
      </c>
      <c r="D343" s="30">
        <v>52.966418330000003</v>
      </c>
      <c r="E343" s="30">
        <v>52.862872330000002</v>
      </c>
      <c r="F343" s="30">
        <v>0.19588</v>
      </c>
      <c r="G343" s="30">
        <v>0.103546</v>
      </c>
      <c r="H343" s="30">
        <v>5984.31</v>
      </c>
      <c r="I343" s="30">
        <v>316967307.97714698</v>
      </c>
    </row>
    <row r="344" spans="1:9" x14ac:dyDescent="0.25">
      <c r="A344" s="40">
        <v>43714</v>
      </c>
      <c r="B344" s="30" t="s">
        <v>54</v>
      </c>
      <c r="C344" s="30" t="s">
        <v>55</v>
      </c>
      <c r="D344" s="30">
        <v>52.862872080000002</v>
      </c>
      <c r="E344" s="30">
        <v>51.981902079999998</v>
      </c>
      <c r="F344" s="30">
        <v>1.69476</v>
      </c>
      <c r="G344" s="30">
        <v>0.88097000000000003</v>
      </c>
      <c r="H344" s="30">
        <v>5984.31</v>
      </c>
      <c r="I344" s="30">
        <v>316347655.42844802</v>
      </c>
    </row>
    <row r="345" spans="1:9" x14ac:dyDescent="0.25">
      <c r="A345" s="40">
        <v>43713</v>
      </c>
      <c r="B345" s="30" t="s">
        <v>54</v>
      </c>
      <c r="C345" s="30" t="s">
        <v>55</v>
      </c>
      <c r="D345" s="30">
        <v>51.981901919999999</v>
      </c>
      <c r="E345" s="30">
        <v>51.129403920000001</v>
      </c>
      <c r="F345" s="30">
        <v>1.66733</v>
      </c>
      <c r="G345" s="30">
        <v>0.85249799999999998</v>
      </c>
      <c r="H345" s="30">
        <v>5984.31</v>
      </c>
      <c r="I345" s="30">
        <v>311075659.53316897</v>
      </c>
    </row>
    <row r="346" spans="1:9" x14ac:dyDescent="0.25">
      <c r="A346" s="40">
        <v>43712</v>
      </c>
      <c r="B346" s="30" t="s">
        <v>54</v>
      </c>
      <c r="C346" s="30" t="s">
        <v>55</v>
      </c>
      <c r="D346" s="30">
        <v>51.129403969999998</v>
      </c>
      <c r="E346" s="30">
        <v>49.64568397</v>
      </c>
      <c r="F346" s="30">
        <v>2.9886200000000001</v>
      </c>
      <c r="G346" s="30">
        <v>1.4837199999999999</v>
      </c>
      <c r="H346" s="30">
        <v>5984.31</v>
      </c>
      <c r="I346" s="30">
        <v>305974050.083498</v>
      </c>
    </row>
    <row r="347" spans="1:9" x14ac:dyDescent="0.25">
      <c r="A347" s="40">
        <v>43711</v>
      </c>
      <c r="B347" s="30" t="s">
        <v>54</v>
      </c>
      <c r="C347" s="30" t="s">
        <v>55</v>
      </c>
      <c r="D347" s="30">
        <v>49.645684439999997</v>
      </c>
      <c r="E347" s="30">
        <v>50.37623044</v>
      </c>
      <c r="F347" s="30">
        <v>-1.45018</v>
      </c>
      <c r="G347" s="30">
        <v>-0.73054600000000003</v>
      </c>
      <c r="H347" s="30">
        <v>5984.31</v>
      </c>
      <c r="I347" s="30">
        <v>297095016.914083</v>
      </c>
    </row>
    <row r="348" spans="1:9" x14ac:dyDescent="0.25">
      <c r="A348" s="40">
        <v>43707</v>
      </c>
      <c r="B348" s="30" t="s">
        <v>54</v>
      </c>
      <c r="C348" s="30" t="s">
        <v>55</v>
      </c>
      <c r="D348" s="30">
        <v>50.376230790000001</v>
      </c>
      <c r="E348" s="30">
        <v>50.75196279</v>
      </c>
      <c r="F348" s="30">
        <v>-0.74033000000000004</v>
      </c>
      <c r="G348" s="30">
        <v>-0.37573200000000001</v>
      </c>
      <c r="H348" s="30">
        <v>5984.31</v>
      </c>
      <c r="I348" s="30">
        <v>301466830.55021203</v>
      </c>
    </row>
    <row r="349" spans="1:9" x14ac:dyDescent="0.25">
      <c r="A349" s="40">
        <v>43706</v>
      </c>
      <c r="B349" s="30" t="s">
        <v>54</v>
      </c>
      <c r="C349" s="30" t="s">
        <v>55</v>
      </c>
      <c r="D349" s="30">
        <v>50.751962339999999</v>
      </c>
      <c r="E349" s="30">
        <v>49.723961340000002</v>
      </c>
      <c r="F349" s="30">
        <v>2.0674199999999998</v>
      </c>
      <c r="G349" s="30">
        <v>1.0280009999999999</v>
      </c>
      <c r="H349" s="30">
        <v>5984.31</v>
      </c>
      <c r="I349" s="30">
        <v>303715323.49499798</v>
      </c>
    </row>
    <row r="350" spans="1:9" x14ac:dyDescent="0.25">
      <c r="A350" s="40">
        <v>43705</v>
      </c>
      <c r="B350" s="30" t="s">
        <v>54</v>
      </c>
      <c r="C350" s="30" t="s">
        <v>55</v>
      </c>
      <c r="D350" s="30">
        <v>49.72396097</v>
      </c>
      <c r="E350" s="30">
        <v>48.90870297</v>
      </c>
      <c r="F350" s="30">
        <v>1.6669</v>
      </c>
      <c r="G350" s="30">
        <v>0.81525800000000004</v>
      </c>
      <c r="H350" s="30">
        <v>5984.31</v>
      </c>
      <c r="I350" s="30">
        <v>297563447.70049697</v>
      </c>
    </row>
    <row r="351" spans="1:9" x14ac:dyDescent="0.25">
      <c r="A351" s="40">
        <v>43704</v>
      </c>
      <c r="B351" s="30" t="s">
        <v>54</v>
      </c>
      <c r="C351" s="30" t="s">
        <v>55</v>
      </c>
      <c r="D351" s="30">
        <v>48.908702980000001</v>
      </c>
      <c r="E351" s="30">
        <v>49.792535979999997</v>
      </c>
      <c r="F351" s="30">
        <v>-1.7750300000000001</v>
      </c>
      <c r="G351" s="30">
        <v>-0.88383299999999998</v>
      </c>
      <c r="H351" s="30">
        <v>5984.31</v>
      </c>
      <c r="I351" s="30">
        <v>292684693.60413402</v>
      </c>
    </row>
    <row r="352" spans="1:9" x14ac:dyDescent="0.25">
      <c r="A352" s="40">
        <v>43703</v>
      </c>
      <c r="B352" s="30" t="s">
        <v>54</v>
      </c>
      <c r="C352" s="30" t="s">
        <v>55</v>
      </c>
      <c r="D352" s="30">
        <v>49.792535839999999</v>
      </c>
      <c r="E352" s="30">
        <v>49.519588839999997</v>
      </c>
      <c r="F352" s="30">
        <v>0.55118999999999996</v>
      </c>
      <c r="G352" s="30">
        <v>0.272947</v>
      </c>
      <c r="H352" s="30">
        <v>5984.31</v>
      </c>
      <c r="I352" s="30">
        <v>297973820.77506202</v>
      </c>
    </row>
    <row r="353" spans="1:9" x14ac:dyDescent="0.25">
      <c r="A353" s="40">
        <v>43700</v>
      </c>
      <c r="B353" s="30" t="s">
        <v>54</v>
      </c>
      <c r="C353" s="30" t="s">
        <v>55</v>
      </c>
      <c r="D353" s="30">
        <v>49.519588650000003</v>
      </c>
      <c r="E353" s="30">
        <v>52.033754649999999</v>
      </c>
      <c r="F353" s="30">
        <v>-4.8318000000000003</v>
      </c>
      <c r="G353" s="30">
        <v>-2.5141659999999999</v>
      </c>
      <c r="H353" s="30">
        <v>5984.31</v>
      </c>
      <c r="I353" s="30">
        <v>296340420.99531502</v>
      </c>
    </row>
    <row r="354" spans="1:9" x14ac:dyDescent="0.25">
      <c r="A354" s="40">
        <v>43699</v>
      </c>
      <c r="B354" s="30" t="s">
        <v>54</v>
      </c>
      <c r="C354" s="30" t="s">
        <v>55</v>
      </c>
      <c r="D354" s="30">
        <v>52.033754860000002</v>
      </c>
      <c r="E354" s="30">
        <v>52.775324859999998</v>
      </c>
      <c r="F354" s="30">
        <v>-1.4051499999999999</v>
      </c>
      <c r="G354" s="30">
        <v>-0.74156999999999995</v>
      </c>
      <c r="H354" s="30">
        <v>5984.31</v>
      </c>
      <c r="I354" s="30">
        <v>311385963.44498199</v>
      </c>
    </row>
    <row r="355" spans="1:9" x14ac:dyDescent="0.25">
      <c r="A355" s="40">
        <v>43698</v>
      </c>
      <c r="B355" s="30" t="s">
        <v>54</v>
      </c>
      <c r="C355" s="30" t="s">
        <v>55</v>
      </c>
      <c r="D355" s="30">
        <v>52.77532514</v>
      </c>
      <c r="E355" s="30">
        <v>51.249608139999999</v>
      </c>
      <c r="F355" s="30">
        <v>2.9770300000000001</v>
      </c>
      <c r="G355" s="30">
        <v>1.525717</v>
      </c>
      <c r="H355" s="30">
        <v>5884.31</v>
      </c>
      <c r="I355" s="30">
        <v>310546215.14857697</v>
      </c>
    </row>
    <row r="356" spans="1:9" x14ac:dyDescent="0.25">
      <c r="A356" s="40">
        <v>43697</v>
      </c>
      <c r="B356" s="30" t="s">
        <v>54</v>
      </c>
      <c r="C356" s="30" t="s">
        <v>55</v>
      </c>
      <c r="D356" s="30">
        <v>51.249608379999998</v>
      </c>
      <c r="E356" s="30">
        <v>51.826838379999998</v>
      </c>
      <c r="F356" s="30">
        <v>-1.1137699999999999</v>
      </c>
      <c r="G356" s="30">
        <v>-0.57723000000000002</v>
      </c>
      <c r="H356" s="30">
        <v>5834.31</v>
      </c>
      <c r="I356" s="30">
        <v>299005948.91869199</v>
      </c>
    </row>
    <row r="357" spans="1:9" x14ac:dyDescent="0.25">
      <c r="A357" s="40">
        <v>43696</v>
      </c>
      <c r="B357" s="30" t="s">
        <v>54</v>
      </c>
      <c r="C357" s="30" t="s">
        <v>55</v>
      </c>
      <c r="D357" s="30">
        <v>51.82683815</v>
      </c>
      <c r="E357" s="30">
        <v>50.13024515</v>
      </c>
      <c r="F357" s="30">
        <v>3.3843700000000001</v>
      </c>
      <c r="G357" s="30">
        <v>1.696593</v>
      </c>
      <c r="H357" s="30">
        <v>5834.31</v>
      </c>
      <c r="I357" s="30">
        <v>302373684.60641199</v>
      </c>
    </row>
    <row r="358" spans="1:9" x14ac:dyDescent="0.25">
      <c r="A358" s="40">
        <v>43693</v>
      </c>
      <c r="B358" s="30" t="s">
        <v>54</v>
      </c>
      <c r="C358" s="30" t="s">
        <v>55</v>
      </c>
      <c r="D358" s="30">
        <v>50.130245420000001</v>
      </c>
      <c r="E358" s="30">
        <v>48.595629420000002</v>
      </c>
      <c r="F358" s="30">
        <v>3.1579299999999999</v>
      </c>
      <c r="G358" s="30">
        <v>1.534616</v>
      </c>
      <c r="H358" s="30">
        <v>5834.31</v>
      </c>
      <c r="I358" s="30">
        <v>292475241.76562297</v>
      </c>
    </row>
    <row r="359" spans="1:9" x14ac:dyDescent="0.25">
      <c r="A359" s="40">
        <v>43692</v>
      </c>
      <c r="B359" s="30" t="s">
        <v>54</v>
      </c>
      <c r="C359" s="30" t="s">
        <v>55</v>
      </c>
      <c r="D359" s="30">
        <v>48.59562914</v>
      </c>
      <c r="E359" s="30">
        <v>48.597543139999999</v>
      </c>
      <c r="F359" s="30">
        <v>-3.9399999999999999E-3</v>
      </c>
      <c r="G359" s="30">
        <v>-1.9139999999999999E-3</v>
      </c>
      <c r="H359" s="30">
        <v>5834.31</v>
      </c>
      <c r="I359" s="30">
        <v>283521819.26090503</v>
      </c>
    </row>
    <row r="360" spans="1:9" x14ac:dyDescent="0.25">
      <c r="A360" s="40">
        <v>43691</v>
      </c>
      <c r="B360" s="30" t="s">
        <v>54</v>
      </c>
      <c r="C360" s="30" t="s">
        <v>55</v>
      </c>
      <c r="D360" s="30">
        <v>48.597543430000002</v>
      </c>
      <c r="E360" s="30">
        <v>51.716017430000001</v>
      </c>
      <c r="F360" s="30">
        <v>-6.03</v>
      </c>
      <c r="G360" s="30">
        <v>-3.118474</v>
      </c>
      <c r="H360" s="30">
        <v>5834.31</v>
      </c>
      <c r="I360" s="30">
        <v>283532987.81645298</v>
      </c>
    </row>
    <row r="361" spans="1:9" x14ac:dyDescent="0.25">
      <c r="A361" s="40">
        <v>43690</v>
      </c>
      <c r="B361" s="30" t="s">
        <v>54</v>
      </c>
      <c r="C361" s="30" t="s">
        <v>55</v>
      </c>
      <c r="D361" s="30">
        <v>51.71601751</v>
      </c>
      <c r="E361" s="30">
        <v>49.535046510000001</v>
      </c>
      <c r="F361" s="30">
        <v>4.4028799999999997</v>
      </c>
      <c r="G361" s="30">
        <v>2.180971</v>
      </c>
      <c r="H361" s="30">
        <v>5834.31</v>
      </c>
      <c r="I361" s="30">
        <v>301727122.97071499</v>
      </c>
    </row>
    <row r="362" spans="1:9" x14ac:dyDescent="0.25">
      <c r="A362" s="40">
        <v>43689</v>
      </c>
      <c r="B362" s="30" t="s">
        <v>54</v>
      </c>
      <c r="C362" s="30" t="s">
        <v>55</v>
      </c>
      <c r="D362" s="30">
        <v>49.53504676</v>
      </c>
      <c r="E362" s="30">
        <v>51.842126759999999</v>
      </c>
      <c r="F362" s="30">
        <v>-4.4501999999999997</v>
      </c>
      <c r="G362" s="30">
        <v>-2.30708</v>
      </c>
      <c r="H362" s="30">
        <v>5834.31</v>
      </c>
      <c r="I362" s="30">
        <v>289002670.05719501</v>
      </c>
    </row>
    <row r="363" spans="1:9" x14ac:dyDescent="0.25">
      <c r="A363" s="40">
        <v>43686</v>
      </c>
      <c r="B363" s="30" t="s">
        <v>54</v>
      </c>
      <c r="C363" s="30" t="s">
        <v>55</v>
      </c>
      <c r="D363" s="30">
        <v>51.842127150000003</v>
      </c>
      <c r="E363" s="30">
        <v>52.694261150000003</v>
      </c>
      <c r="F363" s="30">
        <v>-1.61713</v>
      </c>
      <c r="G363" s="30">
        <v>-0.85213399999999995</v>
      </c>
      <c r="H363" s="30">
        <v>5834.31</v>
      </c>
      <c r="I363" s="30">
        <v>302462885.32613498</v>
      </c>
    </row>
    <row r="364" spans="1:9" x14ac:dyDescent="0.25">
      <c r="A364" s="40">
        <v>43685</v>
      </c>
      <c r="B364" s="30" t="s">
        <v>54</v>
      </c>
      <c r="C364" s="30" t="s">
        <v>55</v>
      </c>
      <c r="D364" s="30">
        <v>52.694261300000001</v>
      </c>
      <c r="E364" s="30">
        <v>51.010399300000003</v>
      </c>
      <c r="F364" s="30">
        <v>3.3010199999999998</v>
      </c>
      <c r="G364" s="30">
        <v>1.683862</v>
      </c>
      <c r="H364" s="30">
        <v>5834.31</v>
      </c>
      <c r="I364" s="30">
        <v>307434497.562419</v>
      </c>
    </row>
    <row r="365" spans="1:9" x14ac:dyDescent="0.25">
      <c r="A365" s="40">
        <v>43684</v>
      </c>
      <c r="B365" s="30" t="s">
        <v>54</v>
      </c>
      <c r="C365" s="30" t="s">
        <v>55</v>
      </c>
      <c r="D365" s="30">
        <v>51.010399640000003</v>
      </c>
      <c r="E365" s="30">
        <v>50.621477640000002</v>
      </c>
      <c r="F365" s="30">
        <v>0.76829000000000003</v>
      </c>
      <c r="G365" s="30">
        <v>0.38892199999999999</v>
      </c>
      <c r="H365" s="30">
        <v>5834.31</v>
      </c>
      <c r="I365" s="30">
        <v>297610331.69244897</v>
      </c>
    </row>
    <row r="366" spans="1:9" x14ac:dyDescent="0.25">
      <c r="A366" s="40">
        <v>43683</v>
      </c>
      <c r="B366" s="30" t="s">
        <v>54</v>
      </c>
      <c r="C366" s="30" t="s">
        <v>55</v>
      </c>
      <c r="D366" s="30">
        <v>50.621477720000001</v>
      </c>
      <c r="E366" s="30">
        <v>49.089750719999998</v>
      </c>
      <c r="F366" s="30">
        <v>3.12026</v>
      </c>
      <c r="G366" s="30">
        <v>1.5317270000000001</v>
      </c>
      <c r="H366" s="30">
        <v>5834.31</v>
      </c>
      <c r="I366" s="30">
        <v>295341241.81213999</v>
      </c>
    </row>
    <row r="367" spans="1:9" x14ac:dyDescent="0.25">
      <c r="A367" s="40">
        <v>43682</v>
      </c>
      <c r="B367" s="30" t="s">
        <v>54</v>
      </c>
      <c r="C367" s="30" t="s">
        <v>55</v>
      </c>
      <c r="D367" s="30">
        <v>49.089750649999999</v>
      </c>
      <c r="E367" s="30">
        <v>54.157073650000001</v>
      </c>
      <c r="F367" s="30">
        <v>-9.3567099999999996</v>
      </c>
      <c r="G367" s="30">
        <v>-5.067323</v>
      </c>
      <c r="H367" s="30">
        <v>5834.31</v>
      </c>
      <c r="I367" s="30">
        <v>286404675.84554899</v>
      </c>
    </row>
    <row r="368" spans="1:9" x14ac:dyDescent="0.25">
      <c r="A368" s="40">
        <v>43679</v>
      </c>
      <c r="B368" s="30" t="s">
        <v>54</v>
      </c>
      <c r="C368" s="30" t="s">
        <v>55</v>
      </c>
      <c r="D368" s="30">
        <v>54.157073959999998</v>
      </c>
      <c r="E368" s="30">
        <v>54.084546959999997</v>
      </c>
      <c r="F368" s="30">
        <v>0.1341</v>
      </c>
      <c r="G368" s="30">
        <v>7.2526999999999994E-2</v>
      </c>
      <c r="H368" s="30">
        <v>5834.31</v>
      </c>
      <c r="I368" s="30">
        <v>315968995.70434499</v>
      </c>
    </row>
    <row r="369" spans="1:9" x14ac:dyDescent="0.25">
      <c r="A369" s="40">
        <v>43678</v>
      </c>
      <c r="B369" s="30" t="s">
        <v>54</v>
      </c>
      <c r="C369" s="30" t="s">
        <v>55</v>
      </c>
      <c r="D369" s="30">
        <v>54.084547389999997</v>
      </c>
      <c r="E369" s="30">
        <v>55.852560390000001</v>
      </c>
      <c r="F369" s="30">
        <v>-3.1655000000000002</v>
      </c>
      <c r="G369" s="30">
        <v>-1.7680130000000001</v>
      </c>
      <c r="H369" s="30">
        <v>5834.31</v>
      </c>
      <c r="I369" s="30">
        <v>315545853.429308</v>
      </c>
    </row>
    <row r="370" spans="1:9" x14ac:dyDescent="0.25">
      <c r="A370" s="40">
        <v>43677</v>
      </c>
      <c r="B370" s="30" t="s">
        <v>54</v>
      </c>
      <c r="C370" s="30" t="s">
        <v>55</v>
      </c>
      <c r="D370" s="30">
        <v>55.852560230000002</v>
      </c>
      <c r="E370" s="30">
        <v>57.513875229999996</v>
      </c>
      <c r="F370" s="30">
        <v>-2.88855</v>
      </c>
      <c r="G370" s="30">
        <v>-1.6613150000000001</v>
      </c>
      <c r="H370" s="30">
        <v>5834.31</v>
      </c>
      <c r="I370" s="30">
        <v>325860983.11781001</v>
      </c>
    </row>
    <row r="371" spans="1:9" x14ac:dyDescent="0.25">
      <c r="A371" s="40">
        <v>43676</v>
      </c>
      <c r="B371" s="30" t="s">
        <v>54</v>
      </c>
      <c r="C371" s="30" t="s">
        <v>55</v>
      </c>
      <c r="D371" s="30">
        <v>57.513874749999999</v>
      </c>
      <c r="E371" s="30">
        <v>58.617285750000001</v>
      </c>
      <c r="F371" s="30">
        <v>-1.8824000000000001</v>
      </c>
      <c r="G371" s="30">
        <v>-1.1034109999999999</v>
      </c>
      <c r="H371" s="30">
        <v>5834.31</v>
      </c>
      <c r="I371" s="30">
        <v>335553602.05104798</v>
      </c>
    </row>
    <row r="372" spans="1:9" x14ac:dyDescent="0.25">
      <c r="A372" s="40">
        <v>43675</v>
      </c>
      <c r="B372" s="30" t="s">
        <v>54</v>
      </c>
      <c r="C372" s="30" t="s">
        <v>55</v>
      </c>
      <c r="D372" s="30">
        <v>58.617285940000002</v>
      </c>
      <c r="E372" s="30">
        <v>58.814625939999999</v>
      </c>
      <c r="F372" s="30">
        <v>-0.33552999999999999</v>
      </c>
      <c r="G372" s="30">
        <v>-0.19733999999999999</v>
      </c>
      <c r="H372" s="30">
        <v>5834.31</v>
      </c>
      <c r="I372" s="30">
        <v>341991241.68074298</v>
      </c>
    </row>
    <row r="373" spans="1:9" x14ac:dyDescent="0.25">
      <c r="A373" s="40">
        <v>43672</v>
      </c>
      <c r="B373" s="30" t="s">
        <v>54</v>
      </c>
      <c r="C373" s="30" t="s">
        <v>55</v>
      </c>
      <c r="D373" s="30">
        <v>58.814626079999996</v>
      </c>
      <c r="E373" s="30">
        <v>58.236740079999997</v>
      </c>
      <c r="F373" s="30">
        <v>0.99229999999999996</v>
      </c>
      <c r="G373" s="30">
        <v>0.57788600000000001</v>
      </c>
      <c r="H373" s="30">
        <v>5834.31</v>
      </c>
      <c r="I373" s="30">
        <v>343142584.640926</v>
      </c>
    </row>
    <row r="374" spans="1:9" x14ac:dyDescent="0.25">
      <c r="A374" s="40">
        <v>43671</v>
      </c>
      <c r="B374" s="30" t="s">
        <v>54</v>
      </c>
      <c r="C374" s="30" t="s">
        <v>55</v>
      </c>
      <c r="D374" s="30">
        <v>58.236740480000002</v>
      </c>
      <c r="E374" s="30">
        <v>58.837346480000001</v>
      </c>
      <c r="F374" s="30">
        <v>-1.0207900000000001</v>
      </c>
      <c r="G374" s="30">
        <v>-0.60060599999999997</v>
      </c>
      <c r="H374" s="30">
        <v>5834.31</v>
      </c>
      <c r="I374" s="30">
        <v>339771022.63964701</v>
      </c>
    </row>
    <row r="375" spans="1:9" x14ac:dyDescent="0.25">
      <c r="A375" s="40">
        <v>43670</v>
      </c>
      <c r="B375" s="30" t="s">
        <v>54</v>
      </c>
      <c r="C375" s="30" t="s">
        <v>55</v>
      </c>
      <c r="D375" s="30">
        <v>58.837346779999997</v>
      </c>
      <c r="E375" s="30">
        <v>58.103950779999998</v>
      </c>
      <c r="F375" s="30">
        <v>1.2622100000000001</v>
      </c>
      <c r="G375" s="30">
        <v>0.73339600000000005</v>
      </c>
      <c r="H375" s="30">
        <v>5834.31</v>
      </c>
      <c r="I375" s="30">
        <v>343275144.17998099</v>
      </c>
    </row>
    <row r="376" spans="1:9" x14ac:dyDescent="0.25">
      <c r="A376" s="40">
        <v>43669</v>
      </c>
      <c r="B376" s="30" t="s">
        <v>54</v>
      </c>
      <c r="C376" s="30" t="s">
        <v>55</v>
      </c>
      <c r="D376" s="30">
        <v>58.103950699999999</v>
      </c>
      <c r="E376" s="30">
        <v>57.4018637</v>
      </c>
      <c r="F376" s="30">
        <v>1.2231099999999999</v>
      </c>
      <c r="G376" s="30">
        <v>0.70208700000000002</v>
      </c>
      <c r="H376" s="30">
        <v>5834.31</v>
      </c>
      <c r="I376" s="30">
        <v>338996286.296664</v>
      </c>
    </row>
    <row r="377" spans="1:9" x14ac:dyDescent="0.25">
      <c r="A377" s="40">
        <v>43668</v>
      </c>
      <c r="B377" s="30" t="s">
        <v>54</v>
      </c>
      <c r="C377" s="30" t="s">
        <v>55</v>
      </c>
      <c r="D377" s="30">
        <v>57.401864160000002</v>
      </c>
      <c r="E377" s="30">
        <v>56.244210160000002</v>
      </c>
      <c r="F377" s="30">
        <v>2.0582600000000002</v>
      </c>
      <c r="G377" s="30">
        <v>1.157654</v>
      </c>
      <c r="H377" s="30">
        <v>5834.31</v>
      </c>
      <c r="I377" s="30">
        <v>334900097.88173699</v>
      </c>
    </row>
    <row r="378" spans="1:9" x14ac:dyDescent="0.25">
      <c r="A378" s="40">
        <v>43665</v>
      </c>
      <c r="B378" s="30" t="s">
        <v>54</v>
      </c>
      <c r="C378" s="30" t="s">
        <v>55</v>
      </c>
      <c r="D378" s="30">
        <v>56.244210250000002</v>
      </c>
      <c r="E378" s="30">
        <v>57.236371249999998</v>
      </c>
      <c r="F378" s="30">
        <v>-1.7334400000000001</v>
      </c>
      <c r="G378" s="30">
        <v>-0.99216099999999996</v>
      </c>
      <c r="H378" s="30">
        <v>5834.31</v>
      </c>
      <c r="I378" s="30">
        <v>328145989.57104599</v>
      </c>
    </row>
    <row r="379" spans="1:9" x14ac:dyDescent="0.25">
      <c r="A379" s="40">
        <v>43664</v>
      </c>
      <c r="B379" s="30" t="s">
        <v>54</v>
      </c>
      <c r="C379" s="30" t="s">
        <v>55</v>
      </c>
      <c r="D379" s="30">
        <v>57.236371630000001</v>
      </c>
      <c r="E379" s="30">
        <v>56.535339630000003</v>
      </c>
      <c r="F379" s="30">
        <v>1.2399899999999999</v>
      </c>
      <c r="G379" s="30">
        <v>0.70103199999999999</v>
      </c>
      <c r="H379" s="30">
        <v>5834.31</v>
      </c>
      <c r="I379" s="30">
        <v>333934563.65551001</v>
      </c>
    </row>
    <row r="380" spans="1:9" x14ac:dyDescent="0.25">
      <c r="A380" s="40">
        <v>43663</v>
      </c>
      <c r="B380" s="30" t="s">
        <v>54</v>
      </c>
      <c r="C380" s="30" t="s">
        <v>55</v>
      </c>
      <c r="D380" s="30">
        <v>56.535339450000002</v>
      </c>
      <c r="E380" s="30">
        <v>57.287433450000002</v>
      </c>
      <c r="F380" s="30">
        <v>-1.31284</v>
      </c>
      <c r="G380" s="30">
        <v>-0.75209400000000004</v>
      </c>
      <c r="H380" s="30">
        <v>5834.31</v>
      </c>
      <c r="I380" s="30">
        <v>329844526.70051098</v>
      </c>
    </row>
    <row r="381" spans="1:9" x14ac:dyDescent="0.25">
      <c r="A381" s="40">
        <v>43662</v>
      </c>
      <c r="B381" s="30" t="s">
        <v>54</v>
      </c>
      <c r="C381" s="30" t="s">
        <v>55</v>
      </c>
      <c r="D381" s="30">
        <v>57.28743394</v>
      </c>
      <c r="E381" s="30">
        <v>57.459155940000002</v>
      </c>
      <c r="F381" s="30">
        <v>-0.29886000000000001</v>
      </c>
      <c r="G381" s="30">
        <v>-0.17172200000000001</v>
      </c>
      <c r="H381" s="30">
        <v>5834.31</v>
      </c>
      <c r="I381" s="30">
        <v>334232476.84817898</v>
      </c>
    </row>
    <row r="382" spans="1:9" x14ac:dyDescent="0.25">
      <c r="A382" s="40">
        <v>43661</v>
      </c>
      <c r="B382" s="30" t="s">
        <v>54</v>
      </c>
      <c r="C382" s="30" t="s">
        <v>55</v>
      </c>
      <c r="D382" s="30">
        <v>57.459156069999999</v>
      </c>
      <c r="E382" s="30">
        <v>57.409064069999999</v>
      </c>
      <c r="F382" s="30">
        <v>8.7249999999999994E-2</v>
      </c>
      <c r="G382" s="30">
        <v>5.0091999999999998E-2</v>
      </c>
      <c r="H382" s="30">
        <v>5584.31</v>
      </c>
      <c r="I382" s="30">
        <v>320869567.45579302</v>
      </c>
    </row>
    <row r="383" spans="1:9" x14ac:dyDescent="0.25">
      <c r="A383" s="40">
        <v>43658</v>
      </c>
      <c r="B383" s="30" t="s">
        <v>54</v>
      </c>
      <c r="C383" s="30" t="s">
        <v>55</v>
      </c>
      <c r="D383" s="30">
        <v>57.409063719999999</v>
      </c>
      <c r="E383" s="30">
        <v>56.94564072</v>
      </c>
      <c r="F383" s="30">
        <v>0.81379999999999997</v>
      </c>
      <c r="G383" s="30">
        <v>0.46342299999999997</v>
      </c>
      <c r="H383" s="30">
        <v>5584.31</v>
      </c>
      <c r="I383" s="30">
        <v>320589836.395042</v>
      </c>
    </row>
    <row r="384" spans="1:9" x14ac:dyDescent="0.25">
      <c r="A384" s="40">
        <v>43657</v>
      </c>
      <c r="B384" s="30" t="s">
        <v>54</v>
      </c>
      <c r="C384" s="30" t="s">
        <v>55</v>
      </c>
      <c r="D384" s="30">
        <v>56.945640439999998</v>
      </c>
      <c r="E384" s="30">
        <v>56.571135439999999</v>
      </c>
      <c r="F384" s="30">
        <v>0.66200999999999999</v>
      </c>
      <c r="G384" s="30">
        <v>0.37450499999999998</v>
      </c>
      <c r="H384" s="30">
        <v>5584.31</v>
      </c>
      <c r="I384" s="30">
        <v>318001938.528575</v>
      </c>
    </row>
    <row r="385" spans="1:9" x14ac:dyDescent="0.25">
      <c r="A385" s="40">
        <v>43656</v>
      </c>
      <c r="B385" s="30" t="s">
        <v>54</v>
      </c>
      <c r="C385" s="30" t="s">
        <v>55</v>
      </c>
      <c r="D385" s="30">
        <v>56.571134989999997</v>
      </c>
      <c r="E385" s="30">
        <v>55.551649990000001</v>
      </c>
      <c r="F385" s="30">
        <v>1.8351999999999999</v>
      </c>
      <c r="G385" s="30">
        <v>1.019485</v>
      </c>
      <c r="H385" s="30">
        <v>5584.31</v>
      </c>
      <c r="I385" s="30">
        <v>315910585.12260097</v>
      </c>
    </row>
    <row r="386" spans="1:9" x14ac:dyDescent="0.25">
      <c r="A386" s="40">
        <v>43655</v>
      </c>
      <c r="B386" s="30" t="s">
        <v>54</v>
      </c>
      <c r="C386" s="30" t="s">
        <v>55</v>
      </c>
      <c r="D386" s="30">
        <v>55.551649650000002</v>
      </c>
      <c r="E386" s="30">
        <v>55.585824649999999</v>
      </c>
      <c r="F386" s="30">
        <v>-6.148E-2</v>
      </c>
      <c r="G386" s="30">
        <v>-3.4174999999999997E-2</v>
      </c>
      <c r="H386" s="30">
        <v>5434.31</v>
      </c>
      <c r="I386" s="30">
        <v>301884718.55454201</v>
      </c>
    </row>
    <row r="387" spans="1:9" x14ac:dyDescent="0.25">
      <c r="A387" s="40">
        <v>43654</v>
      </c>
      <c r="B387" s="30" t="s">
        <v>54</v>
      </c>
      <c r="C387" s="30" t="s">
        <v>55</v>
      </c>
      <c r="D387" s="30">
        <v>55.585824340000002</v>
      </c>
      <c r="E387" s="30">
        <v>56.370789340000002</v>
      </c>
      <c r="F387" s="30">
        <v>-1.3925000000000001</v>
      </c>
      <c r="G387" s="30">
        <v>-0.78496500000000002</v>
      </c>
      <c r="H387" s="30">
        <v>5434.31</v>
      </c>
      <c r="I387" s="30">
        <v>302070434.31163198</v>
      </c>
    </row>
    <row r="388" spans="1:9" x14ac:dyDescent="0.25">
      <c r="A388" s="40">
        <v>43651</v>
      </c>
      <c r="B388" s="30" t="s">
        <v>54</v>
      </c>
      <c r="C388" s="30" t="s">
        <v>55</v>
      </c>
      <c r="D388" s="30">
        <v>56.370789700000003</v>
      </c>
      <c r="E388" s="30">
        <v>56.777913699999999</v>
      </c>
      <c r="F388" s="30">
        <v>-0.71704999999999997</v>
      </c>
      <c r="G388" s="30">
        <v>-0.40712399999999999</v>
      </c>
      <c r="H388" s="30">
        <v>5434.31</v>
      </c>
      <c r="I388" s="30">
        <v>306336177.06223702</v>
      </c>
    </row>
    <row r="389" spans="1:9" x14ac:dyDescent="0.25">
      <c r="A389" s="40">
        <v>43649</v>
      </c>
      <c r="B389" s="30" t="s">
        <v>54</v>
      </c>
      <c r="C389" s="30" t="s">
        <v>55</v>
      </c>
      <c r="D389" s="30">
        <v>56.777913550000001</v>
      </c>
      <c r="E389" s="30">
        <v>56.546998549999998</v>
      </c>
      <c r="F389" s="30">
        <v>0.40836</v>
      </c>
      <c r="G389" s="30">
        <v>0.23091500000000001</v>
      </c>
      <c r="H389" s="30">
        <v>5434.31</v>
      </c>
      <c r="I389" s="30">
        <v>308548613.05015898</v>
      </c>
    </row>
    <row r="390" spans="1:9" x14ac:dyDescent="0.25">
      <c r="A390" s="40">
        <v>43648</v>
      </c>
      <c r="B390" s="30" t="s">
        <v>54</v>
      </c>
      <c r="C390" s="30" t="s">
        <v>55</v>
      </c>
      <c r="D390" s="30">
        <v>56.54699815</v>
      </c>
      <c r="E390" s="30">
        <v>55.420340150000001</v>
      </c>
      <c r="F390" s="30">
        <v>2.0329299999999999</v>
      </c>
      <c r="G390" s="30">
        <v>1.1266579999999999</v>
      </c>
      <c r="H390" s="30">
        <v>5434.31</v>
      </c>
      <c r="I390" s="30">
        <v>307293747.87553197</v>
      </c>
    </row>
    <row r="391" spans="1:9" x14ac:dyDescent="0.25">
      <c r="A391" s="40">
        <v>43647</v>
      </c>
      <c r="B391" s="30" t="s">
        <v>54</v>
      </c>
      <c r="C391" s="30" t="s">
        <v>55</v>
      </c>
      <c r="D391" s="30">
        <v>55.420340070000002</v>
      </c>
      <c r="E391" s="30">
        <v>54.507772070000001</v>
      </c>
      <c r="F391" s="30">
        <v>1.6741999999999999</v>
      </c>
      <c r="G391" s="30">
        <v>0.91256800000000005</v>
      </c>
      <c r="H391" s="30">
        <v>5434.31</v>
      </c>
      <c r="I391" s="30">
        <v>301171141.98478103</v>
      </c>
    </row>
    <row r="392" spans="1:9" x14ac:dyDescent="0.25">
      <c r="A392" s="40">
        <v>43644</v>
      </c>
      <c r="B392" s="30" t="s">
        <v>54</v>
      </c>
      <c r="C392" s="30" t="s">
        <v>55</v>
      </c>
      <c r="D392" s="30">
        <v>54.50777197</v>
      </c>
      <c r="E392" s="30">
        <v>53.698808970000002</v>
      </c>
      <c r="F392" s="30">
        <v>1.50648</v>
      </c>
      <c r="G392" s="30">
        <v>0.80896299999999999</v>
      </c>
      <c r="H392" s="30">
        <v>6184.31</v>
      </c>
      <c r="I392" s="30">
        <v>337092795.748474</v>
      </c>
    </row>
    <row r="393" spans="1:9" x14ac:dyDescent="0.25">
      <c r="A393" s="40">
        <v>43643</v>
      </c>
      <c r="B393" s="30" t="s">
        <v>54</v>
      </c>
      <c r="C393" s="30" t="s">
        <v>55</v>
      </c>
      <c r="D393" s="30">
        <v>53.69880947</v>
      </c>
      <c r="E393" s="30">
        <v>53.062008470000002</v>
      </c>
      <c r="F393" s="30">
        <v>1.20011</v>
      </c>
      <c r="G393" s="30">
        <v>0.63680099999999995</v>
      </c>
      <c r="H393" s="30">
        <v>6184.31</v>
      </c>
      <c r="I393" s="30">
        <v>332089923.296987</v>
      </c>
    </row>
    <row r="394" spans="1:9" x14ac:dyDescent="0.25">
      <c r="A394" s="40">
        <v>43642</v>
      </c>
      <c r="B394" s="30" t="s">
        <v>54</v>
      </c>
      <c r="C394" s="30" t="s">
        <v>55</v>
      </c>
      <c r="D394" s="30">
        <v>53.062008650000003</v>
      </c>
      <c r="E394" s="30">
        <v>52.869413649999998</v>
      </c>
      <c r="F394" s="30">
        <v>0.36427999999999999</v>
      </c>
      <c r="G394" s="30">
        <v>0.19259499999999999</v>
      </c>
      <c r="H394" s="30">
        <v>6184.31</v>
      </c>
      <c r="I394" s="30">
        <v>328151751.52825499</v>
      </c>
    </row>
    <row r="395" spans="1:9" x14ac:dyDescent="0.25">
      <c r="A395" s="40">
        <v>43641</v>
      </c>
      <c r="B395" s="30" t="s">
        <v>54</v>
      </c>
      <c r="C395" s="30" t="s">
        <v>55</v>
      </c>
      <c r="D395" s="30">
        <v>52.86941332</v>
      </c>
      <c r="E395" s="30">
        <v>53.505263319999997</v>
      </c>
      <c r="F395" s="30">
        <v>-1.1883900000000001</v>
      </c>
      <c r="G395" s="30">
        <v>-0.63585000000000003</v>
      </c>
      <c r="H395" s="30">
        <v>6184.31</v>
      </c>
      <c r="I395" s="30">
        <v>326960682.88076901</v>
      </c>
    </row>
    <row r="396" spans="1:9" x14ac:dyDescent="0.25">
      <c r="A396" s="40">
        <v>43640</v>
      </c>
      <c r="B396" s="30" t="s">
        <v>54</v>
      </c>
      <c r="C396" s="30" t="s">
        <v>55</v>
      </c>
      <c r="D396" s="30">
        <v>53.505263550000002</v>
      </c>
      <c r="E396" s="30">
        <v>53.126921549999999</v>
      </c>
      <c r="F396" s="30">
        <v>0.71214999999999995</v>
      </c>
      <c r="G396" s="30">
        <v>0.37834200000000001</v>
      </c>
      <c r="H396" s="30">
        <v>6184.31</v>
      </c>
      <c r="I396" s="30">
        <v>330892975.909109</v>
      </c>
    </row>
    <row r="397" spans="1:9" x14ac:dyDescent="0.25">
      <c r="A397" s="40">
        <v>43637</v>
      </c>
      <c r="B397" s="30" t="s">
        <v>54</v>
      </c>
      <c r="C397" s="30" t="s">
        <v>55</v>
      </c>
      <c r="D397" s="30">
        <v>53.126921780000004</v>
      </c>
      <c r="E397" s="30">
        <v>53.793432780000003</v>
      </c>
      <c r="F397" s="30">
        <v>-1.23902</v>
      </c>
      <c r="G397" s="30">
        <v>-0.66651099999999996</v>
      </c>
      <c r="H397" s="30">
        <v>6184.31</v>
      </c>
      <c r="I397" s="30">
        <v>328553194.25250602</v>
      </c>
    </row>
    <row r="398" spans="1:9" x14ac:dyDescent="0.25">
      <c r="A398" s="40">
        <v>43636</v>
      </c>
      <c r="B398" s="30" t="s">
        <v>54</v>
      </c>
      <c r="C398" s="30" t="s">
        <v>55</v>
      </c>
      <c r="D398" s="30">
        <v>53.793432920000001</v>
      </c>
      <c r="E398" s="30">
        <v>54.209595919999998</v>
      </c>
      <c r="F398" s="30">
        <v>-0.76768999999999998</v>
      </c>
      <c r="G398" s="30">
        <v>-0.41616300000000001</v>
      </c>
      <c r="H398" s="30">
        <v>6184.31</v>
      </c>
      <c r="I398" s="30">
        <v>332675103.761186</v>
      </c>
    </row>
    <row r="399" spans="1:9" x14ac:dyDescent="0.25">
      <c r="A399" s="40">
        <v>43635</v>
      </c>
      <c r="B399" s="30" t="s">
        <v>54</v>
      </c>
      <c r="C399" s="30" t="s">
        <v>55</v>
      </c>
      <c r="D399" s="30">
        <v>54.209595520000001</v>
      </c>
      <c r="E399" s="30">
        <v>53.010314520000001</v>
      </c>
      <c r="F399" s="30">
        <v>2.2623500000000001</v>
      </c>
      <c r="G399" s="30">
        <v>1.199281</v>
      </c>
      <c r="H399" s="30">
        <v>6184.31</v>
      </c>
      <c r="I399" s="30">
        <v>335248781.04150403</v>
      </c>
    </row>
    <row r="400" spans="1:9" x14ac:dyDescent="0.25">
      <c r="A400" s="40">
        <v>43634</v>
      </c>
      <c r="B400" s="30" t="s">
        <v>54</v>
      </c>
      <c r="C400" s="30" t="s">
        <v>55</v>
      </c>
      <c r="D400" s="30">
        <v>53.010314139999998</v>
      </c>
      <c r="E400" s="30">
        <v>52.994949140000003</v>
      </c>
      <c r="F400" s="30">
        <v>2.8989999999999998E-2</v>
      </c>
      <c r="G400" s="30">
        <v>1.5365E-2</v>
      </c>
      <c r="H400" s="30">
        <v>6634.31</v>
      </c>
      <c r="I400" s="30">
        <v>351686698.17119998</v>
      </c>
    </row>
    <row r="401" spans="1:9" x14ac:dyDescent="0.25">
      <c r="A401" s="40">
        <v>43633</v>
      </c>
      <c r="B401" s="30" t="s">
        <v>54</v>
      </c>
      <c r="C401" s="30" t="s">
        <v>55</v>
      </c>
      <c r="D401" s="30">
        <v>52.994949589999997</v>
      </c>
      <c r="E401" s="30">
        <v>52.700042590000002</v>
      </c>
      <c r="F401" s="30">
        <v>0.55959999999999999</v>
      </c>
      <c r="G401" s="30">
        <v>0.29490699999999997</v>
      </c>
      <c r="H401" s="30">
        <v>6634.31</v>
      </c>
      <c r="I401" s="30">
        <v>351584765.02958399</v>
      </c>
    </row>
    <row r="402" spans="1:9" x14ac:dyDescent="0.25">
      <c r="A402" s="40">
        <v>43630</v>
      </c>
      <c r="B402" s="30" t="s">
        <v>54</v>
      </c>
      <c r="C402" s="30" t="s">
        <v>55</v>
      </c>
      <c r="D402" s="30">
        <v>52.700042340000003</v>
      </c>
      <c r="E402" s="30">
        <v>52.288756339999999</v>
      </c>
      <c r="F402" s="30">
        <v>0.78656999999999999</v>
      </c>
      <c r="G402" s="30">
        <v>0.41128599999999998</v>
      </c>
      <c r="H402" s="30">
        <v>6634.31</v>
      </c>
      <c r="I402" s="30">
        <v>349628259.79655802</v>
      </c>
    </row>
    <row r="403" spans="1:9" x14ac:dyDescent="0.25">
      <c r="A403" s="40">
        <v>43629</v>
      </c>
      <c r="B403" s="30" t="s">
        <v>54</v>
      </c>
      <c r="C403" s="30" t="s">
        <v>55</v>
      </c>
      <c r="D403" s="30">
        <v>52.288756749999997</v>
      </c>
      <c r="E403" s="30">
        <v>52.224722749999998</v>
      </c>
      <c r="F403" s="30">
        <v>0.12261</v>
      </c>
      <c r="G403" s="30">
        <v>6.4033999999999994E-2</v>
      </c>
      <c r="H403" s="30">
        <v>6634.31</v>
      </c>
      <c r="I403" s="30">
        <v>346899664.92782199</v>
      </c>
    </row>
    <row r="404" spans="1:9" x14ac:dyDescent="0.25">
      <c r="A404" s="40">
        <v>43628</v>
      </c>
      <c r="B404" s="30" t="s">
        <v>54</v>
      </c>
      <c r="C404" s="30" t="s">
        <v>55</v>
      </c>
      <c r="D404" s="30">
        <v>52.224722900000003</v>
      </c>
      <c r="E404" s="30">
        <v>52.052372900000002</v>
      </c>
      <c r="F404" s="30">
        <v>0.33111000000000002</v>
      </c>
      <c r="G404" s="30">
        <v>0.17235</v>
      </c>
      <c r="H404" s="30">
        <v>6634.31</v>
      </c>
      <c r="I404" s="30">
        <v>346474844.70853001</v>
      </c>
    </row>
    <row r="405" spans="1:9" x14ac:dyDescent="0.25">
      <c r="A405" s="40">
        <v>43627</v>
      </c>
      <c r="B405" s="30" t="s">
        <v>54</v>
      </c>
      <c r="C405" s="30" t="s">
        <v>55</v>
      </c>
      <c r="D405" s="30">
        <v>52.052372900000002</v>
      </c>
      <c r="E405" s="30">
        <v>52.209126900000001</v>
      </c>
      <c r="F405" s="30">
        <v>-0.30024000000000001</v>
      </c>
      <c r="G405" s="30">
        <v>-0.156754</v>
      </c>
      <c r="H405" s="30">
        <v>6634.31</v>
      </c>
      <c r="I405" s="30">
        <v>345331421.89708</v>
      </c>
    </row>
    <row r="406" spans="1:9" x14ac:dyDescent="0.25">
      <c r="A406" s="40">
        <v>43626</v>
      </c>
      <c r="B406" s="30" t="s">
        <v>54</v>
      </c>
      <c r="C406" s="30" t="s">
        <v>55</v>
      </c>
      <c r="D406" s="30">
        <v>52.209126589999997</v>
      </c>
      <c r="E406" s="30">
        <v>51.820459589999999</v>
      </c>
      <c r="F406" s="30">
        <v>0.75002999999999997</v>
      </c>
      <c r="G406" s="30">
        <v>0.38866699999999998</v>
      </c>
      <c r="H406" s="30">
        <v>6634.31</v>
      </c>
      <c r="I406" s="30">
        <v>346371373.99992299</v>
      </c>
    </row>
    <row r="407" spans="1:9" x14ac:dyDescent="0.25">
      <c r="A407" s="40">
        <v>43623</v>
      </c>
      <c r="B407" s="30" t="s">
        <v>54</v>
      </c>
      <c r="C407" s="30" t="s">
        <v>55</v>
      </c>
      <c r="D407" s="30">
        <v>51.820459360000001</v>
      </c>
      <c r="E407" s="30">
        <v>52.06581036</v>
      </c>
      <c r="F407" s="30">
        <v>-0.47122999999999998</v>
      </c>
      <c r="G407" s="30">
        <v>-0.24535100000000001</v>
      </c>
      <c r="H407" s="30">
        <v>6634.31</v>
      </c>
      <c r="I407" s="30">
        <v>343792836.27526301</v>
      </c>
    </row>
    <row r="408" spans="1:9" x14ac:dyDescent="0.25">
      <c r="A408" s="40">
        <v>43622</v>
      </c>
      <c r="B408" s="30" t="s">
        <v>54</v>
      </c>
      <c r="C408" s="30" t="s">
        <v>55</v>
      </c>
      <c r="D408" s="30">
        <v>52.065810310000003</v>
      </c>
      <c r="E408" s="30">
        <v>51.799155310000003</v>
      </c>
      <c r="F408" s="30">
        <v>0.51478999999999997</v>
      </c>
      <c r="G408" s="30">
        <v>0.26665499999999998</v>
      </c>
      <c r="H408" s="30">
        <v>6634.31</v>
      </c>
      <c r="I408" s="30">
        <v>345420569.80030501</v>
      </c>
    </row>
    <row r="409" spans="1:9" x14ac:dyDescent="0.25">
      <c r="A409" s="40">
        <v>43621</v>
      </c>
      <c r="B409" s="30" t="s">
        <v>54</v>
      </c>
      <c r="C409" s="30" t="s">
        <v>55</v>
      </c>
      <c r="D409" s="30">
        <v>51.799155390000003</v>
      </c>
      <c r="E409" s="30">
        <v>51.085992390000001</v>
      </c>
      <c r="F409" s="30">
        <v>1.3959999999999999</v>
      </c>
      <c r="G409" s="30">
        <v>0.71316299999999999</v>
      </c>
      <c r="H409" s="30">
        <v>6634.31</v>
      </c>
      <c r="I409" s="30">
        <v>343651499.19796401</v>
      </c>
    </row>
    <row r="410" spans="1:9" x14ac:dyDescent="0.25">
      <c r="A410" s="40">
        <v>43620</v>
      </c>
      <c r="B410" s="30" t="s">
        <v>54</v>
      </c>
      <c r="C410" s="30" t="s">
        <v>55</v>
      </c>
      <c r="D410" s="30">
        <v>51.08599246</v>
      </c>
      <c r="E410" s="30">
        <v>49.886893460000003</v>
      </c>
      <c r="F410" s="30">
        <v>2.4036400000000002</v>
      </c>
      <c r="G410" s="30">
        <v>1.1990989999999999</v>
      </c>
      <c r="H410" s="30">
        <v>6634.31</v>
      </c>
      <c r="I410" s="30">
        <v>338920157.37932497</v>
      </c>
    </row>
    <row r="411" spans="1:9" x14ac:dyDescent="0.25">
      <c r="A411" s="40">
        <v>43619</v>
      </c>
      <c r="B411" s="30" t="s">
        <v>54</v>
      </c>
      <c r="C411" s="30" t="s">
        <v>55</v>
      </c>
      <c r="D411" s="30">
        <v>49.886893010000001</v>
      </c>
      <c r="E411" s="30">
        <v>49.946729009999999</v>
      </c>
      <c r="F411" s="30">
        <v>-0.1198</v>
      </c>
      <c r="G411" s="30">
        <v>-5.9836E-2</v>
      </c>
      <c r="H411" s="30">
        <v>6634.31</v>
      </c>
      <c r="I411" s="30">
        <v>330964963.50449401</v>
      </c>
    </row>
    <row r="412" spans="1:9" x14ac:dyDescent="0.25">
      <c r="A412" s="40">
        <v>43616</v>
      </c>
      <c r="B412" s="30" t="s">
        <v>54</v>
      </c>
      <c r="C412" s="30" t="s">
        <v>55</v>
      </c>
      <c r="D412" s="30">
        <v>49.946729040000001</v>
      </c>
      <c r="E412" s="30">
        <v>50.944046040000003</v>
      </c>
      <c r="F412" s="30">
        <v>-1.95767</v>
      </c>
      <c r="G412" s="30">
        <v>-0.99731700000000001</v>
      </c>
      <c r="H412" s="30">
        <v>6634.31</v>
      </c>
      <c r="I412" s="30">
        <v>331361934.097175</v>
      </c>
    </row>
    <row r="413" spans="1:9" x14ac:dyDescent="0.25">
      <c r="A413" s="40">
        <v>43615</v>
      </c>
      <c r="B413" s="30" t="s">
        <v>54</v>
      </c>
      <c r="C413" s="30" t="s">
        <v>55</v>
      </c>
      <c r="D413" s="30">
        <v>50.944045729999999</v>
      </c>
      <c r="E413" s="30">
        <v>50.505676729999998</v>
      </c>
      <c r="F413" s="30">
        <v>0.86795999999999995</v>
      </c>
      <c r="G413" s="30">
        <v>0.43836900000000001</v>
      </c>
      <c r="H413" s="30">
        <v>6634.31</v>
      </c>
      <c r="I413" s="30">
        <v>337978439.19485903</v>
      </c>
    </row>
    <row r="414" spans="1:9" x14ac:dyDescent="0.25">
      <c r="A414" s="40">
        <v>43614</v>
      </c>
      <c r="B414" s="30" t="s">
        <v>54</v>
      </c>
      <c r="C414" s="30" t="s">
        <v>55</v>
      </c>
      <c r="D414" s="30">
        <v>50.5056765</v>
      </c>
      <c r="E414" s="30">
        <v>51.061845499999997</v>
      </c>
      <c r="F414" s="30">
        <v>-1.08921</v>
      </c>
      <c r="G414" s="30">
        <v>-0.55616900000000002</v>
      </c>
      <c r="H414" s="30">
        <v>6634.31</v>
      </c>
      <c r="I414" s="30">
        <v>335070163.14368498</v>
      </c>
    </row>
    <row r="415" spans="1:9" x14ac:dyDescent="0.25">
      <c r="A415" s="40">
        <v>43613</v>
      </c>
      <c r="B415" s="30" t="s">
        <v>54</v>
      </c>
      <c r="C415" s="30" t="s">
        <v>55</v>
      </c>
      <c r="D415" s="30">
        <v>51.061845380000001</v>
      </c>
      <c r="E415" s="30">
        <v>52.003516380000001</v>
      </c>
      <c r="F415" s="30">
        <v>-1.8107800000000001</v>
      </c>
      <c r="G415" s="30">
        <v>-0.94167100000000004</v>
      </c>
      <c r="H415" s="30">
        <v>6634.31</v>
      </c>
      <c r="I415" s="30">
        <v>338759958.23745102</v>
      </c>
    </row>
    <row r="416" spans="1:9" x14ac:dyDescent="0.25">
      <c r="A416" s="40">
        <v>43609</v>
      </c>
      <c r="B416" s="30" t="s">
        <v>54</v>
      </c>
      <c r="C416" s="30" t="s">
        <v>55</v>
      </c>
      <c r="D416" s="30">
        <v>52.003516400000002</v>
      </c>
      <c r="E416" s="30">
        <v>51.166762400000003</v>
      </c>
      <c r="F416" s="30">
        <v>1.6353500000000001</v>
      </c>
      <c r="G416" s="30">
        <v>0.836754</v>
      </c>
      <c r="H416" s="30">
        <v>6634.31</v>
      </c>
      <c r="I416" s="30">
        <v>345007292.87713403</v>
      </c>
    </row>
    <row r="417" spans="1:9" x14ac:dyDescent="0.25">
      <c r="A417" s="40">
        <v>43608</v>
      </c>
      <c r="B417" s="30" t="s">
        <v>54</v>
      </c>
      <c r="C417" s="30" t="s">
        <v>55</v>
      </c>
      <c r="D417" s="30">
        <v>51.166762820000002</v>
      </c>
      <c r="E417" s="30">
        <v>52.927047819999999</v>
      </c>
      <c r="F417" s="30">
        <v>-3.3258700000000001</v>
      </c>
      <c r="G417" s="30">
        <v>-1.7602850000000001</v>
      </c>
      <c r="H417" s="30">
        <v>6634.31</v>
      </c>
      <c r="I417" s="30">
        <v>339456012.74406499</v>
      </c>
    </row>
    <row r="418" spans="1:9" x14ac:dyDescent="0.25">
      <c r="A418" s="40">
        <v>43607</v>
      </c>
      <c r="B418" s="30" t="s">
        <v>54</v>
      </c>
      <c r="C418" s="30" t="s">
        <v>55</v>
      </c>
      <c r="D418" s="30">
        <v>52.927047440000003</v>
      </c>
      <c r="E418" s="30">
        <v>52.848279439999999</v>
      </c>
      <c r="F418" s="30">
        <v>0.14904999999999999</v>
      </c>
      <c r="G418" s="30">
        <v>7.8768000000000005E-2</v>
      </c>
      <c r="H418" s="30">
        <v>6634.31</v>
      </c>
      <c r="I418" s="30">
        <v>351134281.32052398</v>
      </c>
    </row>
    <row r="419" spans="1:9" x14ac:dyDescent="0.25">
      <c r="A419" s="40">
        <v>43606</v>
      </c>
      <c r="B419" s="30" t="s">
        <v>54</v>
      </c>
      <c r="C419" s="30" t="s">
        <v>55</v>
      </c>
      <c r="D419" s="30">
        <v>52.848279089999998</v>
      </c>
      <c r="E419" s="30">
        <v>51.483935090000003</v>
      </c>
      <c r="F419" s="30">
        <v>2.6500400000000002</v>
      </c>
      <c r="G419" s="30">
        <v>1.364344</v>
      </c>
      <c r="H419" s="30">
        <v>7984.31</v>
      </c>
      <c r="I419" s="30">
        <v>421956884.67624003</v>
      </c>
    </row>
    <row r="420" spans="1:9" x14ac:dyDescent="0.25">
      <c r="A420" s="40">
        <v>43605</v>
      </c>
      <c r="B420" s="30" t="s">
        <v>54</v>
      </c>
      <c r="C420" s="30" t="s">
        <v>55</v>
      </c>
      <c r="D420" s="30">
        <v>51.483934910000002</v>
      </c>
      <c r="E420" s="30">
        <v>51.724513909999999</v>
      </c>
      <c r="F420" s="30">
        <v>-0.46511999999999998</v>
      </c>
      <c r="G420" s="30">
        <v>-0.24057899999999999</v>
      </c>
      <c r="H420" s="30">
        <v>7984.31</v>
      </c>
      <c r="I420" s="30">
        <v>411063541.88945699</v>
      </c>
    </row>
    <row r="421" spans="1:9" x14ac:dyDescent="0.25">
      <c r="A421" s="40">
        <v>43602</v>
      </c>
      <c r="B421" s="30" t="s">
        <v>54</v>
      </c>
      <c r="C421" s="30" t="s">
        <v>55</v>
      </c>
      <c r="D421" s="30">
        <v>51.72451384</v>
      </c>
      <c r="E421" s="30">
        <v>52.09777184</v>
      </c>
      <c r="F421" s="30">
        <v>-0.71645999999999999</v>
      </c>
      <c r="G421" s="30">
        <v>-0.37325799999999998</v>
      </c>
      <c r="H421" s="30">
        <v>7984.31</v>
      </c>
      <c r="I421" s="30">
        <v>412984397.924308</v>
      </c>
    </row>
    <row r="422" spans="1:9" x14ac:dyDescent="0.25">
      <c r="A422" s="40">
        <v>43601</v>
      </c>
      <c r="B422" s="30" t="s">
        <v>54</v>
      </c>
      <c r="C422" s="30" t="s">
        <v>55</v>
      </c>
      <c r="D422" s="30">
        <v>52.097772069999998</v>
      </c>
      <c r="E422" s="30">
        <v>51.065831070000002</v>
      </c>
      <c r="F422" s="30">
        <v>2.02081</v>
      </c>
      <c r="G422" s="30">
        <v>1.031941</v>
      </c>
      <c r="H422" s="30">
        <v>7984.31</v>
      </c>
      <c r="I422" s="30">
        <v>415964606.22290498</v>
      </c>
    </row>
    <row r="423" spans="1:9" x14ac:dyDescent="0.25">
      <c r="A423" s="40">
        <v>43600</v>
      </c>
      <c r="B423" s="30" t="s">
        <v>54</v>
      </c>
      <c r="C423" s="30" t="s">
        <v>55</v>
      </c>
      <c r="D423" s="30">
        <v>51.065831510000002</v>
      </c>
      <c r="E423" s="30">
        <v>49.955345510000001</v>
      </c>
      <c r="F423" s="30">
        <v>2.22296</v>
      </c>
      <c r="G423" s="30">
        <v>1.1104860000000001</v>
      </c>
      <c r="H423" s="30">
        <v>7984.31</v>
      </c>
      <c r="I423" s="30">
        <v>407725275.98611301</v>
      </c>
    </row>
    <row r="424" spans="1:9" x14ac:dyDescent="0.25">
      <c r="A424" s="40">
        <v>43599</v>
      </c>
      <c r="B424" s="30" t="s">
        <v>54</v>
      </c>
      <c r="C424" s="30" t="s">
        <v>55</v>
      </c>
      <c r="D424" s="30">
        <v>49.955345719999997</v>
      </c>
      <c r="E424" s="30">
        <v>48.653354720000003</v>
      </c>
      <c r="F424" s="30">
        <v>2.6760600000000001</v>
      </c>
      <c r="G424" s="30">
        <v>1.3019909999999999</v>
      </c>
      <c r="H424" s="30">
        <v>7984.31</v>
      </c>
      <c r="I424" s="30">
        <v>398858816.51961601</v>
      </c>
    </row>
    <row r="425" spans="1:9" x14ac:dyDescent="0.25">
      <c r="A425" s="40">
        <v>43598</v>
      </c>
      <c r="B425" s="30" t="s">
        <v>54</v>
      </c>
      <c r="C425" s="30" t="s">
        <v>55</v>
      </c>
      <c r="D425" s="30">
        <v>48.653354520000001</v>
      </c>
      <c r="E425" s="30">
        <v>52.63876552</v>
      </c>
      <c r="F425" s="30">
        <v>-7.57125</v>
      </c>
      <c r="G425" s="30">
        <v>-3.985411</v>
      </c>
      <c r="H425" s="30">
        <v>7984.31</v>
      </c>
      <c r="I425" s="30">
        <v>388463319.06751698</v>
      </c>
    </row>
    <row r="426" spans="1:9" x14ac:dyDescent="0.25">
      <c r="A426" s="40">
        <v>43595</v>
      </c>
      <c r="B426" s="30" t="s">
        <v>54</v>
      </c>
      <c r="C426" s="30" t="s">
        <v>55</v>
      </c>
      <c r="D426" s="30">
        <v>52.638765020000001</v>
      </c>
      <c r="E426" s="30">
        <v>50.766883020000002</v>
      </c>
      <c r="F426" s="30">
        <v>3.6872099999999999</v>
      </c>
      <c r="G426" s="30">
        <v>1.871882</v>
      </c>
      <c r="H426" s="30">
        <v>7984.31</v>
      </c>
      <c r="I426" s="30">
        <v>420284060.02054101</v>
      </c>
    </row>
    <row r="427" spans="1:9" x14ac:dyDescent="0.25">
      <c r="A427" s="40">
        <v>43594</v>
      </c>
      <c r="B427" s="30" t="s">
        <v>54</v>
      </c>
      <c r="C427" s="30" t="s">
        <v>55</v>
      </c>
      <c r="D427" s="30">
        <v>50.766882969999997</v>
      </c>
      <c r="E427" s="30">
        <v>50.617853969999999</v>
      </c>
      <c r="F427" s="30">
        <v>0.29442000000000002</v>
      </c>
      <c r="G427" s="30">
        <v>0.14902899999999999</v>
      </c>
      <c r="H427" s="30">
        <v>7984.31</v>
      </c>
      <c r="I427" s="30">
        <v>405338379.06555098</v>
      </c>
    </row>
    <row r="428" spans="1:9" x14ac:dyDescent="0.25">
      <c r="A428" s="40">
        <v>43593</v>
      </c>
      <c r="B428" s="30" t="s">
        <v>54</v>
      </c>
      <c r="C428" s="30" t="s">
        <v>55</v>
      </c>
      <c r="D428" s="30">
        <v>50.617853889999999</v>
      </c>
      <c r="E428" s="30">
        <v>50.964259890000001</v>
      </c>
      <c r="F428" s="30">
        <v>-0.67969999999999997</v>
      </c>
      <c r="G428" s="30">
        <v>-0.34640599999999999</v>
      </c>
      <c r="H428" s="30">
        <v>7984.31</v>
      </c>
      <c r="I428" s="30">
        <v>404148485.13890398</v>
      </c>
    </row>
    <row r="429" spans="1:9" x14ac:dyDescent="0.25">
      <c r="A429" s="40">
        <v>43592</v>
      </c>
      <c r="B429" s="30" t="s">
        <v>54</v>
      </c>
      <c r="C429" s="30" t="s">
        <v>55</v>
      </c>
      <c r="D429" s="30">
        <v>50.964260250000002</v>
      </c>
      <c r="E429" s="30">
        <v>54.04920225</v>
      </c>
      <c r="F429" s="30">
        <v>-5.7076599999999997</v>
      </c>
      <c r="G429" s="30">
        <v>-3.0849419999999999</v>
      </c>
      <c r="H429" s="30">
        <v>7984.31</v>
      </c>
      <c r="I429" s="30">
        <v>406914299.86389601</v>
      </c>
    </row>
    <row r="430" spans="1:9" x14ac:dyDescent="0.25">
      <c r="A430" s="40">
        <v>43591</v>
      </c>
      <c r="B430" s="30" t="s">
        <v>54</v>
      </c>
      <c r="C430" s="30" t="s">
        <v>55</v>
      </c>
      <c r="D430" s="30">
        <v>54.049202059999999</v>
      </c>
      <c r="E430" s="30">
        <v>55.926693059999998</v>
      </c>
      <c r="F430" s="30">
        <v>-3.3570600000000002</v>
      </c>
      <c r="G430" s="30">
        <v>-1.877491</v>
      </c>
      <c r="H430" s="30">
        <v>7984.31</v>
      </c>
      <c r="I430" s="30">
        <v>431545422.352072</v>
      </c>
    </row>
    <row r="431" spans="1:9" x14ac:dyDescent="0.25">
      <c r="A431" s="40">
        <v>43588</v>
      </c>
      <c r="B431" s="30" t="s">
        <v>54</v>
      </c>
      <c r="C431" s="30" t="s">
        <v>55</v>
      </c>
      <c r="D431" s="30">
        <v>55.926693409999999</v>
      </c>
      <c r="E431" s="30">
        <v>54.553601409999999</v>
      </c>
      <c r="F431" s="30">
        <v>2.5169600000000001</v>
      </c>
      <c r="G431" s="30">
        <v>1.373092</v>
      </c>
      <c r="H431" s="30">
        <v>7984.31</v>
      </c>
      <c r="I431" s="30">
        <v>446535889.68031597</v>
      </c>
    </row>
    <row r="432" spans="1:9" x14ac:dyDescent="0.25">
      <c r="A432" s="40">
        <v>43587</v>
      </c>
      <c r="B432" s="30" t="s">
        <v>54</v>
      </c>
      <c r="C432" s="30" t="s">
        <v>55</v>
      </c>
      <c r="D432" s="30">
        <v>54.553601149999999</v>
      </c>
      <c r="E432" s="30">
        <v>54.433166149999998</v>
      </c>
      <c r="F432" s="30">
        <v>0.22125</v>
      </c>
      <c r="G432" s="30">
        <v>0.120435</v>
      </c>
      <c r="H432" s="30">
        <v>7984.31</v>
      </c>
      <c r="I432" s="30">
        <v>435572699.53715301</v>
      </c>
    </row>
    <row r="433" spans="1:9" x14ac:dyDescent="0.25">
      <c r="A433" s="40">
        <v>43586</v>
      </c>
      <c r="B433" s="30" t="s">
        <v>54</v>
      </c>
      <c r="C433" s="30" t="s">
        <v>55</v>
      </c>
      <c r="D433" s="30">
        <v>54.433166610000001</v>
      </c>
      <c r="E433" s="30">
        <v>55.754347610000003</v>
      </c>
      <c r="F433" s="30">
        <v>-2.36965</v>
      </c>
      <c r="G433" s="30">
        <v>-1.3211809999999999</v>
      </c>
      <c r="H433" s="30">
        <v>7984.31</v>
      </c>
      <c r="I433" s="30">
        <v>434611113.19638902</v>
      </c>
    </row>
    <row r="434" spans="1:9" x14ac:dyDescent="0.25">
      <c r="A434" s="40">
        <v>43585</v>
      </c>
      <c r="B434" s="30" t="s">
        <v>54</v>
      </c>
      <c r="C434" s="30" t="s">
        <v>55</v>
      </c>
      <c r="D434" s="30">
        <v>55.754347510000002</v>
      </c>
      <c r="E434" s="30">
        <v>55.663334509999999</v>
      </c>
      <c r="F434" s="30">
        <v>0.16350999999999999</v>
      </c>
      <c r="G434" s="30">
        <v>9.1012999999999997E-2</v>
      </c>
      <c r="H434" s="30">
        <v>7984.31</v>
      </c>
      <c r="I434" s="30">
        <v>445159827.10452503</v>
      </c>
    </row>
    <row r="435" spans="1:9" x14ac:dyDescent="0.25">
      <c r="A435" s="40">
        <v>43584</v>
      </c>
      <c r="B435" s="30" t="s">
        <v>54</v>
      </c>
      <c r="C435" s="30" t="s">
        <v>55</v>
      </c>
      <c r="D435" s="30">
        <v>55.663334720000002</v>
      </c>
      <c r="E435" s="30">
        <v>56.045722720000001</v>
      </c>
      <c r="F435" s="30">
        <v>-0.68228</v>
      </c>
      <c r="G435" s="30">
        <v>-0.38238800000000001</v>
      </c>
      <c r="H435" s="30">
        <v>7984.31</v>
      </c>
      <c r="I435" s="30">
        <v>444433153.04823899</v>
      </c>
    </row>
    <row r="436" spans="1:9" x14ac:dyDescent="0.25">
      <c r="A436" s="40">
        <v>43581</v>
      </c>
      <c r="B436" s="30" t="s">
        <v>54</v>
      </c>
      <c r="C436" s="30" t="s">
        <v>55</v>
      </c>
      <c r="D436" s="30">
        <v>56.045722859999998</v>
      </c>
      <c r="E436" s="30">
        <v>55.154894859999999</v>
      </c>
      <c r="F436" s="30">
        <v>1.61514</v>
      </c>
      <c r="G436" s="30">
        <v>0.89082799999999995</v>
      </c>
      <c r="H436" s="30">
        <v>7984.31</v>
      </c>
      <c r="I436" s="30">
        <v>447486257.35115802</v>
      </c>
    </row>
    <row r="437" spans="1:9" x14ac:dyDescent="0.25">
      <c r="A437" s="40">
        <v>43580</v>
      </c>
      <c r="B437" s="30" t="s">
        <v>54</v>
      </c>
      <c r="C437" s="30" t="s">
        <v>55</v>
      </c>
      <c r="D437" s="30">
        <v>55.15489522</v>
      </c>
      <c r="E437" s="30">
        <v>55.667254219999997</v>
      </c>
      <c r="F437" s="30">
        <v>-0.9204</v>
      </c>
      <c r="G437" s="30">
        <v>-0.51235900000000001</v>
      </c>
      <c r="H437" s="30">
        <v>7984.31</v>
      </c>
      <c r="I437" s="30">
        <v>440373615.98931199</v>
      </c>
    </row>
    <row r="438" spans="1:9" x14ac:dyDescent="0.25">
      <c r="A438" s="40">
        <v>43579</v>
      </c>
      <c r="B438" s="30" t="s">
        <v>54</v>
      </c>
      <c r="C438" s="30" t="s">
        <v>55</v>
      </c>
      <c r="D438" s="30">
        <v>55.667254659999998</v>
      </c>
      <c r="E438" s="30">
        <v>56.507393659999998</v>
      </c>
      <c r="F438" s="30">
        <v>-1.48678</v>
      </c>
      <c r="G438" s="30">
        <v>-0.84013899999999997</v>
      </c>
      <c r="H438" s="30">
        <v>7984.31</v>
      </c>
      <c r="I438" s="30">
        <v>444464451.05261999</v>
      </c>
    </row>
    <row r="439" spans="1:9" x14ac:dyDescent="0.25">
      <c r="A439" s="40">
        <v>43578</v>
      </c>
      <c r="B439" s="30" t="s">
        <v>54</v>
      </c>
      <c r="C439" s="30" t="s">
        <v>55</v>
      </c>
      <c r="D439" s="30">
        <v>56.507393489999998</v>
      </c>
      <c r="E439" s="30">
        <v>56.410739489999997</v>
      </c>
      <c r="F439" s="30">
        <v>0.17133999999999999</v>
      </c>
      <c r="G439" s="30">
        <v>9.6654000000000004E-2</v>
      </c>
      <c r="H439" s="30">
        <v>8134.31</v>
      </c>
      <c r="I439" s="30">
        <v>459648486.41746098</v>
      </c>
    </row>
    <row r="440" spans="1:9" x14ac:dyDescent="0.25">
      <c r="A440" s="40">
        <v>43577</v>
      </c>
      <c r="B440" s="30" t="s">
        <v>54</v>
      </c>
      <c r="C440" s="30" t="s">
        <v>55</v>
      </c>
      <c r="D440" s="30">
        <v>56.410739620000001</v>
      </c>
      <c r="E440" s="30">
        <v>55.938543619999997</v>
      </c>
      <c r="F440" s="30">
        <v>0.84413000000000005</v>
      </c>
      <c r="G440" s="30">
        <v>0.472196</v>
      </c>
      <c r="H440" s="30">
        <v>8134.31</v>
      </c>
      <c r="I440" s="30">
        <v>458862274.166143</v>
      </c>
    </row>
    <row r="441" spans="1:9" x14ac:dyDescent="0.25">
      <c r="A441" s="40">
        <v>43573</v>
      </c>
      <c r="B441" s="30" t="s">
        <v>54</v>
      </c>
      <c r="C441" s="30" t="s">
        <v>55</v>
      </c>
      <c r="D441" s="30">
        <v>55.938543520000003</v>
      </c>
      <c r="E441" s="30">
        <v>55.57338352</v>
      </c>
      <c r="F441" s="30">
        <v>0.65708</v>
      </c>
      <c r="G441" s="30">
        <v>0.36515999999999998</v>
      </c>
      <c r="H441" s="30">
        <v>8134.31</v>
      </c>
      <c r="I441" s="30">
        <v>455021286.12453997</v>
      </c>
    </row>
    <row r="442" spans="1:9" x14ac:dyDescent="0.25">
      <c r="A442" s="40">
        <v>43572</v>
      </c>
      <c r="B442" s="30" t="s">
        <v>54</v>
      </c>
      <c r="C442" s="30" t="s">
        <v>55</v>
      </c>
      <c r="D442" s="30">
        <v>55.573383499999998</v>
      </c>
      <c r="E442" s="30">
        <v>55.575604499999997</v>
      </c>
      <c r="F442" s="30">
        <v>-4.0000000000000001E-3</v>
      </c>
      <c r="G442" s="30">
        <v>-2.2209999999999999E-3</v>
      </c>
      <c r="H442" s="30">
        <v>8134.31</v>
      </c>
      <c r="I442" s="30">
        <v>452050962.41773403</v>
      </c>
    </row>
    <row r="443" spans="1:9" x14ac:dyDescent="0.25">
      <c r="A443" s="40">
        <v>43571</v>
      </c>
      <c r="B443" s="30" t="s">
        <v>54</v>
      </c>
      <c r="C443" s="30" t="s">
        <v>55</v>
      </c>
      <c r="D443" s="30">
        <v>55.575604749999997</v>
      </c>
      <c r="E443" s="30">
        <v>55.48733575</v>
      </c>
      <c r="F443" s="30">
        <v>0.15908</v>
      </c>
      <c r="G443" s="30">
        <v>8.8269E-2</v>
      </c>
      <c r="H443" s="30">
        <v>8434.31</v>
      </c>
      <c r="I443" s="30">
        <v>468741712.172158</v>
      </c>
    </row>
    <row r="444" spans="1:9" x14ac:dyDescent="0.25">
      <c r="A444" s="40">
        <v>43570</v>
      </c>
      <c r="B444" s="30" t="s">
        <v>54</v>
      </c>
      <c r="C444" s="30" t="s">
        <v>55</v>
      </c>
      <c r="D444" s="30">
        <v>55.48733549</v>
      </c>
      <c r="E444" s="30">
        <v>55.28313249</v>
      </c>
      <c r="F444" s="30">
        <v>0.36937999999999999</v>
      </c>
      <c r="G444" s="30">
        <v>0.204203</v>
      </c>
      <c r="H444" s="30">
        <v>8434.31</v>
      </c>
      <c r="I444" s="30">
        <v>467997222.134655</v>
      </c>
    </row>
    <row r="445" spans="1:9" x14ac:dyDescent="0.25">
      <c r="A445" s="40">
        <v>43567</v>
      </c>
      <c r="B445" s="30" t="s">
        <v>54</v>
      </c>
      <c r="C445" s="30" t="s">
        <v>55</v>
      </c>
      <c r="D445" s="30">
        <v>55.283132960000003</v>
      </c>
      <c r="E445" s="30">
        <v>53.887416960000003</v>
      </c>
      <c r="F445" s="30">
        <v>2.5900599999999998</v>
      </c>
      <c r="G445" s="30">
        <v>1.395716</v>
      </c>
      <c r="H445" s="30">
        <v>8434.31</v>
      </c>
      <c r="I445" s="30">
        <v>466274915.306458</v>
      </c>
    </row>
    <row r="446" spans="1:9" x14ac:dyDescent="0.25">
      <c r="A446" s="40">
        <v>43566</v>
      </c>
      <c r="B446" s="30" t="s">
        <v>54</v>
      </c>
      <c r="C446" s="30" t="s">
        <v>55</v>
      </c>
      <c r="D446" s="30">
        <v>53.887416880000004</v>
      </c>
      <c r="E446" s="30">
        <v>53.34589588</v>
      </c>
      <c r="F446" s="30">
        <v>1.01511</v>
      </c>
      <c r="G446" s="30">
        <v>0.54152100000000003</v>
      </c>
      <c r="H446" s="30">
        <v>8434.31</v>
      </c>
      <c r="I446" s="30">
        <v>454503017.40290201</v>
      </c>
    </row>
    <row r="447" spans="1:9" x14ac:dyDescent="0.25">
      <c r="A447" s="40">
        <v>43565</v>
      </c>
      <c r="B447" s="30" t="s">
        <v>54</v>
      </c>
      <c r="C447" s="30" t="s">
        <v>55</v>
      </c>
      <c r="D447" s="30">
        <v>53.345896119999999</v>
      </c>
      <c r="E447" s="30">
        <v>52.527828120000002</v>
      </c>
      <c r="F447" s="30">
        <v>1.5573999999999999</v>
      </c>
      <c r="G447" s="30">
        <v>0.81806800000000002</v>
      </c>
      <c r="H447" s="30">
        <v>8434.31</v>
      </c>
      <c r="I447" s="30">
        <v>449935665.06618798</v>
      </c>
    </row>
    <row r="448" spans="1:9" x14ac:dyDescent="0.25">
      <c r="A448" s="40">
        <v>43564</v>
      </c>
      <c r="B448" s="30" t="s">
        <v>54</v>
      </c>
      <c r="C448" s="30" t="s">
        <v>55</v>
      </c>
      <c r="D448" s="30">
        <v>52.52782861</v>
      </c>
      <c r="E448" s="30">
        <v>53.516080610000003</v>
      </c>
      <c r="F448" s="30">
        <v>-1.8466400000000001</v>
      </c>
      <c r="G448" s="30">
        <v>-0.98825200000000002</v>
      </c>
      <c r="H448" s="30">
        <v>8434.31</v>
      </c>
      <c r="I448" s="30">
        <v>443035832.54012299</v>
      </c>
    </row>
    <row r="449" spans="1:9" x14ac:dyDescent="0.25">
      <c r="A449" s="40">
        <v>43563</v>
      </c>
      <c r="B449" s="30" t="s">
        <v>54</v>
      </c>
      <c r="C449" s="30" t="s">
        <v>55</v>
      </c>
      <c r="D449" s="30">
        <v>53.516080799999997</v>
      </c>
      <c r="E449" s="30">
        <v>53.604877799999997</v>
      </c>
      <c r="F449" s="30">
        <v>-0.16564999999999999</v>
      </c>
      <c r="G449" s="30">
        <v>-8.8797000000000001E-2</v>
      </c>
      <c r="H449" s="30">
        <v>8434.31</v>
      </c>
      <c r="I449" s="30">
        <v>451371054.90400499</v>
      </c>
    </row>
    <row r="450" spans="1:9" x14ac:dyDescent="0.25">
      <c r="A450" s="40">
        <v>43560</v>
      </c>
      <c r="B450" s="30" t="s">
        <v>54</v>
      </c>
      <c r="C450" s="30" t="s">
        <v>55</v>
      </c>
      <c r="D450" s="30">
        <v>53.60487741</v>
      </c>
      <c r="E450" s="30">
        <v>53.029281410000003</v>
      </c>
      <c r="F450" s="30">
        <v>1.0854299999999999</v>
      </c>
      <c r="G450" s="30">
        <v>0.575596</v>
      </c>
      <c r="H450" s="30">
        <v>8434.31</v>
      </c>
      <c r="I450" s="30">
        <v>452119992.77330399</v>
      </c>
    </row>
    <row r="451" spans="1:9" x14ac:dyDescent="0.25">
      <c r="A451" s="40">
        <v>43559</v>
      </c>
      <c r="B451" s="30" t="s">
        <v>54</v>
      </c>
      <c r="C451" s="30" t="s">
        <v>55</v>
      </c>
      <c r="D451" s="30">
        <v>53.029281789999999</v>
      </c>
      <c r="E451" s="30">
        <v>52.861740789999999</v>
      </c>
      <c r="F451" s="30">
        <v>0.31694</v>
      </c>
      <c r="G451" s="30">
        <v>0.167541</v>
      </c>
      <c r="H451" s="30">
        <v>8434.31</v>
      </c>
      <c r="I451" s="30">
        <v>447265242.60636902</v>
      </c>
    </row>
    <row r="452" spans="1:9" x14ac:dyDescent="0.25">
      <c r="A452" s="40">
        <v>43558</v>
      </c>
      <c r="B452" s="30" t="s">
        <v>54</v>
      </c>
      <c r="C452" s="30" t="s">
        <v>55</v>
      </c>
      <c r="D452" s="30">
        <v>52.861740930000003</v>
      </c>
      <c r="E452" s="30">
        <v>52.810987930000003</v>
      </c>
      <c r="F452" s="30">
        <v>9.6100000000000005E-2</v>
      </c>
      <c r="G452" s="30">
        <v>5.0753E-2</v>
      </c>
      <c r="H452" s="30">
        <v>8434.31</v>
      </c>
      <c r="I452" s="30">
        <v>445852151.55808502</v>
      </c>
    </row>
    <row r="453" spans="1:9" x14ac:dyDescent="0.25">
      <c r="A453" s="40">
        <v>43557</v>
      </c>
      <c r="B453" s="30" t="s">
        <v>54</v>
      </c>
      <c r="C453" s="30" t="s">
        <v>55</v>
      </c>
      <c r="D453" s="30">
        <v>52.810987869999998</v>
      </c>
      <c r="E453" s="30">
        <v>52.894488870000004</v>
      </c>
      <c r="F453" s="30">
        <v>-0.15786</v>
      </c>
      <c r="G453" s="30">
        <v>-8.3501000000000006E-2</v>
      </c>
      <c r="H453" s="30">
        <v>8434.31</v>
      </c>
      <c r="I453" s="30">
        <v>445424084.66885602</v>
      </c>
    </row>
    <row r="454" spans="1:9" x14ac:dyDescent="0.25">
      <c r="A454" s="40">
        <v>43556</v>
      </c>
      <c r="B454" s="30" t="s">
        <v>54</v>
      </c>
      <c r="C454" s="30" t="s">
        <v>55</v>
      </c>
      <c r="D454" s="30">
        <v>52.894488369999998</v>
      </c>
      <c r="E454" s="30">
        <v>52.310790369999999</v>
      </c>
      <c r="F454" s="30">
        <v>1.1158300000000001</v>
      </c>
      <c r="G454" s="30">
        <v>0.58369800000000005</v>
      </c>
      <c r="H454" s="30">
        <v>8434.31</v>
      </c>
      <c r="I454" s="30">
        <v>446128353.520509</v>
      </c>
    </row>
    <row r="455" spans="1:9" x14ac:dyDescent="0.25">
      <c r="A455" s="40">
        <v>43553</v>
      </c>
      <c r="B455" s="30" t="s">
        <v>54</v>
      </c>
      <c r="C455" s="30" t="s">
        <v>55</v>
      </c>
      <c r="D455" s="30">
        <v>52.310790859999997</v>
      </c>
      <c r="E455" s="30">
        <v>51.736870860000003</v>
      </c>
      <c r="F455" s="30">
        <v>1.10931</v>
      </c>
      <c r="G455" s="30">
        <v>0.57391999999999999</v>
      </c>
      <c r="H455" s="30">
        <v>8434.31</v>
      </c>
      <c r="I455" s="30">
        <v>441205269.526034</v>
      </c>
    </row>
    <row r="456" spans="1:9" x14ac:dyDescent="0.25">
      <c r="A456" s="40">
        <v>43552</v>
      </c>
      <c r="B456" s="30" t="s">
        <v>54</v>
      </c>
      <c r="C456" s="30" t="s">
        <v>55</v>
      </c>
      <c r="D456" s="30">
        <v>51.736870430000003</v>
      </c>
      <c r="E456" s="30">
        <v>50.942589429999998</v>
      </c>
      <c r="F456" s="30">
        <v>1.5591699999999999</v>
      </c>
      <c r="G456" s="30">
        <v>0.79428100000000001</v>
      </c>
      <c r="H456" s="30">
        <v>8434.31</v>
      </c>
      <c r="I456" s="30">
        <v>436364648.42584199</v>
      </c>
    </row>
    <row r="457" spans="1:9" x14ac:dyDescent="0.25">
      <c r="A457" s="40">
        <v>43551</v>
      </c>
      <c r="B457" s="30" t="s">
        <v>54</v>
      </c>
      <c r="C457" s="30" t="s">
        <v>55</v>
      </c>
      <c r="D457" s="30">
        <v>50.942589730000002</v>
      </c>
      <c r="E457" s="30">
        <v>51.424105730000001</v>
      </c>
      <c r="F457" s="30">
        <v>-0.93635999999999997</v>
      </c>
      <c r="G457" s="30">
        <v>-0.481516</v>
      </c>
      <c r="H457" s="30">
        <v>8434.31</v>
      </c>
      <c r="I457" s="30">
        <v>429665441.15786701</v>
      </c>
    </row>
    <row r="458" spans="1:9" x14ac:dyDescent="0.25">
      <c r="A458" s="40">
        <v>43550</v>
      </c>
      <c r="B458" s="30" t="s">
        <v>54</v>
      </c>
      <c r="C458" s="30" t="s">
        <v>55</v>
      </c>
      <c r="D458" s="30">
        <v>51.424105320000002</v>
      </c>
      <c r="E458" s="30">
        <v>50.216874320000002</v>
      </c>
      <c r="F458" s="30">
        <v>2.4040300000000001</v>
      </c>
      <c r="G458" s="30">
        <v>1.2072309999999999</v>
      </c>
      <c r="H458" s="30">
        <v>8384.31</v>
      </c>
      <c r="I458" s="30">
        <v>431155486.20321298</v>
      </c>
    </row>
    <row r="459" spans="1:9" x14ac:dyDescent="0.25">
      <c r="A459" s="40">
        <v>43549</v>
      </c>
      <c r="B459" s="30" t="s">
        <v>54</v>
      </c>
      <c r="C459" s="30" t="s">
        <v>55</v>
      </c>
      <c r="D459" s="30">
        <v>50.216874609999998</v>
      </c>
      <c r="E459" s="30">
        <v>50.378302609999999</v>
      </c>
      <c r="F459" s="30">
        <v>-0.32042999999999999</v>
      </c>
      <c r="G459" s="30">
        <v>-0.16142799999999999</v>
      </c>
      <c r="H459" s="30">
        <v>8384.31</v>
      </c>
      <c r="I459" s="30">
        <v>421033693.310745</v>
      </c>
    </row>
    <row r="460" spans="1:9" x14ac:dyDescent="0.25">
      <c r="A460" s="40">
        <v>43546</v>
      </c>
      <c r="B460" s="30" t="s">
        <v>54</v>
      </c>
      <c r="C460" s="30" t="s">
        <v>55</v>
      </c>
      <c r="D460" s="30">
        <v>50.378302359999999</v>
      </c>
      <c r="E460" s="30">
        <v>53.155977360000001</v>
      </c>
      <c r="F460" s="30">
        <v>-5.2255200000000004</v>
      </c>
      <c r="G460" s="30">
        <v>-2.7776749999999999</v>
      </c>
      <c r="H460" s="30">
        <v>8384.31</v>
      </c>
      <c r="I460" s="30">
        <v>422387153.12506402</v>
      </c>
    </row>
    <row r="461" spans="1:9" x14ac:dyDescent="0.25">
      <c r="A461" s="40">
        <v>43545</v>
      </c>
      <c r="B461" s="30" t="s">
        <v>54</v>
      </c>
      <c r="C461" s="30" t="s">
        <v>55</v>
      </c>
      <c r="D461" s="30">
        <v>53.155977729999996</v>
      </c>
      <c r="E461" s="30">
        <v>52.741037730000002</v>
      </c>
      <c r="F461" s="30">
        <v>0.78674999999999995</v>
      </c>
      <c r="G461" s="30">
        <v>0.41493999999999998</v>
      </c>
      <c r="H461" s="30">
        <v>8384.31</v>
      </c>
      <c r="I461" s="30">
        <v>445676036.17348301</v>
      </c>
    </row>
    <row r="462" spans="1:9" x14ac:dyDescent="0.25">
      <c r="A462" s="40">
        <v>43544</v>
      </c>
      <c r="B462" s="30" t="s">
        <v>54</v>
      </c>
      <c r="C462" s="30" t="s">
        <v>55</v>
      </c>
      <c r="D462" s="30">
        <v>52.741037630000001</v>
      </c>
      <c r="E462" s="30">
        <v>53.096195629999997</v>
      </c>
      <c r="F462" s="30">
        <v>-0.66890000000000005</v>
      </c>
      <c r="G462" s="30">
        <v>-0.35515799999999997</v>
      </c>
      <c r="H462" s="30">
        <v>8384.31</v>
      </c>
      <c r="I462" s="30">
        <v>442197050.98847198</v>
      </c>
    </row>
    <row r="463" spans="1:9" x14ac:dyDescent="0.25">
      <c r="A463" s="40">
        <v>43543</v>
      </c>
      <c r="B463" s="30" t="s">
        <v>54</v>
      </c>
      <c r="C463" s="30" t="s">
        <v>55</v>
      </c>
      <c r="D463" s="30">
        <v>53.096195299999998</v>
      </c>
      <c r="E463" s="30">
        <v>53.277426300000002</v>
      </c>
      <c r="F463" s="30">
        <v>-0.34016000000000002</v>
      </c>
      <c r="G463" s="30">
        <v>-0.181231</v>
      </c>
      <c r="H463" s="30">
        <v>8384.31</v>
      </c>
      <c r="I463" s="30">
        <v>445174801.92715698</v>
      </c>
    </row>
    <row r="464" spans="1:9" x14ac:dyDescent="0.25">
      <c r="A464" s="40">
        <v>43542</v>
      </c>
      <c r="B464" s="30" t="s">
        <v>54</v>
      </c>
      <c r="C464" s="30" t="s">
        <v>55</v>
      </c>
      <c r="D464" s="30">
        <v>53.277426319999996</v>
      </c>
      <c r="E464" s="30">
        <v>53.503183319999998</v>
      </c>
      <c r="F464" s="30">
        <v>-0.42194999999999999</v>
      </c>
      <c r="G464" s="30">
        <v>-0.22575700000000001</v>
      </c>
      <c r="H464" s="30">
        <v>8384.31</v>
      </c>
      <c r="I464" s="30">
        <v>446694298.43676001</v>
      </c>
    </row>
    <row r="465" spans="1:9" x14ac:dyDescent="0.25">
      <c r="A465" s="40">
        <v>43539</v>
      </c>
      <c r="B465" s="30" t="s">
        <v>54</v>
      </c>
      <c r="C465" s="30" t="s">
        <v>55</v>
      </c>
      <c r="D465" s="30">
        <v>53.50318369</v>
      </c>
      <c r="E465" s="30">
        <v>52.726880690000002</v>
      </c>
      <c r="F465" s="30">
        <v>1.47231</v>
      </c>
      <c r="G465" s="30">
        <v>0.77630299999999997</v>
      </c>
      <c r="H465" s="30">
        <v>8384.31</v>
      </c>
      <c r="I465" s="30">
        <v>448587117.534352</v>
      </c>
    </row>
    <row r="466" spans="1:9" x14ac:dyDescent="0.25">
      <c r="A466" s="40">
        <v>43538</v>
      </c>
      <c r="B466" s="30" t="s">
        <v>54</v>
      </c>
      <c r="C466" s="30" t="s">
        <v>55</v>
      </c>
      <c r="D466" s="30">
        <v>52.726880909999998</v>
      </c>
      <c r="E466" s="30">
        <v>52.471380910000001</v>
      </c>
      <c r="F466" s="30">
        <v>0.48692999999999997</v>
      </c>
      <c r="G466" s="30">
        <v>0.2555</v>
      </c>
      <c r="H466" s="30">
        <v>8384.31</v>
      </c>
      <c r="I466" s="30">
        <v>442078356.70187902</v>
      </c>
    </row>
    <row r="467" spans="1:9" x14ac:dyDescent="0.25">
      <c r="A467" s="40">
        <v>43537</v>
      </c>
      <c r="B467" s="30" t="s">
        <v>54</v>
      </c>
      <c r="C467" s="30" t="s">
        <v>55</v>
      </c>
      <c r="D467" s="30">
        <v>52.471380590000003</v>
      </c>
      <c r="E467" s="30">
        <v>52.077377589999998</v>
      </c>
      <c r="F467" s="30">
        <v>0.75656999999999996</v>
      </c>
      <c r="G467" s="30">
        <v>0.39400299999999999</v>
      </c>
      <c r="H467" s="30">
        <v>8384.31</v>
      </c>
      <c r="I467" s="30">
        <v>439936163.580401</v>
      </c>
    </row>
    <row r="468" spans="1:9" x14ac:dyDescent="0.25">
      <c r="A468" s="40">
        <v>43536</v>
      </c>
      <c r="B468" s="30" t="s">
        <v>54</v>
      </c>
      <c r="C468" s="30" t="s">
        <v>55</v>
      </c>
      <c r="D468" s="30">
        <v>52.07737805</v>
      </c>
      <c r="E468" s="30">
        <v>51.563403049999998</v>
      </c>
      <c r="F468" s="30">
        <v>0.99678</v>
      </c>
      <c r="G468" s="30">
        <v>0.51397499999999996</v>
      </c>
      <c r="H468" s="30">
        <v>8384.31</v>
      </c>
      <c r="I468" s="30">
        <v>436632725.32626098</v>
      </c>
    </row>
    <row r="469" spans="1:9" x14ac:dyDescent="0.25">
      <c r="A469" s="40">
        <v>43535</v>
      </c>
      <c r="B469" s="30" t="s">
        <v>54</v>
      </c>
      <c r="C469" s="30" t="s">
        <v>55</v>
      </c>
      <c r="D469" s="30">
        <v>51.56340333</v>
      </c>
      <c r="E469" s="30">
        <v>49.777672330000001</v>
      </c>
      <c r="F469" s="30">
        <v>3.5874100000000002</v>
      </c>
      <c r="G469" s="30">
        <v>1.785731</v>
      </c>
      <c r="H469" s="30">
        <v>8384.31</v>
      </c>
      <c r="I469" s="30">
        <v>432323403.48354203</v>
      </c>
    </row>
    <row r="470" spans="1:9" x14ac:dyDescent="0.25">
      <c r="A470" s="40">
        <v>43532</v>
      </c>
      <c r="B470" s="30" t="s">
        <v>54</v>
      </c>
      <c r="C470" s="30" t="s">
        <v>55</v>
      </c>
      <c r="D470" s="30">
        <v>49.77767266</v>
      </c>
      <c r="E470" s="30">
        <v>49.858989659999999</v>
      </c>
      <c r="F470" s="30">
        <v>-0.16309000000000001</v>
      </c>
      <c r="G470" s="30">
        <v>-8.1317E-2</v>
      </c>
      <c r="H470" s="30">
        <v>8384.31</v>
      </c>
      <c r="I470" s="30">
        <v>417351289.32694602</v>
      </c>
    </row>
    <row r="471" spans="1:9" x14ac:dyDescent="0.25">
      <c r="A471" s="40">
        <v>43531</v>
      </c>
      <c r="B471" s="30" t="s">
        <v>54</v>
      </c>
      <c r="C471" s="30" t="s">
        <v>55</v>
      </c>
      <c r="D471" s="30">
        <v>49.858989459999997</v>
      </c>
      <c r="E471" s="30">
        <v>50.595338460000001</v>
      </c>
      <c r="F471" s="30">
        <v>-1.4553700000000001</v>
      </c>
      <c r="G471" s="30">
        <v>-0.73634900000000003</v>
      </c>
      <c r="H471" s="30">
        <v>8384.31</v>
      </c>
      <c r="I471" s="30">
        <v>418033074.34240401</v>
      </c>
    </row>
    <row r="472" spans="1:9" x14ac:dyDescent="0.25">
      <c r="A472" s="40">
        <v>43530</v>
      </c>
      <c r="B472" s="30" t="s">
        <v>54</v>
      </c>
      <c r="C472" s="30" t="s">
        <v>55</v>
      </c>
      <c r="D472" s="30">
        <v>50.59533836</v>
      </c>
      <c r="E472" s="30">
        <v>51.37334036</v>
      </c>
      <c r="F472" s="30">
        <v>-1.51441</v>
      </c>
      <c r="G472" s="30">
        <v>-0.77800199999999997</v>
      </c>
      <c r="H472" s="30">
        <v>8384.31</v>
      </c>
      <c r="I472" s="30">
        <v>424206849.57911599</v>
      </c>
    </row>
    <row r="473" spans="1:9" x14ac:dyDescent="0.25">
      <c r="A473" s="40">
        <v>43529</v>
      </c>
      <c r="B473" s="30" t="s">
        <v>54</v>
      </c>
      <c r="C473" s="30" t="s">
        <v>55</v>
      </c>
      <c r="D473" s="30">
        <v>51.373340349999999</v>
      </c>
      <c r="E473" s="30">
        <v>51.702169349999998</v>
      </c>
      <c r="F473" s="30">
        <v>-0.63600999999999996</v>
      </c>
      <c r="G473" s="30">
        <v>-0.32882899999999998</v>
      </c>
      <c r="H473" s="30">
        <v>8384.31</v>
      </c>
      <c r="I473" s="30">
        <v>430729857.109887</v>
      </c>
    </row>
    <row r="474" spans="1:9" x14ac:dyDescent="0.25">
      <c r="A474" s="40">
        <v>43528</v>
      </c>
      <c r="B474" s="30" t="s">
        <v>54</v>
      </c>
      <c r="C474" s="30" t="s">
        <v>55</v>
      </c>
      <c r="D474" s="30">
        <v>51.702169789999999</v>
      </c>
      <c r="E474" s="30">
        <v>52.294059789999999</v>
      </c>
      <c r="F474" s="30">
        <v>-1.13185</v>
      </c>
      <c r="G474" s="30">
        <v>-0.59189000000000003</v>
      </c>
      <c r="H474" s="30">
        <v>8384.31</v>
      </c>
      <c r="I474" s="30">
        <v>433486864.08548498</v>
      </c>
    </row>
    <row r="475" spans="1:9" x14ac:dyDescent="0.25">
      <c r="A475" s="40">
        <v>43525</v>
      </c>
      <c r="B475" s="30" t="s">
        <v>54</v>
      </c>
      <c r="C475" s="30" t="s">
        <v>55</v>
      </c>
      <c r="D475" s="30">
        <v>52.294059300000001</v>
      </c>
      <c r="E475" s="30">
        <v>51.201251300000003</v>
      </c>
      <c r="F475" s="30">
        <v>2.1343399999999999</v>
      </c>
      <c r="G475" s="30">
        <v>1.092808</v>
      </c>
      <c r="H475" s="30">
        <v>8384.31</v>
      </c>
      <c r="I475" s="30">
        <v>438449447.44740498</v>
      </c>
    </row>
    <row r="476" spans="1:9" x14ac:dyDescent="0.25">
      <c r="A476" s="40">
        <v>43524</v>
      </c>
      <c r="B476" s="30" t="s">
        <v>54</v>
      </c>
      <c r="C476" s="30" t="s">
        <v>55</v>
      </c>
      <c r="D476" s="30">
        <v>51.201251329999998</v>
      </c>
      <c r="E476" s="30">
        <v>51.043733330000002</v>
      </c>
      <c r="F476" s="30">
        <v>0.30858999999999998</v>
      </c>
      <c r="G476" s="30">
        <v>0.15751799999999999</v>
      </c>
      <c r="H476" s="30">
        <v>8384.31</v>
      </c>
      <c r="I476" s="30">
        <v>429287009.93487799</v>
      </c>
    </row>
    <row r="477" spans="1:9" x14ac:dyDescent="0.25">
      <c r="A477" s="40">
        <v>43523</v>
      </c>
      <c r="B477" s="30" t="s">
        <v>54</v>
      </c>
      <c r="C477" s="30" t="s">
        <v>55</v>
      </c>
      <c r="D477" s="30">
        <v>51.043732949999999</v>
      </c>
      <c r="E477" s="30">
        <v>50.965909949999997</v>
      </c>
      <c r="F477" s="30">
        <v>0.1527</v>
      </c>
      <c r="G477" s="30">
        <v>7.7823000000000003E-2</v>
      </c>
      <c r="H477" s="30">
        <v>8384.31</v>
      </c>
      <c r="I477" s="30">
        <v>427966327.47881502</v>
      </c>
    </row>
    <row r="478" spans="1:9" x14ac:dyDescent="0.25">
      <c r="A478" s="40">
        <v>43522</v>
      </c>
      <c r="B478" s="30" t="s">
        <v>54</v>
      </c>
      <c r="C478" s="30" t="s">
        <v>55</v>
      </c>
      <c r="D478" s="30">
        <v>50.965910170000001</v>
      </c>
      <c r="E478" s="30">
        <v>51.268113169999999</v>
      </c>
      <c r="F478" s="30">
        <v>-0.58945999999999998</v>
      </c>
      <c r="G478" s="30">
        <v>-0.302203</v>
      </c>
      <c r="H478" s="30">
        <v>8384.31</v>
      </c>
      <c r="I478" s="30">
        <v>427313837.39970201</v>
      </c>
    </row>
    <row r="479" spans="1:9" x14ac:dyDescent="0.25">
      <c r="A479" s="40">
        <v>43521</v>
      </c>
      <c r="B479" s="30" t="s">
        <v>54</v>
      </c>
      <c r="C479" s="30" t="s">
        <v>55</v>
      </c>
      <c r="D479" s="30">
        <v>51.268113390000003</v>
      </c>
      <c r="E479" s="30">
        <v>51.83956139</v>
      </c>
      <c r="F479" s="30">
        <v>-1.1023400000000001</v>
      </c>
      <c r="G479" s="30">
        <v>-0.57144799999999996</v>
      </c>
      <c r="H479" s="30">
        <v>8384.31</v>
      </c>
      <c r="I479" s="30">
        <v>429847601.97257</v>
      </c>
    </row>
    <row r="480" spans="1:9" x14ac:dyDescent="0.25">
      <c r="A480" s="40">
        <v>43518</v>
      </c>
      <c r="B480" s="30" t="s">
        <v>54</v>
      </c>
      <c r="C480" s="30" t="s">
        <v>55</v>
      </c>
      <c r="D480" s="30">
        <v>51.839561019999998</v>
      </c>
      <c r="E480" s="30">
        <v>50.794733020000002</v>
      </c>
      <c r="F480" s="30">
        <v>2.0569600000000001</v>
      </c>
      <c r="G480" s="30">
        <v>1.0448280000000001</v>
      </c>
      <c r="H480" s="30">
        <v>8384.31</v>
      </c>
      <c r="I480" s="30">
        <v>434638794.33691299</v>
      </c>
    </row>
    <row r="481" spans="1:9" x14ac:dyDescent="0.25">
      <c r="A481" s="40">
        <v>43517</v>
      </c>
      <c r="B481" s="30" t="s">
        <v>54</v>
      </c>
      <c r="C481" s="30" t="s">
        <v>55</v>
      </c>
      <c r="D481" s="30">
        <v>50.794733139999998</v>
      </c>
      <c r="E481" s="30">
        <v>51.267461140000002</v>
      </c>
      <c r="F481" s="30">
        <v>-0.92208000000000001</v>
      </c>
      <c r="G481" s="30">
        <v>-0.47272799999999998</v>
      </c>
      <c r="H481" s="30">
        <v>8384.31</v>
      </c>
      <c r="I481" s="30">
        <v>425878636.628833</v>
      </c>
    </row>
    <row r="482" spans="1:9" x14ac:dyDescent="0.25">
      <c r="A482" s="40">
        <v>43516</v>
      </c>
      <c r="B482" s="30" t="s">
        <v>54</v>
      </c>
      <c r="C482" s="30" t="s">
        <v>55</v>
      </c>
      <c r="D482" s="30">
        <v>51.26746163</v>
      </c>
      <c r="E482" s="30">
        <v>50.212721629999997</v>
      </c>
      <c r="F482" s="30">
        <v>2.1005400000000001</v>
      </c>
      <c r="G482" s="30">
        <v>1.05474</v>
      </c>
      <c r="H482" s="30">
        <v>8384.31</v>
      </c>
      <c r="I482" s="30">
        <v>429842137.41663998</v>
      </c>
    </row>
    <row r="483" spans="1:9" x14ac:dyDescent="0.25">
      <c r="A483" s="40">
        <v>43515</v>
      </c>
      <c r="B483" s="30" t="s">
        <v>54</v>
      </c>
      <c r="C483" s="30" t="s">
        <v>55</v>
      </c>
      <c r="D483" s="30">
        <v>50.212721620000003</v>
      </c>
      <c r="E483" s="30">
        <v>50.212910620000002</v>
      </c>
      <c r="F483" s="30">
        <v>-3.8000000000000002E-4</v>
      </c>
      <c r="G483" s="30">
        <v>-1.8900000000000001E-4</v>
      </c>
      <c r="H483" s="30">
        <v>8384.31</v>
      </c>
      <c r="I483" s="30">
        <v>420998873.36761701</v>
      </c>
    </row>
    <row r="484" spans="1:9" x14ac:dyDescent="0.25">
      <c r="A484" s="40">
        <v>43511</v>
      </c>
      <c r="B484" s="30" t="s">
        <v>54</v>
      </c>
      <c r="C484" s="30" t="s">
        <v>55</v>
      </c>
      <c r="D484" s="30">
        <v>50.212910749999999</v>
      </c>
      <c r="E484" s="30">
        <v>49.353780749999999</v>
      </c>
      <c r="F484" s="30">
        <v>1.7407600000000001</v>
      </c>
      <c r="G484" s="30">
        <v>0.85912999999999995</v>
      </c>
      <c r="H484" s="30">
        <v>8384.31</v>
      </c>
      <c r="I484" s="30">
        <v>421000459.0916</v>
      </c>
    </row>
    <row r="485" spans="1:9" x14ac:dyDescent="0.25">
      <c r="A485" s="40">
        <v>43510</v>
      </c>
      <c r="B485" s="30" t="s">
        <v>54</v>
      </c>
      <c r="C485" s="30" t="s">
        <v>55</v>
      </c>
      <c r="D485" s="30">
        <v>49.353780540000002</v>
      </c>
      <c r="E485" s="30">
        <v>49.729815539999997</v>
      </c>
      <c r="F485" s="30">
        <v>-0.75616000000000005</v>
      </c>
      <c r="G485" s="30">
        <v>-0.37603500000000001</v>
      </c>
      <c r="H485" s="30">
        <v>8384.31</v>
      </c>
      <c r="I485" s="30">
        <v>413797247.65798497</v>
      </c>
    </row>
    <row r="486" spans="1:9" x14ac:dyDescent="0.25">
      <c r="A486" s="40">
        <v>43509</v>
      </c>
      <c r="B486" s="30" t="s">
        <v>54</v>
      </c>
      <c r="C486" s="30" t="s">
        <v>55</v>
      </c>
      <c r="D486" s="30">
        <v>49.729815160000001</v>
      </c>
      <c r="E486" s="30">
        <v>49.657819160000003</v>
      </c>
      <c r="F486" s="30">
        <v>0.14498</v>
      </c>
      <c r="G486" s="30">
        <v>7.1996000000000004E-2</v>
      </c>
      <c r="H486" s="30">
        <v>8384.31</v>
      </c>
      <c r="I486" s="30">
        <v>416950037.35469401</v>
      </c>
    </row>
    <row r="487" spans="1:9" x14ac:dyDescent="0.25">
      <c r="A487" s="40">
        <v>43508</v>
      </c>
      <c r="B487" s="30" t="s">
        <v>54</v>
      </c>
      <c r="C487" s="30" t="s">
        <v>55</v>
      </c>
      <c r="D487" s="30">
        <v>49.657819199999999</v>
      </c>
      <c r="E487" s="30">
        <v>49.2706692</v>
      </c>
      <c r="F487" s="30">
        <v>0.78576000000000001</v>
      </c>
      <c r="G487" s="30">
        <v>0.38714999999999999</v>
      </c>
      <c r="H487" s="30">
        <v>8384.31</v>
      </c>
      <c r="I487" s="30">
        <v>416346401.123294</v>
      </c>
    </row>
    <row r="488" spans="1:9" x14ac:dyDescent="0.25">
      <c r="A488" s="40">
        <v>43507</v>
      </c>
      <c r="B488" s="30" t="s">
        <v>54</v>
      </c>
      <c r="C488" s="30" t="s">
        <v>55</v>
      </c>
      <c r="D488" s="30">
        <v>49.270669050000002</v>
      </c>
      <c r="E488" s="30">
        <v>49.081841050000001</v>
      </c>
      <c r="F488" s="30">
        <v>0.38472000000000001</v>
      </c>
      <c r="G488" s="30">
        <v>0.188828</v>
      </c>
      <c r="H488" s="30">
        <v>8384.31</v>
      </c>
      <c r="I488" s="30">
        <v>413100415.41059798</v>
      </c>
    </row>
    <row r="489" spans="1:9" x14ac:dyDescent="0.25">
      <c r="A489" s="40">
        <v>43504</v>
      </c>
      <c r="B489" s="30" t="s">
        <v>54</v>
      </c>
      <c r="C489" s="30" t="s">
        <v>55</v>
      </c>
      <c r="D489" s="30">
        <v>49.081841140000002</v>
      </c>
      <c r="E489" s="30">
        <v>48.605559139999997</v>
      </c>
      <c r="F489" s="30">
        <v>0.97989000000000004</v>
      </c>
      <c r="G489" s="30">
        <v>0.47628199999999998</v>
      </c>
      <c r="H489" s="30">
        <v>8384.31</v>
      </c>
      <c r="I489" s="30">
        <v>411517224.242989</v>
      </c>
    </row>
    <row r="490" spans="1:9" x14ac:dyDescent="0.25">
      <c r="A490" s="40">
        <v>43503</v>
      </c>
      <c r="B490" s="30" t="s">
        <v>54</v>
      </c>
      <c r="C490" s="30" t="s">
        <v>55</v>
      </c>
      <c r="D490" s="30">
        <v>48.60555944</v>
      </c>
      <c r="E490" s="30">
        <v>49.479754440000001</v>
      </c>
      <c r="F490" s="30">
        <v>-1.76677</v>
      </c>
      <c r="G490" s="30">
        <v>-0.87419500000000006</v>
      </c>
      <c r="H490" s="30">
        <v>8384.31</v>
      </c>
      <c r="I490" s="30">
        <v>407523932.25170797</v>
      </c>
    </row>
    <row r="491" spans="1:9" x14ac:dyDescent="0.25">
      <c r="A491" s="40">
        <v>43502</v>
      </c>
      <c r="B491" s="30" t="s">
        <v>54</v>
      </c>
      <c r="C491" s="30" t="s">
        <v>55</v>
      </c>
      <c r="D491" s="30">
        <v>49.4797546</v>
      </c>
      <c r="E491" s="30">
        <v>49.261743600000003</v>
      </c>
      <c r="F491" s="30">
        <v>0.44256000000000001</v>
      </c>
      <c r="G491" s="30">
        <v>0.21801100000000001</v>
      </c>
      <c r="H491" s="30">
        <v>8384.31</v>
      </c>
      <c r="I491" s="30">
        <v>414853452.851062</v>
      </c>
    </row>
    <row r="492" spans="1:9" x14ac:dyDescent="0.25">
      <c r="A492" s="40">
        <v>43501</v>
      </c>
      <c r="B492" s="30" t="s">
        <v>54</v>
      </c>
      <c r="C492" s="30" t="s">
        <v>55</v>
      </c>
      <c r="D492" s="30">
        <v>49.26174366</v>
      </c>
      <c r="E492" s="30">
        <v>49.165317659999999</v>
      </c>
      <c r="F492" s="30">
        <v>0.19613</v>
      </c>
      <c r="G492" s="30">
        <v>9.6425999999999998E-2</v>
      </c>
      <c r="H492" s="30">
        <v>8384.31</v>
      </c>
      <c r="I492" s="30">
        <v>413025582.20074302</v>
      </c>
    </row>
    <row r="493" spans="1:9" x14ac:dyDescent="0.25">
      <c r="A493" s="40">
        <v>43500</v>
      </c>
      <c r="B493" s="30" t="s">
        <v>54</v>
      </c>
      <c r="C493" s="30" t="s">
        <v>55</v>
      </c>
      <c r="D493" s="30">
        <v>49.165317170000002</v>
      </c>
      <c r="E493" s="30">
        <v>48.51121517</v>
      </c>
      <c r="F493" s="30">
        <v>1.3483499999999999</v>
      </c>
      <c r="G493" s="30">
        <v>0.65410199999999996</v>
      </c>
      <c r="H493" s="30">
        <v>8134.31</v>
      </c>
      <c r="I493" s="30">
        <v>399925783.61315101</v>
      </c>
    </row>
    <row r="494" spans="1:9" x14ac:dyDescent="0.25">
      <c r="A494" s="40">
        <v>43497</v>
      </c>
      <c r="B494" s="30" t="s">
        <v>54</v>
      </c>
      <c r="C494" s="30" t="s">
        <v>55</v>
      </c>
      <c r="D494" s="30">
        <v>48.511214879999997</v>
      </c>
      <c r="E494" s="30">
        <v>48.254386879999998</v>
      </c>
      <c r="F494" s="30">
        <v>0.53224000000000005</v>
      </c>
      <c r="G494" s="30">
        <v>0.256828</v>
      </c>
      <c r="H494" s="30">
        <v>8134.31</v>
      </c>
      <c r="I494" s="30">
        <v>394605114.77688801</v>
      </c>
    </row>
    <row r="495" spans="1:9" x14ac:dyDescent="0.25">
      <c r="A495" s="40">
        <v>43496</v>
      </c>
      <c r="B495" s="30" t="s">
        <v>54</v>
      </c>
      <c r="C495" s="30" t="s">
        <v>55</v>
      </c>
      <c r="D495" s="30">
        <v>48.254386760000003</v>
      </c>
      <c r="E495" s="30">
        <v>47.321247759999999</v>
      </c>
      <c r="F495" s="30">
        <v>1.9719199999999999</v>
      </c>
      <c r="G495" s="30">
        <v>0.93313900000000005</v>
      </c>
      <c r="H495" s="30">
        <v>8134.31</v>
      </c>
      <c r="I495" s="30">
        <v>392515996.00257498</v>
      </c>
    </row>
    <row r="496" spans="1:9" x14ac:dyDescent="0.25">
      <c r="A496" s="40">
        <v>43495</v>
      </c>
      <c r="B496" s="30" t="s">
        <v>54</v>
      </c>
      <c r="C496" s="30" t="s">
        <v>55</v>
      </c>
      <c r="D496" s="30">
        <v>47.321247530000001</v>
      </c>
      <c r="E496" s="30">
        <v>46.418118530000001</v>
      </c>
      <c r="F496" s="30">
        <v>1.94564</v>
      </c>
      <c r="G496" s="30">
        <v>0.90312899999999996</v>
      </c>
      <c r="H496" s="30">
        <v>8134.31</v>
      </c>
      <c r="I496" s="30">
        <v>384925555.03201097</v>
      </c>
    </row>
    <row r="497" spans="1:9" x14ac:dyDescent="0.25">
      <c r="A497" s="40">
        <v>43494</v>
      </c>
      <c r="B497" s="30" t="s">
        <v>54</v>
      </c>
      <c r="C497" s="30" t="s">
        <v>55</v>
      </c>
      <c r="D497" s="30">
        <v>46.418118040000003</v>
      </c>
      <c r="E497" s="30">
        <v>46.15346804</v>
      </c>
      <c r="F497" s="30">
        <v>0.57340999999999998</v>
      </c>
      <c r="G497" s="30">
        <v>0.26465</v>
      </c>
      <c r="H497" s="30">
        <v>8134.31</v>
      </c>
      <c r="I497" s="30">
        <v>377579222.49959803</v>
      </c>
    </row>
    <row r="498" spans="1:9" x14ac:dyDescent="0.25">
      <c r="A498" s="40">
        <v>43493</v>
      </c>
      <c r="B498" s="30" t="s">
        <v>54</v>
      </c>
      <c r="C498" s="30" t="s">
        <v>55</v>
      </c>
      <c r="D498" s="30">
        <v>46.153468480000001</v>
      </c>
      <c r="E498" s="30">
        <v>47.12554248</v>
      </c>
      <c r="F498" s="30">
        <v>-2.0627300000000002</v>
      </c>
      <c r="G498" s="30">
        <v>-0.97207399999999999</v>
      </c>
      <c r="H498" s="30">
        <v>8134.31</v>
      </c>
      <c r="I498" s="30">
        <v>375426481.731143</v>
      </c>
    </row>
    <row r="499" spans="1:9" x14ac:dyDescent="0.25">
      <c r="A499" s="40">
        <v>43490</v>
      </c>
      <c r="B499" s="30" t="s">
        <v>54</v>
      </c>
      <c r="C499" s="30" t="s">
        <v>55</v>
      </c>
      <c r="D499" s="30">
        <v>47.125542209999999</v>
      </c>
      <c r="E499" s="30">
        <v>46.123309210000002</v>
      </c>
      <c r="F499" s="30">
        <v>2.1729400000000001</v>
      </c>
      <c r="G499" s="30">
        <v>1.0022329999999999</v>
      </c>
      <c r="H499" s="30">
        <v>8134.31</v>
      </c>
      <c r="I499" s="30">
        <v>383333627.87759799</v>
      </c>
    </row>
    <row r="500" spans="1:9" x14ac:dyDescent="0.25">
      <c r="A500" s="40">
        <v>43489</v>
      </c>
      <c r="B500" s="30" t="s">
        <v>54</v>
      </c>
      <c r="C500" s="30" t="s">
        <v>55</v>
      </c>
      <c r="D500" s="30">
        <v>46.12330918</v>
      </c>
      <c r="E500" s="30">
        <v>45.548590179999998</v>
      </c>
      <c r="F500" s="30">
        <v>1.2617700000000001</v>
      </c>
      <c r="G500" s="30">
        <v>0.57471899999999998</v>
      </c>
      <c r="H500" s="30">
        <v>8134.31</v>
      </c>
      <c r="I500" s="30">
        <v>375181156.72603798</v>
      </c>
    </row>
    <row r="501" spans="1:9" x14ac:dyDescent="0.25">
      <c r="A501" s="40">
        <v>43488</v>
      </c>
      <c r="B501" s="30" t="s">
        <v>54</v>
      </c>
      <c r="C501" s="30" t="s">
        <v>55</v>
      </c>
      <c r="D501" s="30">
        <v>45.548590619999999</v>
      </c>
      <c r="E501" s="30">
        <v>45.117573620000002</v>
      </c>
      <c r="F501" s="30">
        <v>0.95531999999999995</v>
      </c>
      <c r="G501" s="30">
        <v>0.43101699999999998</v>
      </c>
      <c r="H501" s="30">
        <v>8134.31</v>
      </c>
      <c r="I501" s="30">
        <v>370506219.52039999</v>
      </c>
    </row>
    <row r="502" spans="1:9" x14ac:dyDescent="0.25">
      <c r="A502" s="40">
        <v>43487</v>
      </c>
      <c r="B502" s="30" t="s">
        <v>54</v>
      </c>
      <c r="C502" s="30" t="s">
        <v>55</v>
      </c>
      <c r="D502" s="30">
        <v>45.117573219999997</v>
      </c>
      <c r="E502" s="30">
        <v>47.347077220000003</v>
      </c>
      <c r="F502" s="30">
        <v>-4.70885</v>
      </c>
      <c r="G502" s="30">
        <v>-2.2295039999999999</v>
      </c>
      <c r="H502" s="30">
        <v>8134.31</v>
      </c>
      <c r="I502" s="30">
        <v>367000191.66645801</v>
      </c>
    </row>
    <row r="503" spans="1:9" x14ac:dyDescent="0.25">
      <c r="A503" s="40">
        <v>43483</v>
      </c>
      <c r="B503" s="30" t="s">
        <v>54</v>
      </c>
      <c r="C503" s="30" t="s">
        <v>55</v>
      </c>
      <c r="D503" s="30">
        <v>47.347076899999998</v>
      </c>
      <c r="E503" s="30">
        <v>47.101506899999997</v>
      </c>
      <c r="F503" s="30">
        <v>0.52136000000000005</v>
      </c>
      <c r="G503" s="30">
        <v>0.24557000000000001</v>
      </c>
      <c r="H503" s="30">
        <v>8134.31</v>
      </c>
      <c r="I503" s="30">
        <v>385135659.057208</v>
      </c>
    </row>
    <row r="504" spans="1:9" x14ac:dyDescent="0.25">
      <c r="A504" s="40">
        <v>43482</v>
      </c>
      <c r="B504" s="30" t="s">
        <v>54</v>
      </c>
      <c r="C504" s="30" t="s">
        <v>55</v>
      </c>
      <c r="D504" s="30">
        <v>47.101506550000003</v>
      </c>
      <c r="E504" s="30">
        <v>46.505496549999997</v>
      </c>
      <c r="F504" s="30">
        <v>1.28159</v>
      </c>
      <c r="G504" s="30">
        <v>0.59601000000000004</v>
      </c>
      <c r="H504" s="30">
        <v>8134.31</v>
      </c>
      <c r="I504" s="30">
        <v>383138114.44020998</v>
      </c>
    </row>
    <row r="505" spans="1:9" x14ac:dyDescent="0.25">
      <c r="A505" s="40">
        <v>43481</v>
      </c>
      <c r="B505" s="30" t="s">
        <v>54</v>
      </c>
      <c r="C505" s="30" t="s">
        <v>55</v>
      </c>
      <c r="D505" s="30">
        <v>46.505497030000001</v>
      </c>
      <c r="E505" s="30">
        <v>46.755663030000001</v>
      </c>
      <c r="F505" s="30">
        <v>-0.53505000000000003</v>
      </c>
      <c r="G505" s="30">
        <v>-0.250166</v>
      </c>
      <c r="H505" s="30">
        <v>8134.31</v>
      </c>
      <c r="I505" s="30">
        <v>378289990.02960801</v>
      </c>
    </row>
    <row r="506" spans="1:9" x14ac:dyDescent="0.25">
      <c r="A506" s="40">
        <v>43480</v>
      </c>
      <c r="B506" s="30" t="s">
        <v>54</v>
      </c>
      <c r="C506" s="30" t="s">
        <v>55</v>
      </c>
      <c r="D506" s="30">
        <v>46.755663220000002</v>
      </c>
      <c r="E506" s="30">
        <v>46.004104220000002</v>
      </c>
      <c r="F506" s="30">
        <v>1.63368</v>
      </c>
      <c r="G506" s="30">
        <v>0.75155899999999998</v>
      </c>
      <c r="H506" s="30">
        <v>8134.31</v>
      </c>
      <c r="I506" s="30">
        <v>380324918.62008798</v>
      </c>
    </row>
    <row r="507" spans="1:9" x14ac:dyDescent="0.25">
      <c r="A507" s="40">
        <v>43479</v>
      </c>
      <c r="B507" s="30" t="s">
        <v>54</v>
      </c>
      <c r="C507" s="30" t="s">
        <v>55</v>
      </c>
      <c r="D507" s="30">
        <v>46.00410437</v>
      </c>
      <c r="E507" s="30">
        <v>46.032471370000003</v>
      </c>
      <c r="F507" s="30">
        <v>-6.1620000000000001E-2</v>
      </c>
      <c r="G507" s="30">
        <v>-2.8367E-2</v>
      </c>
      <c r="H507" s="30">
        <v>8134.31</v>
      </c>
      <c r="I507" s="30">
        <v>374211508.205621</v>
      </c>
    </row>
    <row r="508" spans="1:9" x14ac:dyDescent="0.25">
      <c r="A508" s="40">
        <v>43476</v>
      </c>
      <c r="B508" s="30" t="s">
        <v>54</v>
      </c>
      <c r="C508" s="30" t="s">
        <v>55</v>
      </c>
      <c r="D508" s="30">
        <v>46.03247107</v>
      </c>
      <c r="E508" s="30">
        <v>45.354193070000001</v>
      </c>
      <c r="F508" s="30">
        <v>1.4955099999999999</v>
      </c>
      <c r="G508" s="30">
        <v>0.67827800000000005</v>
      </c>
      <c r="H508" s="30">
        <v>8134.31</v>
      </c>
      <c r="I508" s="30">
        <v>374442251.65199798</v>
      </c>
    </row>
    <row r="509" spans="1:9" x14ac:dyDescent="0.25">
      <c r="A509" s="40">
        <v>43475</v>
      </c>
      <c r="B509" s="30" t="s">
        <v>54</v>
      </c>
      <c r="C509" s="30" t="s">
        <v>55</v>
      </c>
      <c r="D509" s="30">
        <v>45.354192849999997</v>
      </c>
      <c r="E509" s="30">
        <v>45.077620850000002</v>
      </c>
      <c r="F509" s="30">
        <v>0.61355000000000004</v>
      </c>
      <c r="G509" s="30">
        <v>0.27657199999999998</v>
      </c>
      <c r="H509" s="30">
        <v>8134.31</v>
      </c>
      <c r="I509" s="30">
        <v>368924928.37910402</v>
      </c>
    </row>
    <row r="510" spans="1:9" x14ac:dyDescent="0.25">
      <c r="A510" s="40">
        <v>43474</v>
      </c>
      <c r="B510" s="30" t="s">
        <v>54</v>
      </c>
      <c r="C510" s="30" t="s">
        <v>55</v>
      </c>
      <c r="D510" s="30">
        <v>45.077620789999997</v>
      </c>
      <c r="E510" s="30">
        <v>44.654976789999999</v>
      </c>
      <c r="F510" s="30">
        <v>0.94647000000000003</v>
      </c>
      <c r="G510" s="30">
        <v>0.42264400000000002</v>
      </c>
      <c r="H510" s="30">
        <v>8134.31</v>
      </c>
      <c r="I510" s="30">
        <v>366675206.33544201</v>
      </c>
    </row>
    <row r="511" spans="1:9" x14ac:dyDescent="0.25">
      <c r="A511" s="40">
        <v>43473</v>
      </c>
      <c r="B511" s="30" t="s">
        <v>54</v>
      </c>
      <c r="C511" s="30" t="s">
        <v>55</v>
      </c>
      <c r="D511" s="30">
        <v>44.654976730000001</v>
      </c>
      <c r="E511" s="30">
        <v>44.152398730000002</v>
      </c>
      <c r="F511" s="30">
        <v>1.13828</v>
      </c>
      <c r="G511" s="30">
        <v>0.50257799999999997</v>
      </c>
      <c r="H511" s="30">
        <v>8134.31</v>
      </c>
      <c r="I511" s="30">
        <v>363237289.799676</v>
      </c>
    </row>
    <row r="512" spans="1:9" x14ac:dyDescent="0.25">
      <c r="A512" s="40">
        <v>43472</v>
      </c>
      <c r="B512" s="30" t="s">
        <v>54</v>
      </c>
      <c r="C512" s="30" t="s">
        <v>55</v>
      </c>
      <c r="D512" s="30">
        <v>44.152398599999998</v>
      </c>
      <c r="E512" s="30">
        <v>43.769501599999998</v>
      </c>
      <c r="F512" s="30">
        <v>0.87480000000000002</v>
      </c>
      <c r="G512" s="30">
        <v>0.38289699999999999</v>
      </c>
      <c r="H512" s="30">
        <v>8134.31</v>
      </c>
      <c r="I512" s="30">
        <v>359149164.99877</v>
      </c>
    </row>
    <row r="513" spans="1:9" x14ac:dyDescent="0.25">
      <c r="A513" s="40">
        <v>43469</v>
      </c>
      <c r="B513" s="30" t="s">
        <v>54</v>
      </c>
      <c r="C513" s="30" t="s">
        <v>55</v>
      </c>
      <c r="D513" s="30">
        <v>43.769502090000003</v>
      </c>
      <c r="E513" s="30">
        <v>42.028184090000003</v>
      </c>
      <c r="F513" s="30">
        <v>4.1432099999999998</v>
      </c>
      <c r="G513" s="30">
        <v>1.7413179999999999</v>
      </c>
      <c r="H513" s="30">
        <v>8134.31</v>
      </c>
      <c r="I513" s="30">
        <v>356034567.23720098</v>
      </c>
    </row>
    <row r="514" spans="1:9" x14ac:dyDescent="0.25">
      <c r="A514" s="40">
        <v>43468</v>
      </c>
      <c r="B514" s="30" t="s">
        <v>54</v>
      </c>
      <c r="C514" s="30" t="s">
        <v>55</v>
      </c>
      <c r="D514" s="30">
        <v>42.028183949999999</v>
      </c>
      <c r="E514" s="30">
        <v>43.055528950000003</v>
      </c>
      <c r="F514" s="30">
        <v>-2.3860899999999998</v>
      </c>
      <c r="G514" s="30">
        <v>-1.027345</v>
      </c>
      <c r="H514" s="30">
        <v>8134.31</v>
      </c>
      <c r="I514" s="30">
        <v>341870150.90177202</v>
      </c>
    </row>
    <row r="515" spans="1:9" x14ac:dyDescent="0.25">
      <c r="A515" s="40">
        <v>43467</v>
      </c>
      <c r="B515" s="30" t="s">
        <v>54</v>
      </c>
      <c r="C515" s="30" t="s">
        <v>55</v>
      </c>
      <c r="D515" s="30">
        <v>43.055529139999997</v>
      </c>
      <c r="E515" s="30">
        <v>42.363354139999998</v>
      </c>
      <c r="F515" s="30">
        <v>1.6338999999999999</v>
      </c>
      <c r="G515" s="30">
        <v>0.69217499999999998</v>
      </c>
      <c r="H515" s="30">
        <v>8134.31</v>
      </c>
      <c r="I515" s="30">
        <v>350226892.07220501</v>
      </c>
    </row>
    <row r="516" spans="1:9" x14ac:dyDescent="0.25">
      <c r="A516" s="40">
        <v>43465</v>
      </c>
      <c r="B516" s="30" t="s">
        <v>54</v>
      </c>
      <c r="C516" s="30" t="s">
        <v>55</v>
      </c>
      <c r="D516" s="30">
        <v>42.363354630000003</v>
      </c>
      <c r="E516" s="30">
        <v>41.535418630000002</v>
      </c>
      <c r="F516" s="30">
        <v>1.99333</v>
      </c>
      <c r="G516" s="30">
        <v>0.82793600000000001</v>
      </c>
      <c r="H516" s="30">
        <v>8134.31</v>
      </c>
      <c r="I516" s="30">
        <v>344596532.110291</v>
      </c>
    </row>
    <row r="517" spans="1:9" x14ac:dyDescent="0.25">
      <c r="A517" s="40">
        <v>43462</v>
      </c>
      <c r="B517" s="30" t="s">
        <v>54</v>
      </c>
      <c r="C517" s="30" t="s">
        <v>55</v>
      </c>
      <c r="D517" s="30">
        <v>41.535418370000002</v>
      </c>
      <c r="E517" s="30">
        <v>41.722687370000003</v>
      </c>
      <c r="F517" s="30">
        <v>-0.44884000000000002</v>
      </c>
      <c r="G517" s="30">
        <v>-0.18726899999999999</v>
      </c>
      <c r="H517" s="30">
        <v>8134.31</v>
      </c>
      <c r="I517" s="30">
        <v>337861844.39501899</v>
      </c>
    </row>
    <row r="518" spans="1:9" x14ac:dyDescent="0.25">
      <c r="A518" s="40">
        <v>43461</v>
      </c>
      <c r="B518" s="30" t="s">
        <v>54</v>
      </c>
      <c r="C518" s="30" t="s">
        <v>55</v>
      </c>
      <c r="D518" s="30">
        <v>41.722687209999997</v>
      </c>
      <c r="E518" s="30">
        <v>42.016882209999999</v>
      </c>
      <c r="F518" s="30">
        <v>-0.70018000000000002</v>
      </c>
      <c r="G518" s="30">
        <v>-0.29419499999999998</v>
      </c>
      <c r="H518" s="30">
        <v>8134.31</v>
      </c>
      <c r="I518" s="30">
        <v>339385146.63111299</v>
      </c>
    </row>
    <row r="519" spans="1:9" x14ac:dyDescent="0.25">
      <c r="A519" s="40">
        <v>43460</v>
      </c>
      <c r="B519" s="30" t="s">
        <v>54</v>
      </c>
      <c r="C519" s="30" t="s">
        <v>55</v>
      </c>
      <c r="D519" s="30">
        <v>42.016881759999997</v>
      </c>
      <c r="E519" s="30">
        <v>41.118764759999998</v>
      </c>
      <c r="F519" s="30">
        <v>2.1842000000000001</v>
      </c>
      <c r="G519" s="30">
        <v>0.89811700000000005</v>
      </c>
      <c r="H519" s="30">
        <v>8134.31</v>
      </c>
      <c r="I519" s="30">
        <v>341778215.41854</v>
      </c>
    </row>
    <row r="520" spans="1:9" x14ac:dyDescent="0.25">
      <c r="A520" s="40">
        <v>43458</v>
      </c>
      <c r="B520" s="30" t="s">
        <v>54</v>
      </c>
      <c r="C520" s="30" t="s">
        <v>55</v>
      </c>
      <c r="D520" s="30">
        <v>41.118764919999997</v>
      </c>
      <c r="E520" s="30">
        <v>42.347744919999997</v>
      </c>
      <c r="F520" s="30">
        <v>-2.90211</v>
      </c>
      <c r="G520" s="30">
        <v>-1.22898</v>
      </c>
      <c r="H520" s="30">
        <v>8134.31</v>
      </c>
      <c r="I520" s="30">
        <v>334472657.32011002</v>
      </c>
    </row>
    <row r="521" spans="1:9" x14ac:dyDescent="0.25">
      <c r="A521" s="40">
        <v>43455</v>
      </c>
      <c r="B521" s="30" t="s">
        <v>54</v>
      </c>
      <c r="C521" s="30" t="s">
        <v>55</v>
      </c>
      <c r="D521" s="30">
        <v>42.347745140000001</v>
      </c>
      <c r="E521" s="30">
        <v>43.794540140000002</v>
      </c>
      <c r="F521" s="30">
        <v>-3.3035999999999999</v>
      </c>
      <c r="G521" s="30">
        <v>-1.4467950000000001</v>
      </c>
      <c r="H521" s="30">
        <v>8134.31</v>
      </c>
      <c r="I521" s="30">
        <v>344469559.72651702</v>
      </c>
    </row>
    <row r="522" spans="1:9" x14ac:dyDescent="0.25">
      <c r="A522" s="40">
        <v>43454</v>
      </c>
      <c r="B522" s="30" t="s">
        <v>54</v>
      </c>
      <c r="C522" s="30" t="s">
        <v>55</v>
      </c>
      <c r="D522" s="30">
        <v>43.79453986</v>
      </c>
      <c r="E522" s="30">
        <v>44.17670786</v>
      </c>
      <c r="F522" s="30">
        <v>-0.86509000000000003</v>
      </c>
      <c r="G522" s="30">
        <v>-0.38216800000000001</v>
      </c>
      <c r="H522" s="30">
        <v>8134.31</v>
      </c>
      <c r="I522" s="30">
        <v>356238232.14497697</v>
      </c>
    </row>
    <row r="523" spans="1:9" x14ac:dyDescent="0.25">
      <c r="A523" s="40">
        <v>43453</v>
      </c>
      <c r="B523" s="30" t="s">
        <v>54</v>
      </c>
      <c r="C523" s="30" t="s">
        <v>55</v>
      </c>
      <c r="D523" s="30">
        <v>44.17670811</v>
      </c>
      <c r="E523" s="30">
        <v>44.532195110000004</v>
      </c>
      <c r="F523" s="30">
        <v>-0.79827000000000004</v>
      </c>
      <c r="G523" s="30">
        <v>-0.355487</v>
      </c>
      <c r="H523" s="30">
        <v>8134.31</v>
      </c>
      <c r="I523" s="30">
        <v>359346906.01612902</v>
      </c>
    </row>
    <row r="524" spans="1:9" x14ac:dyDescent="0.25">
      <c r="A524" s="40">
        <v>43452</v>
      </c>
      <c r="B524" s="30" t="s">
        <v>54</v>
      </c>
      <c r="C524" s="30" t="s">
        <v>55</v>
      </c>
      <c r="D524" s="30">
        <v>44.532194760000003</v>
      </c>
      <c r="E524" s="30">
        <v>44.890701759999999</v>
      </c>
      <c r="F524" s="30">
        <v>-0.79862</v>
      </c>
      <c r="G524" s="30">
        <v>-0.35850700000000002</v>
      </c>
      <c r="H524" s="30">
        <v>8134.31</v>
      </c>
      <c r="I524" s="30">
        <v>362238543.56163102</v>
      </c>
    </row>
    <row r="525" spans="1:9" x14ac:dyDescent="0.25">
      <c r="A525" s="40">
        <v>43451</v>
      </c>
      <c r="B525" s="30" t="s">
        <v>54</v>
      </c>
      <c r="C525" s="30" t="s">
        <v>55</v>
      </c>
      <c r="D525" s="30">
        <v>44.890701739999997</v>
      </c>
      <c r="E525" s="30">
        <v>45.880151740000002</v>
      </c>
      <c r="F525" s="30">
        <v>-2.1566000000000001</v>
      </c>
      <c r="G525" s="30">
        <v>-0.98945000000000005</v>
      </c>
      <c r="H525" s="30">
        <v>8134.31</v>
      </c>
      <c r="I525" s="30">
        <v>365154749.39859402</v>
      </c>
    </row>
    <row r="526" spans="1:9" x14ac:dyDescent="0.25">
      <c r="A526" s="40">
        <v>43448</v>
      </c>
      <c r="B526" s="30" t="s">
        <v>54</v>
      </c>
      <c r="C526" s="30" t="s">
        <v>55</v>
      </c>
      <c r="D526" s="30">
        <v>45.880151859999998</v>
      </c>
      <c r="E526" s="30">
        <v>46.692052859999997</v>
      </c>
      <c r="F526" s="30">
        <v>-1.7388399999999999</v>
      </c>
      <c r="G526" s="30">
        <v>-0.81190099999999998</v>
      </c>
      <c r="H526" s="30">
        <v>8134.31</v>
      </c>
      <c r="I526" s="30">
        <v>373203240.43586099</v>
      </c>
    </row>
    <row r="527" spans="1:9" x14ac:dyDescent="0.25">
      <c r="A527" s="40">
        <v>43447</v>
      </c>
      <c r="B527" s="30" t="s">
        <v>54</v>
      </c>
      <c r="C527" s="30" t="s">
        <v>55</v>
      </c>
      <c r="D527" s="30">
        <v>46.692052480000001</v>
      </c>
      <c r="E527" s="30">
        <v>46.431732480000001</v>
      </c>
      <c r="F527" s="30">
        <v>0.56064999999999998</v>
      </c>
      <c r="G527" s="30">
        <v>0.26032</v>
      </c>
      <c r="H527" s="30">
        <v>8134.31</v>
      </c>
      <c r="I527" s="30">
        <v>379807489.33243102</v>
      </c>
    </row>
    <row r="528" spans="1:9" x14ac:dyDescent="0.25">
      <c r="A528" s="40">
        <v>43446</v>
      </c>
      <c r="B528" s="30" t="s">
        <v>54</v>
      </c>
      <c r="C528" s="30" t="s">
        <v>55</v>
      </c>
      <c r="D528" s="30">
        <v>46.431732930000003</v>
      </c>
      <c r="E528" s="30">
        <v>46.333003929999997</v>
      </c>
      <c r="F528" s="30">
        <v>0.21309</v>
      </c>
      <c r="G528" s="30">
        <v>9.8728999999999997E-2</v>
      </c>
      <c r="H528" s="30">
        <v>8134.31</v>
      </c>
      <c r="I528" s="30">
        <v>377689970.19462901</v>
      </c>
    </row>
    <row r="529" spans="1:9" x14ac:dyDescent="0.25">
      <c r="A529" s="40">
        <v>43445</v>
      </c>
      <c r="B529" s="30" t="s">
        <v>54</v>
      </c>
      <c r="C529" s="30" t="s">
        <v>55</v>
      </c>
      <c r="D529" s="30">
        <v>46.333004029999998</v>
      </c>
      <c r="E529" s="30">
        <v>46.278677029999997</v>
      </c>
      <c r="F529" s="30">
        <v>0.11738999999999999</v>
      </c>
      <c r="G529" s="30">
        <v>5.4327E-2</v>
      </c>
      <c r="H529" s="30">
        <v>8134.31</v>
      </c>
      <c r="I529" s="30">
        <v>376886879.01225698</v>
      </c>
    </row>
    <row r="530" spans="1:9" x14ac:dyDescent="0.25">
      <c r="A530" s="40">
        <v>43444</v>
      </c>
      <c r="B530" s="30" t="s">
        <v>54</v>
      </c>
      <c r="C530" s="30" t="s">
        <v>55</v>
      </c>
      <c r="D530" s="30">
        <v>46.278676959999999</v>
      </c>
      <c r="E530" s="30">
        <v>46.133814960000002</v>
      </c>
      <c r="F530" s="30">
        <v>0.314</v>
      </c>
      <c r="G530" s="30">
        <v>0.14486199999999999</v>
      </c>
      <c r="H530" s="30">
        <v>8134.31</v>
      </c>
      <c r="I530" s="30">
        <v>376444965.94646603</v>
      </c>
    </row>
    <row r="531" spans="1:9" x14ac:dyDescent="0.25">
      <c r="A531" s="40">
        <v>43441</v>
      </c>
      <c r="B531" s="30" t="s">
        <v>54</v>
      </c>
      <c r="C531" s="30" t="s">
        <v>55</v>
      </c>
      <c r="D531" s="30">
        <v>46.133815040000002</v>
      </c>
      <c r="E531" s="30">
        <v>47.726992039999999</v>
      </c>
      <c r="F531" s="30">
        <v>-3.3380999999999998</v>
      </c>
      <c r="G531" s="30">
        <v>-1.5931770000000001</v>
      </c>
      <c r="H531" s="30">
        <v>8134.31</v>
      </c>
      <c r="I531" s="30">
        <v>375266614.61657703</v>
      </c>
    </row>
    <row r="532" spans="1:9" x14ac:dyDescent="0.25">
      <c r="A532" s="40">
        <v>43440</v>
      </c>
      <c r="B532" s="30" t="s">
        <v>54</v>
      </c>
      <c r="C532" s="30" t="s">
        <v>55</v>
      </c>
      <c r="D532" s="30">
        <v>47.726992260000003</v>
      </c>
      <c r="E532" s="30">
        <v>48.174930259999996</v>
      </c>
      <c r="F532" s="30">
        <v>-0.92981999999999998</v>
      </c>
      <c r="G532" s="30">
        <v>-0.447938</v>
      </c>
      <c r="H532" s="30">
        <v>8134.31</v>
      </c>
      <c r="I532" s="30">
        <v>388226007.22946298</v>
      </c>
    </row>
    <row r="533" spans="1:9" x14ac:dyDescent="0.25">
      <c r="A533" s="40">
        <v>43438</v>
      </c>
      <c r="B533" s="30" t="s">
        <v>54</v>
      </c>
      <c r="C533" s="30" t="s">
        <v>55</v>
      </c>
      <c r="D533" s="30">
        <v>48.174930719999999</v>
      </c>
      <c r="E533" s="30">
        <v>51.71734472</v>
      </c>
      <c r="F533" s="30">
        <v>-6.8495699999999999</v>
      </c>
      <c r="G533" s="30">
        <v>-3.542414</v>
      </c>
      <c r="H533" s="30">
        <v>8134.31</v>
      </c>
      <c r="I533" s="30">
        <v>391869676.18021101</v>
      </c>
    </row>
    <row r="534" spans="1:9" x14ac:dyDescent="0.25">
      <c r="A534" s="40">
        <v>43437</v>
      </c>
      <c r="B534" s="30" t="s">
        <v>54</v>
      </c>
      <c r="C534" s="30" t="s">
        <v>55</v>
      </c>
      <c r="D534" s="30">
        <v>51.717344339999997</v>
      </c>
      <c r="E534" s="30">
        <v>50.499163340000003</v>
      </c>
      <c r="F534" s="30">
        <v>2.41228</v>
      </c>
      <c r="G534" s="30">
        <v>1.218181</v>
      </c>
      <c r="H534" s="30">
        <v>8134.31</v>
      </c>
      <c r="I534" s="30">
        <v>420684756.086272</v>
      </c>
    </row>
    <row r="535" spans="1:9" x14ac:dyDescent="0.25">
      <c r="A535" s="40">
        <v>43434</v>
      </c>
      <c r="B535" s="30" t="s">
        <v>54</v>
      </c>
      <c r="C535" s="30" t="s">
        <v>55</v>
      </c>
      <c r="D535" s="30">
        <v>50.499163260000003</v>
      </c>
      <c r="E535" s="30">
        <v>49.585795259999998</v>
      </c>
      <c r="F535" s="30">
        <v>1.8420000000000001</v>
      </c>
      <c r="G535" s="30">
        <v>0.91336799999999996</v>
      </c>
      <c r="H535" s="30">
        <v>8134.31</v>
      </c>
      <c r="I535" s="30">
        <v>410775697.19995999</v>
      </c>
    </row>
    <row r="536" spans="1:9" x14ac:dyDescent="0.25">
      <c r="A536" s="40">
        <v>43433</v>
      </c>
      <c r="B536" s="30" t="s">
        <v>54</v>
      </c>
      <c r="C536" s="30" t="s">
        <v>55</v>
      </c>
      <c r="D536" s="30">
        <v>49.585794909999997</v>
      </c>
      <c r="E536" s="30">
        <v>49.827083909999999</v>
      </c>
      <c r="F536" s="30">
        <v>-0.48425000000000001</v>
      </c>
      <c r="G536" s="30">
        <v>-0.241289</v>
      </c>
      <c r="H536" s="30">
        <v>8134.31</v>
      </c>
      <c r="I536" s="30">
        <v>403346078.63697702</v>
      </c>
    </row>
    <row r="537" spans="1:9" x14ac:dyDescent="0.25">
      <c r="A537" s="40">
        <v>43432</v>
      </c>
      <c r="B537" s="30" t="s">
        <v>54</v>
      </c>
      <c r="C537" s="30" t="s">
        <v>55</v>
      </c>
      <c r="D537" s="30">
        <v>49.827084290000002</v>
      </c>
      <c r="E537" s="30">
        <v>49.111038290000003</v>
      </c>
      <c r="F537" s="30">
        <v>1.45801</v>
      </c>
      <c r="G537" s="30">
        <v>0.71604599999999996</v>
      </c>
      <c r="H537" s="30">
        <v>8134.31</v>
      </c>
      <c r="I537" s="30">
        <v>405308800.529737</v>
      </c>
    </row>
    <row r="538" spans="1:9" x14ac:dyDescent="0.25">
      <c r="A538" s="40">
        <v>43431</v>
      </c>
      <c r="B538" s="30" t="s">
        <v>54</v>
      </c>
      <c r="C538" s="30" t="s">
        <v>55</v>
      </c>
      <c r="D538" s="30">
        <v>49.11103833</v>
      </c>
      <c r="E538" s="30">
        <v>48.899276329999999</v>
      </c>
      <c r="F538" s="30">
        <v>0.43306</v>
      </c>
      <c r="G538" s="30">
        <v>0.21176200000000001</v>
      </c>
      <c r="H538" s="30">
        <v>8134.31</v>
      </c>
      <c r="I538" s="30">
        <v>399484262.86498702</v>
      </c>
    </row>
    <row r="539" spans="1:9" x14ac:dyDescent="0.25">
      <c r="A539" s="40">
        <v>43430</v>
      </c>
      <c r="B539" s="30" t="s">
        <v>54</v>
      </c>
      <c r="C539" s="30" t="s">
        <v>55</v>
      </c>
      <c r="D539" s="30">
        <v>48.899276810000003</v>
      </c>
      <c r="E539" s="30">
        <v>47.151838810000001</v>
      </c>
      <c r="F539" s="30">
        <v>3.7059799999999998</v>
      </c>
      <c r="G539" s="30">
        <v>1.747438</v>
      </c>
      <c r="H539" s="30">
        <v>8134.31</v>
      </c>
      <c r="I539" s="30">
        <v>397761729.65052003</v>
      </c>
    </row>
    <row r="540" spans="1:9" x14ac:dyDescent="0.25">
      <c r="A540" s="40">
        <v>43427</v>
      </c>
      <c r="B540" s="30" t="s">
        <v>54</v>
      </c>
      <c r="C540" s="30" t="s">
        <v>55</v>
      </c>
      <c r="D540" s="30">
        <v>47.151838580000003</v>
      </c>
      <c r="E540" s="30">
        <v>47.554173579999997</v>
      </c>
      <c r="F540" s="30">
        <v>-0.84606000000000003</v>
      </c>
      <c r="G540" s="30">
        <v>-0.402335</v>
      </c>
      <c r="H540" s="30">
        <v>8134.31</v>
      </c>
      <c r="I540" s="30">
        <v>383547530.62416399</v>
      </c>
    </row>
    <row r="541" spans="1:9" x14ac:dyDescent="0.25">
      <c r="A541" s="40">
        <v>43425</v>
      </c>
      <c r="B541" s="30" t="s">
        <v>54</v>
      </c>
      <c r="C541" s="30" t="s">
        <v>55</v>
      </c>
      <c r="D541" s="30">
        <v>47.554173659999996</v>
      </c>
      <c r="E541" s="30">
        <v>47.20743066</v>
      </c>
      <c r="F541" s="30">
        <v>0.73451</v>
      </c>
      <c r="G541" s="30">
        <v>0.34674300000000002</v>
      </c>
      <c r="H541" s="30">
        <v>8134.31</v>
      </c>
      <c r="I541" s="30">
        <v>386820247.68175298</v>
      </c>
    </row>
    <row r="542" spans="1:9" x14ac:dyDescent="0.25">
      <c r="A542" s="40">
        <v>43424</v>
      </c>
      <c r="B542" s="30" t="s">
        <v>54</v>
      </c>
      <c r="C542" s="30" t="s">
        <v>55</v>
      </c>
      <c r="D542" s="30">
        <v>47.207430500000001</v>
      </c>
      <c r="E542" s="30">
        <v>48.583599499999998</v>
      </c>
      <c r="F542" s="30">
        <v>-2.8325800000000001</v>
      </c>
      <c r="G542" s="30">
        <v>-1.376169</v>
      </c>
      <c r="H542" s="30">
        <v>8134.31</v>
      </c>
      <c r="I542" s="30">
        <v>383999732.36816299</v>
      </c>
    </row>
    <row r="543" spans="1:9" x14ac:dyDescent="0.25">
      <c r="A543" s="40">
        <v>43423</v>
      </c>
      <c r="B543" s="30" t="s">
        <v>54</v>
      </c>
      <c r="C543" s="30" t="s">
        <v>55</v>
      </c>
      <c r="D543" s="30">
        <v>48.583599200000002</v>
      </c>
      <c r="E543" s="30">
        <v>50.086146200000002</v>
      </c>
      <c r="F543" s="30">
        <v>-2.99993</v>
      </c>
      <c r="G543" s="30">
        <v>-1.5025470000000001</v>
      </c>
      <c r="H543" s="30">
        <v>7784.31</v>
      </c>
      <c r="I543" s="30">
        <v>378189651.33775401</v>
      </c>
    </row>
    <row r="544" spans="1:9" x14ac:dyDescent="0.25">
      <c r="A544" s="40">
        <v>43420</v>
      </c>
      <c r="B544" s="30" t="s">
        <v>54</v>
      </c>
      <c r="C544" s="30" t="s">
        <v>55</v>
      </c>
      <c r="D544" s="30">
        <v>50.086146319999997</v>
      </c>
      <c r="E544" s="30">
        <v>49.017981319999997</v>
      </c>
      <c r="F544" s="30">
        <v>2.1791299999999998</v>
      </c>
      <c r="G544" s="30">
        <v>1.068165</v>
      </c>
      <c r="H544" s="30">
        <v>7784.31</v>
      </c>
      <c r="I544" s="30">
        <v>389885939.40179998</v>
      </c>
    </row>
    <row r="545" spans="1:9" x14ac:dyDescent="0.25">
      <c r="A545" s="40">
        <v>43419</v>
      </c>
      <c r="B545" s="30" t="s">
        <v>54</v>
      </c>
      <c r="C545" s="30" t="s">
        <v>55</v>
      </c>
      <c r="D545" s="30">
        <v>49.017981390000003</v>
      </c>
      <c r="E545" s="30">
        <v>48.545985389999998</v>
      </c>
      <c r="F545" s="30">
        <v>0.97226999999999997</v>
      </c>
      <c r="G545" s="30">
        <v>0.47199600000000003</v>
      </c>
      <c r="H545" s="30">
        <v>7784.31</v>
      </c>
      <c r="I545" s="30">
        <v>381571015.66004598</v>
      </c>
    </row>
    <row r="546" spans="1:9" x14ac:dyDescent="0.25">
      <c r="A546" s="40">
        <v>43418</v>
      </c>
      <c r="B546" s="30" t="s">
        <v>54</v>
      </c>
      <c r="C546" s="30" t="s">
        <v>55</v>
      </c>
      <c r="D546" s="30">
        <v>48.545985250000001</v>
      </c>
      <c r="E546" s="30">
        <v>49.258356249999999</v>
      </c>
      <c r="F546" s="30">
        <v>-1.4461900000000001</v>
      </c>
      <c r="G546" s="30">
        <v>-0.71237099999999998</v>
      </c>
      <c r="H546" s="30">
        <v>7784.31</v>
      </c>
      <c r="I546" s="30">
        <v>377896852.80347103</v>
      </c>
    </row>
    <row r="547" spans="1:9" x14ac:dyDescent="0.25">
      <c r="A547" s="40">
        <v>43417</v>
      </c>
      <c r="B547" s="30" t="s">
        <v>54</v>
      </c>
      <c r="C547" s="30" t="s">
        <v>55</v>
      </c>
      <c r="D547" s="30">
        <v>49.258356620000001</v>
      </c>
      <c r="E547" s="30">
        <v>49.411976619999997</v>
      </c>
      <c r="F547" s="30">
        <v>-0.31090000000000001</v>
      </c>
      <c r="G547" s="30">
        <v>-0.15362000000000001</v>
      </c>
      <c r="H547" s="30">
        <v>7284.31</v>
      </c>
      <c r="I547" s="30">
        <v>358812991.93556201</v>
      </c>
    </row>
    <row r="548" spans="1:9" x14ac:dyDescent="0.25">
      <c r="A548" s="40">
        <v>43416</v>
      </c>
      <c r="B548" s="30" t="s">
        <v>54</v>
      </c>
      <c r="C548" s="30" t="s">
        <v>55</v>
      </c>
      <c r="D548" s="30">
        <v>49.411976340000002</v>
      </c>
      <c r="E548" s="30">
        <v>51.372787340000002</v>
      </c>
      <c r="F548" s="30">
        <v>-3.8168299999999999</v>
      </c>
      <c r="G548" s="30">
        <v>-1.9608110000000001</v>
      </c>
      <c r="H548" s="30">
        <v>7284.31</v>
      </c>
      <c r="I548" s="30">
        <v>359932005.13729602</v>
      </c>
    </row>
    <row r="549" spans="1:9" x14ac:dyDescent="0.25">
      <c r="A549" s="40">
        <v>43413</v>
      </c>
      <c r="B549" s="30" t="s">
        <v>54</v>
      </c>
      <c r="C549" s="30" t="s">
        <v>55</v>
      </c>
      <c r="D549" s="30">
        <v>51.372787019999997</v>
      </c>
      <c r="E549" s="30">
        <v>52.136402019999998</v>
      </c>
      <c r="F549" s="30">
        <v>-1.46465</v>
      </c>
      <c r="G549" s="30">
        <v>-0.76361500000000004</v>
      </c>
      <c r="H549" s="30">
        <v>7284.31</v>
      </c>
      <c r="I549" s="30">
        <v>374215152.09929502</v>
      </c>
    </row>
    <row r="550" spans="1:9" x14ac:dyDescent="0.25">
      <c r="A550" s="40">
        <v>43412</v>
      </c>
      <c r="B550" s="30" t="s">
        <v>54</v>
      </c>
      <c r="C550" s="30" t="s">
        <v>55</v>
      </c>
      <c r="D550" s="30">
        <v>52.136402330000003</v>
      </c>
      <c r="E550" s="30">
        <v>52.270023330000001</v>
      </c>
      <c r="F550" s="30">
        <v>-0.25563999999999998</v>
      </c>
      <c r="G550" s="30">
        <v>-0.13362099999999999</v>
      </c>
      <c r="H550" s="30">
        <v>7284.31</v>
      </c>
      <c r="I550" s="30">
        <v>379777560.44723499</v>
      </c>
    </row>
    <row r="551" spans="1:9" x14ac:dyDescent="0.25">
      <c r="A551" s="40">
        <v>43411</v>
      </c>
      <c r="B551" s="30" t="s">
        <v>54</v>
      </c>
      <c r="C551" s="30" t="s">
        <v>55</v>
      </c>
      <c r="D551" s="30">
        <v>52.270023760000001</v>
      </c>
      <c r="E551" s="30">
        <v>50.35914176</v>
      </c>
      <c r="F551" s="30">
        <v>3.7945099999999998</v>
      </c>
      <c r="G551" s="30">
        <v>1.910882</v>
      </c>
      <c r="H551" s="30">
        <v>7284.31</v>
      </c>
      <c r="I551" s="30">
        <v>380750899.96513402</v>
      </c>
    </row>
    <row r="552" spans="1:9" x14ac:dyDescent="0.25">
      <c r="A552" s="40">
        <v>43410</v>
      </c>
      <c r="B552" s="30" t="s">
        <v>54</v>
      </c>
      <c r="C552" s="30" t="s">
        <v>55</v>
      </c>
      <c r="D552" s="30">
        <v>50.359142009999999</v>
      </c>
      <c r="E552" s="30">
        <v>49.469422010000002</v>
      </c>
      <c r="F552" s="30">
        <v>1.79853</v>
      </c>
      <c r="G552" s="30">
        <v>0.88971999999999996</v>
      </c>
      <c r="H552" s="30">
        <v>7284.31</v>
      </c>
      <c r="I552" s="30">
        <v>366831450.65743703</v>
      </c>
    </row>
    <row r="553" spans="1:9" x14ac:dyDescent="0.25">
      <c r="A553" s="40">
        <v>43409</v>
      </c>
      <c r="B553" s="30" t="s">
        <v>54</v>
      </c>
      <c r="C553" s="30" t="s">
        <v>55</v>
      </c>
      <c r="D553" s="30">
        <v>49.46942233</v>
      </c>
      <c r="E553" s="30">
        <v>49.212241329999998</v>
      </c>
      <c r="F553" s="30">
        <v>0.52259999999999995</v>
      </c>
      <c r="G553" s="30">
        <v>0.25718099999999999</v>
      </c>
      <c r="H553" s="30">
        <v>7284.31</v>
      </c>
      <c r="I553" s="30">
        <v>360350459.364375</v>
      </c>
    </row>
    <row r="554" spans="1:9" x14ac:dyDescent="0.25">
      <c r="A554" s="40">
        <v>43406</v>
      </c>
      <c r="B554" s="30" t="s">
        <v>54</v>
      </c>
      <c r="C554" s="30" t="s">
        <v>55</v>
      </c>
      <c r="D554" s="30">
        <v>49.212241300000002</v>
      </c>
      <c r="E554" s="30">
        <v>49.447805299999999</v>
      </c>
      <c r="F554" s="30">
        <v>-0.47638999999999998</v>
      </c>
      <c r="G554" s="30">
        <v>-0.235564</v>
      </c>
      <c r="H554" s="30">
        <v>7284.31</v>
      </c>
      <c r="I554" s="30">
        <v>358477073.78727901</v>
      </c>
    </row>
    <row r="555" spans="1:9" x14ac:dyDescent="0.25">
      <c r="A555" s="40">
        <v>43405</v>
      </c>
      <c r="B555" s="30" t="s">
        <v>54</v>
      </c>
      <c r="C555" s="30" t="s">
        <v>55</v>
      </c>
      <c r="D555" s="30">
        <v>49.447804830000003</v>
      </c>
      <c r="E555" s="30">
        <v>48.37607783</v>
      </c>
      <c r="F555" s="30">
        <v>2.2154099999999999</v>
      </c>
      <c r="G555" s="30">
        <v>1.0717270000000001</v>
      </c>
      <c r="H555" s="30">
        <v>7284.31</v>
      </c>
      <c r="I555" s="30">
        <v>360192990.85780197</v>
      </c>
    </row>
    <row r="556" spans="1:9" x14ac:dyDescent="0.25">
      <c r="A556" s="40">
        <v>43404</v>
      </c>
      <c r="B556" s="30" t="s">
        <v>54</v>
      </c>
      <c r="C556" s="30" t="s">
        <v>55</v>
      </c>
      <c r="D556" s="30">
        <v>48.376077359999996</v>
      </c>
      <c r="E556" s="30">
        <v>47.718786360000003</v>
      </c>
      <c r="F556" s="30">
        <v>1.3774299999999999</v>
      </c>
      <c r="G556" s="30">
        <v>0.65729099999999996</v>
      </c>
      <c r="H556" s="30">
        <v>7284.31</v>
      </c>
      <c r="I556" s="30">
        <v>352386198.94598901</v>
      </c>
    </row>
    <row r="557" spans="1:9" x14ac:dyDescent="0.25">
      <c r="A557" s="40">
        <v>43403</v>
      </c>
      <c r="B557" s="30" t="s">
        <v>54</v>
      </c>
      <c r="C557" s="30" t="s">
        <v>55</v>
      </c>
      <c r="D557" s="30">
        <v>47.71878624</v>
      </c>
      <c r="E557" s="30">
        <v>47.152438240000002</v>
      </c>
      <c r="F557" s="30">
        <v>1.2011000000000001</v>
      </c>
      <c r="G557" s="30">
        <v>0.56634799999999996</v>
      </c>
      <c r="H557" s="30">
        <v>7284.31</v>
      </c>
      <c r="I557" s="30">
        <v>347598288.63953501</v>
      </c>
    </row>
    <row r="558" spans="1:9" x14ac:dyDescent="0.25">
      <c r="A558" s="40">
        <v>43402</v>
      </c>
      <c r="B558" s="30" t="s">
        <v>54</v>
      </c>
      <c r="C558" s="30" t="s">
        <v>55</v>
      </c>
      <c r="D558" s="30">
        <v>47.152438670000002</v>
      </c>
      <c r="E558" s="30">
        <v>47.689380669999998</v>
      </c>
      <c r="F558" s="30">
        <v>-1.12592</v>
      </c>
      <c r="G558" s="30">
        <v>-0.53694200000000003</v>
      </c>
      <c r="H558" s="30">
        <v>7284.31</v>
      </c>
      <c r="I558" s="30">
        <v>343472839.07095098</v>
      </c>
    </row>
    <row r="559" spans="1:9" x14ac:dyDescent="0.25">
      <c r="A559" s="40">
        <v>43399</v>
      </c>
      <c r="B559" s="30" t="s">
        <v>54</v>
      </c>
      <c r="C559" s="30" t="s">
        <v>55</v>
      </c>
      <c r="D559" s="30">
        <v>47.689380409999998</v>
      </c>
      <c r="E559" s="30">
        <v>47.898234410000001</v>
      </c>
      <c r="F559" s="30">
        <v>-0.43603999999999998</v>
      </c>
      <c r="G559" s="30">
        <v>-0.20885400000000001</v>
      </c>
      <c r="H559" s="30">
        <v>7284.31</v>
      </c>
      <c r="I559" s="30">
        <v>347384087.54622501</v>
      </c>
    </row>
    <row r="560" spans="1:9" x14ac:dyDescent="0.25">
      <c r="A560" s="40">
        <v>43398</v>
      </c>
      <c r="B560" s="30" t="s">
        <v>54</v>
      </c>
      <c r="C560" s="30" t="s">
        <v>55</v>
      </c>
      <c r="D560" s="30">
        <v>47.898234080000002</v>
      </c>
      <c r="E560" s="30">
        <v>48.226004080000003</v>
      </c>
      <c r="F560" s="30">
        <v>-0.67964999999999998</v>
      </c>
      <c r="G560" s="30">
        <v>-0.32777000000000001</v>
      </c>
      <c r="H560" s="30">
        <v>7284.31</v>
      </c>
      <c r="I560" s="30">
        <v>348905441.79658198</v>
      </c>
    </row>
    <row r="561" spans="1:9" x14ac:dyDescent="0.25">
      <c r="A561" s="40">
        <v>43397</v>
      </c>
      <c r="B561" s="30" t="s">
        <v>54</v>
      </c>
      <c r="C561" s="30" t="s">
        <v>55</v>
      </c>
      <c r="D561" s="30">
        <v>48.226004170000003</v>
      </c>
      <c r="E561" s="30">
        <v>50.48170417</v>
      </c>
      <c r="F561" s="30">
        <v>-4.46835</v>
      </c>
      <c r="G561" s="30">
        <v>-2.2557</v>
      </c>
      <c r="H561" s="30">
        <v>7284.31</v>
      </c>
      <c r="I561" s="30">
        <v>351293019.75756001</v>
      </c>
    </row>
    <row r="562" spans="1:9" x14ac:dyDescent="0.25">
      <c r="A562" s="40">
        <v>43396</v>
      </c>
      <c r="B562" s="30" t="s">
        <v>54</v>
      </c>
      <c r="C562" s="30" t="s">
        <v>55</v>
      </c>
      <c r="D562" s="30">
        <v>50.481686240000002</v>
      </c>
      <c r="E562" s="30">
        <v>50.757386240000002</v>
      </c>
      <c r="F562" s="30">
        <v>-0.54317000000000004</v>
      </c>
      <c r="G562" s="30">
        <v>-0.2757</v>
      </c>
      <c r="H562" s="30">
        <v>7284.31</v>
      </c>
      <c r="I562" s="30">
        <v>367724100.449835</v>
      </c>
    </row>
    <row r="563" spans="1:9" x14ac:dyDescent="0.25">
      <c r="A563" s="40">
        <v>43395</v>
      </c>
      <c r="B563" s="30" t="s">
        <v>54</v>
      </c>
      <c r="C563" s="30" t="s">
        <v>55</v>
      </c>
      <c r="D563" s="30">
        <v>50.757399990000003</v>
      </c>
      <c r="E563" s="30">
        <v>51.01179999</v>
      </c>
      <c r="F563" s="30">
        <v>-0.49870999999999999</v>
      </c>
      <c r="G563" s="30">
        <v>-0.25440000000000002</v>
      </c>
      <c r="H563" s="30">
        <v>7284.31</v>
      </c>
      <c r="I563" s="30">
        <v>369732484.04895598</v>
      </c>
    </row>
    <row r="564" spans="1:9" x14ac:dyDescent="0.25">
      <c r="A564" s="40">
        <v>43392</v>
      </c>
      <c r="B564" s="30" t="s">
        <v>54</v>
      </c>
      <c r="C564" s="30" t="s">
        <v>55</v>
      </c>
      <c r="D564" s="30">
        <v>51.011792640000003</v>
      </c>
      <c r="E564" s="30">
        <v>51.026092640000002</v>
      </c>
      <c r="F564" s="30">
        <v>-2.802E-2</v>
      </c>
      <c r="G564" s="30">
        <v>-1.43E-2</v>
      </c>
      <c r="H564" s="30">
        <v>7284.31</v>
      </c>
      <c r="I564" s="30">
        <v>371585558.2101</v>
      </c>
    </row>
    <row r="565" spans="1:9" x14ac:dyDescent="0.25">
      <c r="A565" s="40">
        <v>43391</v>
      </c>
      <c r="B565" s="30" t="s">
        <v>54</v>
      </c>
      <c r="C565" s="30" t="s">
        <v>55</v>
      </c>
      <c r="D565" s="30">
        <v>51.026075800000001</v>
      </c>
      <c r="E565" s="30">
        <v>53.006475799999997</v>
      </c>
      <c r="F565" s="30">
        <v>-3.7361499999999999</v>
      </c>
      <c r="G565" s="30">
        <v>-1.9803999999999999</v>
      </c>
      <c r="H565" s="30">
        <v>7284.31</v>
      </c>
      <c r="I565" s="30">
        <v>371689601.13247001</v>
      </c>
    </row>
    <row r="566" spans="1:9" x14ac:dyDescent="0.25">
      <c r="A566" s="40">
        <v>43390</v>
      </c>
      <c r="B566" s="30" t="s">
        <v>54</v>
      </c>
      <c r="C566" s="30" t="s">
        <v>55</v>
      </c>
      <c r="D566" s="30">
        <v>53.006470479999997</v>
      </c>
      <c r="E566" s="30">
        <v>52.780870479999997</v>
      </c>
      <c r="F566" s="30">
        <v>0.42742999999999998</v>
      </c>
      <c r="G566" s="30">
        <v>0.22559999999999999</v>
      </c>
      <c r="H566" s="30">
        <v>7284.31</v>
      </c>
      <c r="I566" s="30">
        <v>386115403.96275699</v>
      </c>
    </row>
    <row r="567" spans="1:9" x14ac:dyDescent="0.25">
      <c r="A567" s="40">
        <v>43389</v>
      </c>
      <c r="B567" s="30" t="s">
        <v>54</v>
      </c>
      <c r="C567" s="30" t="s">
        <v>55</v>
      </c>
      <c r="D567" s="30">
        <v>52.780847999999999</v>
      </c>
      <c r="E567" s="30">
        <v>50.985948</v>
      </c>
      <c r="F567" s="30">
        <v>3.5203799999999998</v>
      </c>
      <c r="G567" s="30">
        <v>1.7948999999999999</v>
      </c>
      <c r="H567" s="30">
        <v>7284.31</v>
      </c>
      <c r="I567" s="30">
        <v>384471900.55233598</v>
      </c>
    </row>
    <row r="568" spans="1:9" x14ac:dyDescent="0.25">
      <c r="A568" s="40">
        <v>43388</v>
      </c>
      <c r="B568" s="30" t="s">
        <v>54</v>
      </c>
      <c r="C568" s="30" t="s">
        <v>55</v>
      </c>
      <c r="D568" s="30">
        <v>50.985988579999997</v>
      </c>
      <c r="E568" s="30">
        <v>51.524988579999999</v>
      </c>
      <c r="F568" s="30">
        <v>-1.04609</v>
      </c>
      <c r="G568" s="30">
        <v>-0.53900000000000003</v>
      </c>
      <c r="H568" s="30">
        <v>7284.31</v>
      </c>
      <c r="I568" s="30">
        <v>371397593.51521403</v>
      </c>
    </row>
    <row r="569" spans="1:9" x14ac:dyDescent="0.25">
      <c r="A569" s="40">
        <v>43385</v>
      </c>
      <c r="B569" s="30" t="s">
        <v>54</v>
      </c>
      <c r="C569" s="30" t="s">
        <v>55</v>
      </c>
      <c r="D569" s="30">
        <v>51.524950410000002</v>
      </c>
      <c r="E569" s="30">
        <v>50.817150410000004</v>
      </c>
      <c r="F569" s="30">
        <v>1.3928400000000001</v>
      </c>
      <c r="G569" s="30">
        <v>0.70779999999999998</v>
      </c>
      <c r="H569" s="30">
        <v>7284.31</v>
      </c>
      <c r="I569" s="30">
        <v>375323556.94621497</v>
      </c>
    </row>
    <row r="570" spans="1:9" x14ac:dyDescent="0.25">
      <c r="A570" s="40">
        <v>43384</v>
      </c>
      <c r="B570" s="30" t="s">
        <v>54</v>
      </c>
      <c r="C570" s="30" t="s">
        <v>55</v>
      </c>
      <c r="D570" s="30">
        <v>50.817125840000003</v>
      </c>
      <c r="E570" s="30">
        <v>51.103825839999999</v>
      </c>
      <c r="F570" s="30">
        <v>-0.56101000000000001</v>
      </c>
      <c r="G570" s="30">
        <v>-0.28670000000000001</v>
      </c>
      <c r="H570" s="30">
        <v>7284.31</v>
      </c>
      <c r="I570" s="30">
        <v>370167545.476192</v>
      </c>
    </row>
    <row r="571" spans="1:9" x14ac:dyDescent="0.25">
      <c r="A571" s="40">
        <v>43383</v>
      </c>
      <c r="B571" s="30" t="s">
        <v>54</v>
      </c>
      <c r="C571" s="30" t="s">
        <v>55</v>
      </c>
      <c r="D571" s="30">
        <v>51.103802530000003</v>
      </c>
      <c r="E571" s="30">
        <v>56.393002529999997</v>
      </c>
      <c r="F571" s="30">
        <v>-9.3791799999999999</v>
      </c>
      <c r="G571" s="30">
        <v>-5.2892000000000001</v>
      </c>
      <c r="H571" s="30">
        <v>6934.31</v>
      </c>
      <c r="I571" s="30">
        <v>354369455.61039603</v>
      </c>
    </row>
    <row r="572" spans="1:9" x14ac:dyDescent="0.25">
      <c r="A572" s="40">
        <v>43382</v>
      </c>
      <c r="B572" s="30" t="s">
        <v>54</v>
      </c>
      <c r="C572" s="30" t="s">
        <v>55</v>
      </c>
      <c r="D572" s="30">
        <v>56.393046419999997</v>
      </c>
      <c r="E572" s="30">
        <v>56.811746419999999</v>
      </c>
      <c r="F572" s="30">
        <v>-0.73699999999999999</v>
      </c>
      <c r="G572" s="30">
        <v>-0.41870000000000002</v>
      </c>
      <c r="H572" s="30">
        <v>6634.31</v>
      </c>
      <c r="I572" s="30">
        <v>374128782.61553001</v>
      </c>
    </row>
    <row r="573" spans="1:9" x14ac:dyDescent="0.25">
      <c r="A573" s="40">
        <v>43381</v>
      </c>
      <c r="B573" s="30" t="s">
        <v>54</v>
      </c>
      <c r="C573" s="30" t="s">
        <v>55</v>
      </c>
      <c r="D573" s="30">
        <v>56.811714799999997</v>
      </c>
      <c r="E573" s="30">
        <v>57.3897148</v>
      </c>
      <c r="F573" s="30">
        <v>-1.00715</v>
      </c>
      <c r="G573" s="30">
        <v>-0.57799999999999996</v>
      </c>
      <c r="H573" s="30">
        <v>6634.31</v>
      </c>
      <c r="I573" s="30">
        <v>376906357.17964298</v>
      </c>
    </row>
    <row r="574" spans="1:9" x14ac:dyDescent="0.25">
      <c r="A574" s="40">
        <v>43378</v>
      </c>
      <c r="B574" s="30" t="s">
        <v>54</v>
      </c>
      <c r="C574" s="30" t="s">
        <v>55</v>
      </c>
      <c r="D574" s="30">
        <v>57.389760299999999</v>
      </c>
      <c r="E574" s="30">
        <v>57.949360300000002</v>
      </c>
      <c r="F574" s="30">
        <v>-0.96567000000000003</v>
      </c>
      <c r="G574" s="30">
        <v>-0.55959999999999999</v>
      </c>
      <c r="H574" s="30">
        <v>6634.31</v>
      </c>
      <c r="I574" s="30">
        <v>380741288.48661202</v>
      </c>
    </row>
    <row r="575" spans="1:9" x14ac:dyDescent="0.25">
      <c r="A575" s="40">
        <v>43377</v>
      </c>
      <c r="B575" s="30" t="s">
        <v>54</v>
      </c>
      <c r="C575" s="30" t="s">
        <v>55</v>
      </c>
      <c r="D575" s="30">
        <v>57.949350039999999</v>
      </c>
      <c r="E575" s="30">
        <v>59.551450039999999</v>
      </c>
      <c r="F575" s="30">
        <v>-2.69028</v>
      </c>
      <c r="G575" s="30">
        <v>-1.6021000000000001</v>
      </c>
      <c r="H575" s="30">
        <v>6634.31</v>
      </c>
      <c r="I575" s="30">
        <v>384453778.61582202</v>
      </c>
    </row>
    <row r="576" spans="1:9" x14ac:dyDescent="0.25">
      <c r="A576" s="40">
        <v>43376</v>
      </c>
      <c r="B576" s="30" t="s">
        <v>54</v>
      </c>
      <c r="C576" s="30" t="s">
        <v>55</v>
      </c>
      <c r="D576" s="30">
        <v>59.551464670000001</v>
      </c>
      <c r="E576" s="30">
        <v>59.144764670000001</v>
      </c>
      <c r="F576" s="30">
        <v>0.68762999999999996</v>
      </c>
      <c r="G576" s="30">
        <v>0.40670000000000001</v>
      </c>
      <c r="H576" s="30">
        <v>6634.31</v>
      </c>
      <c r="I576" s="30">
        <v>395082698.92043298</v>
      </c>
    </row>
    <row r="577" spans="1:9" x14ac:dyDescent="0.25">
      <c r="A577" s="40">
        <v>43375</v>
      </c>
      <c r="B577" s="30" t="s">
        <v>54</v>
      </c>
      <c r="C577" s="30" t="s">
        <v>55</v>
      </c>
      <c r="D577" s="30">
        <v>59.144753110000003</v>
      </c>
      <c r="E577" s="30">
        <v>59.251653109999999</v>
      </c>
      <c r="F577" s="30">
        <v>-0.18042</v>
      </c>
      <c r="G577" s="30">
        <v>-0.1069</v>
      </c>
      <c r="H577" s="30">
        <v>6634.31</v>
      </c>
      <c r="I577" s="30">
        <v>392384449.57094401</v>
      </c>
    </row>
    <row r="578" spans="1:9" x14ac:dyDescent="0.25">
      <c r="A578" s="40">
        <v>43374</v>
      </c>
      <c r="B578" s="30" t="s">
        <v>54</v>
      </c>
      <c r="C578" s="30" t="s">
        <v>55</v>
      </c>
      <c r="D578" s="30">
        <v>59.251623109999997</v>
      </c>
      <c r="E578" s="30">
        <v>59.106623110000001</v>
      </c>
      <c r="F578" s="30">
        <v>0.24532000000000001</v>
      </c>
      <c r="G578" s="30">
        <v>0.14499999999999999</v>
      </c>
      <c r="H578" s="30">
        <v>6634.31</v>
      </c>
      <c r="I578" s="30">
        <v>393093457.96003401</v>
      </c>
    </row>
    <row r="579" spans="1:9" x14ac:dyDescent="0.25">
      <c r="A579" s="40">
        <v>43371</v>
      </c>
      <c r="B579" s="30" t="s">
        <v>54</v>
      </c>
      <c r="C579" s="30" t="s">
        <v>55</v>
      </c>
      <c r="D579" s="30">
        <v>59.1066</v>
      </c>
      <c r="E579" s="30">
        <v>58.879600000000003</v>
      </c>
      <c r="F579" s="30">
        <v>0.38552999999999998</v>
      </c>
      <c r="G579" s="30">
        <v>0.22700000000000001</v>
      </c>
      <c r="H579" s="30">
        <v>6634.31</v>
      </c>
      <c r="I579" s="30">
        <v>392131330.12620002</v>
      </c>
    </row>
    <row r="580" spans="1:9" x14ac:dyDescent="0.25">
      <c r="A580" s="40">
        <v>43370</v>
      </c>
      <c r="B580" s="30" t="s">
        <v>54</v>
      </c>
      <c r="C580" s="30" t="s">
        <v>55</v>
      </c>
      <c r="D580" s="30">
        <v>58.879600000000003</v>
      </c>
      <c r="E580" s="30">
        <v>58.317599999999999</v>
      </c>
      <c r="F580" s="30">
        <v>0.96369000000000005</v>
      </c>
      <c r="G580" s="30">
        <v>0.56200000000000006</v>
      </c>
      <c r="H580" s="30">
        <v>6634.31</v>
      </c>
      <c r="I580" s="30">
        <v>390625342.43720001</v>
      </c>
    </row>
    <row r="581" spans="1:9" x14ac:dyDescent="0.25">
      <c r="A581" s="40">
        <v>43369</v>
      </c>
      <c r="B581" s="30" t="s">
        <v>54</v>
      </c>
      <c r="C581" s="30" t="s">
        <v>55</v>
      </c>
      <c r="D581" s="30">
        <v>58.317599999999999</v>
      </c>
      <c r="E581" s="30">
        <v>59.0137</v>
      </c>
      <c r="F581" s="30">
        <v>-1.1795599999999999</v>
      </c>
      <c r="G581" s="30">
        <v>-0.69610000000000005</v>
      </c>
      <c r="H581" s="30">
        <v>6634.31</v>
      </c>
      <c r="I581" s="30">
        <v>386896861.90319997</v>
      </c>
    </row>
    <row r="582" spans="1:9" x14ac:dyDescent="0.25">
      <c r="A582" s="40">
        <v>43368</v>
      </c>
      <c r="B582" s="30" t="s">
        <v>54</v>
      </c>
      <c r="C582" s="30" t="s">
        <v>55</v>
      </c>
      <c r="D582" s="30">
        <v>59.0137</v>
      </c>
      <c r="E582" s="30">
        <v>59.1203</v>
      </c>
      <c r="F582" s="30">
        <v>-0.18031</v>
      </c>
      <c r="G582" s="30">
        <v>-0.1066</v>
      </c>
      <c r="H582" s="30">
        <v>6634.31</v>
      </c>
      <c r="I582" s="30">
        <v>391515003.00590003</v>
      </c>
    </row>
    <row r="583" spans="1:9" x14ac:dyDescent="0.25">
      <c r="A583" s="40">
        <v>43367</v>
      </c>
      <c r="B583" s="30" t="s">
        <v>54</v>
      </c>
      <c r="C583" s="30" t="s">
        <v>55</v>
      </c>
      <c r="D583" s="30">
        <v>59.1203</v>
      </c>
      <c r="E583" s="30">
        <v>58.906500000000001</v>
      </c>
      <c r="F583" s="30">
        <v>0.36294999999999999</v>
      </c>
      <c r="G583" s="30">
        <v>0.21379999999999999</v>
      </c>
      <c r="H583" s="30">
        <v>6637.5</v>
      </c>
      <c r="I583" s="30">
        <v>392410991.25</v>
      </c>
    </row>
    <row r="584" spans="1:9" x14ac:dyDescent="0.25">
      <c r="A584" s="40">
        <v>43364</v>
      </c>
      <c r="B584" s="30" t="s">
        <v>54</v>
      </c>
      <c r="C584" s="30" t="s">
        <v>55</v>
      </c>
      <c r="D584" s="30">
        <v>58.906500000000001</v>
      </c>
      <c r="E584" s="30">
        <v>59.128900000000002</v>
      </c>
      <c r="F584" s="30">
        <v>-0.37613000000000002</v>
      </c>
      <c r="G584" s="30">
        <v>-0.22239999999999999</v>
      </c>
      <c r="H584" s="30">
        <v>6637.5</v>
      </c>
      <c r="I584" s="30">
        <v>390991893.75</v>
      </c>
    </row>
    <row r="585" spans="1:9" x14ac:dyDescent="0.25">
      <c r="A585" s="40">
        <v>43363</v>
      </c>
      <c r="B585" s="30" t="s">
        <v>54</v>
      </c>
      <c r="C585" s="30" t="s">
        <v>55</v>
      </c>
      <c r="D585" s="30">
        <v>59.128900000000002</v>
      </c>
      <c r="E585" s="30">
        <v>58.624200000000002</v>
      </c>
      <c r="F585" s="30">
        <v>0.86090999999999995</v>
      </c>
      <c r="G585" s="30">
        <v>0.50470000000000004</v>
      </c>
      <c r="H585" s="30">
        <v>6887.5</v>
      </c>
      <c r="I585" s="30">
        <v>407250298.75</v>
      </c>
    </row>
    <row r="586" spans="1:9" x14ac:dyDescent="0.25">
      <c r="A586" s="40">
        <v>43362</v>
      </c>
      <c r="B586" s="30" t="s">
        <v>54</v>
      </c>
      <c r="C586" s="30" t="s">
        <v>55</v>
      </c>
      <c r="D586" s="30">
        <v>58.624200000000002</v>
      </c>
      <c r="E586" s="30">
        <v>57.840200000000003</v>
      </c>
      <c r="F586" s="30">
        <v>1.3554600000000001</v>
      </c>
      <c r="G586" s="30">
        <v>0.78400000000000003</v>
      </c>
      <c r="H586" s="30">
        <v>6887.5</v>
      </c>
      <c r="I586" s="30">
        <v>403774177.5</v>
      </c>
    </row>
    <row r="587" spans="1:9" x14ac:dyDescent="0.25">
      <c r="A587" s="40">
        <v>43361</v>
      </c>
      <c r="B587" s="30" t="s">
        <v>54</v>
      </c>
      <c r="C587" s="30" t="s">
        <v>55</v>
      </c>
      <c r="D587" s="30">
        <v>57.840200000000003</v>
      </c>
      <c r="E587" s="30">
        <v>57.2104</v>
      </c>
      <c r="F587" s="30">
        <v>1.1008500000000001</v>
      </c>
      <c r="G587" s="30">
        <v>0.62980000000000003</v>
      </c>
      <c r="H587" s="30">
        <v>6887.5</v>
      </c>
      <c r="I587" s="30">
        <v>398374377.5</v>
      </c>
    </row>
    <row r="588" spans="1:9" x14ac:dyDescent="0.25">
      <c r="A588" s="40">
        <v>43360</v>
      </c>
      <c r="B588" s="30" t="s">
        <v>54</v>
      </c>
      <c r="C588" s="30" t="s">
        <v>55</v>
      </c>
      <c r="D588" s="30">
        <v>57.2104</v>
      </c>
      <c r="E588" s="30">
        <v>58.4696</v>
      </c>
      <c r="F588" s="30">
        <v>-2.1536</v>
      </c>
      <c r="G588" s="30">
        <v>-1.2592000000000001</v>
      </c>
      <c r="H588" s="30">
        <v>6887.5</v>
      </c>
      <c r="I588" s="30">
        <v>394036630</v>
      </c>
    </row>
    <row r="589" spans="1:9" x14ac:dyDescent="0.25">
      <c r="A589" s="40">
        <v>43357</v>
      </c>
      <c r="B589" s="30" t="s">
        <v>54</v>
      </c>
      <c r="C589" s="30" t="s">
        <v>55</v>
      </c>
      <c r="D589" s="30">
        <v>58.4696</v>
      </c>
      <c r="E589" s="30">
        <v>57.892000000000003</v>
      </c>
      <c r="F589" s="30">
        <v>0.99772000000000005</v>
      </c>
      <c r="G589" s="30">
        <v>0.5776</v>
      </c>
      <c r="H589" s="30">
        <v>6887.5</v>
      </c>
      <c r="I589" s="30">
        <v>402709370</v>
      </c>
    </row>
    <row r="590" spans="1:9" x14ac:dyDescent="0.25">
      <c r="A590" s="40">
        <v>43356</v>
      </c>
      <c r="B590" s="30" t="s">
        <v>54</v>
      </c>
      <c r="C590" s="30" t="s">
        <v>55</v>
      </c>
      <c r="D590" s="30">
        <v>57.892000000000003</v>
      </c>
      <c r="E590" s="30">
        <v>57.024799999999999</v>
      </c>
      <c r="F590" s="30">
        <v>1.52074</v>
      </c>
      <c r="G590" s="30">
        <v>0.86719999999999997</v>
      </c>
      <c r="H590" s="30">
        <v>6887.5</v>
      </c>
      <c r="I590" s="30">
        <v>398731150</v>
      </c>
    </row>
    <row r="591" spans="1:9" x14ac:dyDescent="0.25">
      <c r="A591" s="40">
        <v>43355</v>
      </c>
      <c r="B591" s="30" t="s">
        <v>54</v>
      </c>
      <c r="C591" s="30" t="s">
        <v>55</v>
      </c>
      <c r="D591" s="30">
        <v>57.024799999999999</v>
      </c>
      <c r="E591" s="30">
        <v>56.782800000000002</v>
      </c>
      <c r="F591" s="30">
        <v>0.42619000000000001</v>
      </c>
      <c r="G591" s="30">
        <v>0.24199999999999999</v>
      </c>
      <c r="H591" s="30">
        <v>6887.5</v>
      </c>
      <c r="I591" s="30">
        <v>392758310</v>
      </c>
    </row>
    <row r="592" spans="1:9" x14ac:dyDescent="0.25">
      <c r="A592" s="40">
        <v>43354</v>
      </c>
      <c r="B592" s="30" t="s">
        <v>54</v>
      </c>
      <c r="C592" s="30" t="s">
        <v>55</v>
      </c>
      <c r="D592" s="30">
        <v>56.782800000000002</v>
      </c>
      <c r="E592" s="30">
        <v>55.7836</v>
      </c>
      <c r="F592" s="30">
        <v>1.79121</v>
      </c>
      <c r="G592" s="30">
        <v>0.99919999999999998</v>
      </c>
      <c r="H592" s="30">
        <v>6887.5</v>
      </c>
      <c r="I592" s="30">
        <v>391091535</v>
      </c>
    </row>
    <row r="593" spans="1:9" x14ac:dyDescent="0.25">
      <c r="A593" s="40">
        <v>43353</v>
      </c>
      <c r="B593" s="30" t="s">
        <v>54</v>
      </c>
      <c r="C593" s="30" t="s">
        <v>55</v>
      </c>
      <c r="D593" s="30">
        <v>55.7836</v>
      </c>
      <c r="E593" s="30">
        <v>54.804400000000001</v>
      </c>
      <c r="F593" s="30">
        <v>1.7867200000000001</v>
      </c>
      <c r="G593" s="30">
        <v>0.97919999999999996</v>
      </c>
      <c r="H593" s="30">
        <v>7700</v>
      </c>
      <c r="I593" s="30">
        <v>429533720</v>
      </c>
    </row>
    <row r="594" spans="1:9" x14ac:dyDescent="0.25">
      <c r="A594" s="40">
        <v>43350</v>
      </c>
      <c r="B594" s="30" t="s">
        <v>54</v>
      </c>
      <c r="C594" s="30" t="s">
        <v>55</v>
      </c>
      <c r="D594" s="30">
        <v>54.804400000000001</v>
      </c>
      <c r="E594" s="30">
        <v>55.145200000000003</v>
      </c>
      <c r="F594" s="30">
        <v>-0.61799999999999999</v>
      </c>
      <c r="G594" s="30">
        <v>-0.34079999999999999</v>
      </c>
      <c r="H594" s="30">
        <v>7700</v>
      </c>
      <c r="I594" s="30">
        <v>421993880</v>
      </c>
    </row>
    <row r="595" spans="1:9" x14ac:dyDescent="0.25">
      <c r="A595" s="40">
        <v>43349</v>
      </c>
      <c r="B595" s="30" t="s">
        <v>54</v>
      </c>
      <c r="C595" s="30" t="s">
        <v>55</v>
      </c>
      <c r="D595" s="30">
        <v>55.145200000000003</v>
      </c>
      <c r="E595" s="30">
        <v>56.167999999999999</v>
      </c>
      <c r="F595" s="30">
        <v>-1.82097</v>
      </c>
      <c r="G595" s="30">
        <v>-1.0227999999999999</v>
      </c>
      <c r="H595" s="30">
        <v>7700</v>
      </c>
      <c r="I595" s="30">
        <v>424618040</v>
      </c>
    </row>
    <row r="596" spans="1:9" x14ac:dyDescent="0.25">
      <c r="A596" s="40">
        <v>43348</v>
      </c>
      <c r="B596" s="30" t="s">
        <v>54</v>
      </c>
      <c r="C596" s="30" t="s">
        <v>55</v>
      </c>
      <c r="D596" s="30">
        <v>56.167999999999999</v>
      </c>
      <c r="E596" s="30">
        <v>56.800400000000003</v>
      </c>
      <c r="F596" s="30">
        <v>-1.11337</v>
      </c>
      <c r="G596" s="30">
        <v>-0.63239999999999996</v>
      </c>
      <c r="H596" s="30">
        <v>7700</v>
      </c>
      <c r="I596" s="30">
        <v>432493600</v>
      </c>
    </row>
    <row r="597" spans="1:9" x14ac:dyDescent="0.25">
      <c r="A597" s="40">
        <v>43347</v>
      </c>
      <c r="B597" s="30" t="s">
        <v>54</v>
      </c>
      <c r="C597" s="30" t="s">
        <v>55</v>
      </c>
      <c r="D597" s="30">
        <v>56.800400000000003</v>
      </c>
      <c r="E597" s="30">
        <v>57.072800000000001</v>
      </c>
      <c r="F597" s="30">
        <v>-0.47728999999999999</v>
      </c>
      <c r="G597" s="30">
        <v>-0.27239999999999998</v>
      </c>
      <c r="H597" s="30">
        <v>7700</v>
      </c>
      <c r="I597" s="30">
        <v>437363080</v>
      </c>
    </row>
    <row r="598" spans="1:9" x14ac:dyDescent="0.25">
      <c r="A598" s="40">
        <v>43343</v>
      </c>
      <c r="B598" s="30" t="s">
        <v>54</v>
      </c>
      <c r="C598" s="30" t="s">
        <v>55</v>
      </c>
      <c r="D598" s="30">
        <v>57.072800000000001</v>
      </c>
      <c r="E598" s="30">
        <v>56.1372</v>
      </c>
      <c r="F598" s="30">
        <v>1.6666300000000001</v>
      </c>
      <c r="G598" s="30">
        <v>0.93559999999999999</v>
      </c>
      <c r="H598" s="30">
        <v>7700</v>
      </c>
      <c r="I598" s="30">
        <v>439460560</v>
      </c>
    </row>
    <row r="599" spans="1:9" x14ac:dyDescent="0.25">
      <c r="A599" s="40">
        <v>43342</v>
      </c>
      <c r="B599" s="30" t="s">
        <v>54</v>
      </c>
      <c r="C599" s="30" t="s">
        <v>55</v>
      </c>
      <c r="D599" s="30">
        <v>56.1372</v>
      </c>
      <c r="E599" s="30">
        <v>57.238</v>
      </c>
      <c r="F599" s="30">
        <v>-1.9232</v>
      </c>
      <c r="G599" s="30">
        <v>-1.1008</v>
      </c>
      <c r="H599" s="30">
        <v>7700</v>
      </c>
      <c r="I599" s="30">
        <v>432256440</v>
      </c>
    </row>
    <row r="600" spans="1:9" x14ac:dyDescent="0.25">
      <c r="A600" s="40">
        <v>43341</v>
      </c>
      <c r="B600" s="30" t="s">
        <v>54</v>
      </c>
      <c r="C600" s="30" t="s">
        <v>55</v>
      </c>
      <c r="D600" s="30">
        <v>57.238</v>
      </c>
      <c r="E600" s="30">
        <v>56.9968</v>
      </c>
      <c r="F600" s="30">
        <v>0.42318</v>
      </c>
      <c r="G600" s="30">
        <v>0.2412</v>
      </c>
      <c r="H600" s="30">
        <v>7700</v>
      </c>
      <c r="I600" s="30">
        <v>440732600</v>
      </c>
    </row>
    <row r="601" spans="1:9" x14ac:dyDescent="0.25">
      <c r="A601" s="40">
        <v>43340</v>
      </c>
      <c r="B601" s="30" t="s">
        <v>54</v>
      </c>
      <c r="C601" s="30" t="s">
        <v>55</v>
      </c>
      <c r="D601" s="30">
        <v>56.9968</v>
      </c>
      <c r="E601" s="30">
        <v>56.942799999999998</v>
      </c>
      <c r="F601" s="30">
        <v>9.4829999999999998E-2</v>
      </c>
      <c r="G601" s="30">
        <v>5.3999999999999999E-2</v>
      </c>
      <c r="H601" s="30">
        <v>7700</v>
      </c>
      <c r="I601" s="30">
        <v>438875360</v>
      </c>
    </row>
    <row r="602" spans="1:9" x14ac:dyDescent="0.25">
      <c r="A602" s="40">
        <v>43339</v>
      </c>
      <c r="B602" s="30" t="s">
        <v>54</v>
      </c>
      <c r="C602" s="30" t="s">
        <v>55</v>
      </c>
      <c r="D602" s="30">
        <v>56.942799999999998</v>
      </c>
      <c r="E602" s="30">
        <v>56.961599999999997</v>
      </c>
      <c r="F602" s="30">
        <v>-3.3000000000000002E-2</v>
      </c>
      <c r="G602" s="30">
        <v>-1.8800000000000001E-2</v>
      </c>
      <c r="H602" s="30">
        <v>7700</v>
      </c>
      <c r="I602" s="30">
        <v>438459560</v>
      </c>
    </row>
    <row r="603" spans="1:9" x14ac:dyDescent="0.25">
      <c r="A603" s="40">
        <v>43336</v>
      </c>
      <c r="B603" s="30" t="s">
        <v>54</v>
      </c>
      <c r="C603" s="30" t="s">
        <v>55</v>
      </c>
      <c r="D603" s="30">
        <v>56.961599999999997</v>
      </c>
      <c r="E603" s="30">
        <v>56.787599999999998</v>
      </c>
      <c r="F603" s="30">
        <v>0.30640000000000001</v>
      </c>
      <c r="G603" s="30">
        <v>0.17399999999999999</v>
      </c>
      <c r="H603" s="30">
        <v>7700</v>
      </c>
      <c r="I603" s="30">
        <v>438604320</v>
      </c>
    </row>
    <row r="604" spans="1:9" x14ac:dyDescent="0.25">
      <c r="A604" s="40">
        <v>43335</v>
      </c>
      <c r="B604" s="30" t="s">
        <v>54</v>
      </c>
      <c r="C604" s="30" t="s">
        <v>55</v>
      </c>
      <c r="D604" s="30">
        <v>56.787599999999998</v>
      </c>
      <c r="E604" s="30">
        <v>56.895600000000002</v>
      </c>
      <c r="F604" s="30">
        <v>-0.18981999999999999</v>
      </c>
      <c r="G604" s="30">
        <v>-0.108</v>
      </c>
      <c r="H604" s="30">
        <v>7700</v>
      </c>
      <c r="I604" s="30">
        <v>437264520</v>
      </c>
    </row>
    <row r="605" spans="1:9" x14ac:dyDescent="0.25">
      <c r="A605" s="40">
        <v>43334</v>
      </c>
      <c r="B605" s="30" t="s">
        <v>54</v>
      </c>
      <c r="C605" s="30" t="s">
        <v>55</v>
      </c>
      <c r="D605" s="30">
        <v>56.895600000000002</v>
      </c>
      <c r="E605" s="30">
        <v>56.034399999999998</v>
      </c>
      <c r="F605" s="30">
        <v>1.53691</v>
      </c>
      <c r="G605" s="30">
        <v>0.86119999999999997</v>
      </c>
      <c r="H605" s="30">
        <v>8200</v>
      </c>
      <c r="I605" s="30">
        <v>466543920</v>
      </c>
    </row>
    <row r="606" spans="1:9" x14ac:dyDescent="0.25">
      <c r="A606" s="40">
        <v>43333</v>
      </c>
      <c r="B606" s="30" t="s">
        <v>54</v>
      </c>
      <c r="C606" s="30" t="s">
        <v>55</v>
      </c>
      <c r="D606" s="30">
        <v>56.034399999999998</v>
      </c>
      <c r="E606" s="30">
        <v>56.915599999999998</v>
      </c>
      <c r="F606" s="30">
        <v>-1.54826</v>
      </c>
      <c r="G606" s="30">
        <v>-0.88119999999999998</v>
      </c>
      <c r="H606" s="30">
        <v>8200</v>
      </c>
      <c r="I606" s="30">
        <v>459482080</v>
      </c>
    </row>
    <row r="607" spans="1:9" x14ac:dyDescent="0.25">
      <c r="A607" s="40">
        <v>43332</v>
      </c>
      <c r="B607" s="30" t="s">
        <v>54</v>
      </c>
      <c r="C607" s="30" t="s">
        <v>55</v>
      </c>
      <c r="D607" s="30">
        <v>56.915599999999998</v>
      </c>
      <c r="E607" s="30">
        <v>56.596800000000002</v>
      </c>
      <c r="F607" s="30">
        <v>0.56328</v>
      </c>
      <c r="G607" s="30">
        <v>0.31879999999999997</v>
      </c>
      <c r="H607" s="30">
        <v>8200</v>
      </c>
      <c r="I607" s="30">
        <v>466707920</v>
      </c>
    </row>
    <row r="608" spans="1:9" x14ac:dyDescent="0.25">
      <c r="A608" s="40">
        <v>43329</v>
      </c>
      <c r="B608" s="30" t="s">
        <v>54</v>
      </c>
      <c r="C608" s="30" t="s">
        <v>55</v>
      </c>
      <c r="D608" s="30">
        <v>56.596800000000002</v>
      </c>
      <c r="E608" s="30">
        <v>55.696399999999997</v>
      </c>
      <c r="F608" s="30">
        <v>1.6166199999999999</v>
      </c>
      <c r="G608" s="30">
        <v>0.90039999999999998</v>
      </c>
      <c r="H608" s="30">
        <v>8200</v>
      </c>
      <c r="I608" s="30">
        <v>464093760</v>
      </c>
    </row>
    <row r="609" spans="1:9" x14ac:dyDescent="0.25">
      <c r="A609" s="40">
        <v>43328</v>
      </c>
      <c r="B609" s="30" t="s">
        <v>54</v>
      </c>
      <c r="C609" s="30" t="s">
        <v>55</v>
      </c>
      <c r="D609" s="30">
        <v>55.696399999999997</v>
      </c>
      <c r="E609" s="30">
        <v>54.686399999999999</v>
      </c>
      <c r="F609" s="30">
        <v>1.8468899999999999</v>
      </c>
      <c r="G609" s="30">
        <v>1.01</v>
      </c>
      <c r="H609" s="30">
        <v>8200</v>
      </c>
      <c r="I609" s="30">
        <v>456710480</v>
      </c>
    </row>
    <row r="610" spans="1:9" x14ac:dyDescent="0.25">
      <c r="A610" s="40">
        <v>43327</v>
      </c>
      <c r="B610" s="30" t="s">
        <v>54</v>
      </c>
      <c r="C610" s="30" t="s">
        <v>55</v>
      </c>
      <c r="D610" s="30">
        <v>54.686399999999999</v>
      </c>
      <c r="E610" s="30">
        <v>55.9</v>
      </c>
      <c r="F610" s="30">
        <v>-2.1710199999999999</v>
      </c>
      <c r="G610" s="30">
        <v>-1.2136</v>
      </c>
      <c r="H610" s="30">
        <v>8200</v>
      </c>
      <c r="I610" s="30">
        <v>448428480</v>
      </c>
    </row>
    <row r="611" spans="1:9" x14ac:dyDescent="0.25">
      <c r="A611" s="40">
        <v>43326</v>
      </c>
      <c r="B611" s="30" t="s">
        <v>54</v>
      </c>
      <c r="C611" s="30" t="s">
        <v>55</v>
      </c>
      <c r="D611" s="30">
        <v>55.9</v>
      </c>
      <c r="E611" s="30">
        <v>54.400799999999997</v>
      </c>
      <c r="F611" s="30">
        <v>2.7558400000000001</v>
      </c>
      <c r="G611" s="30">
        <v>1.4992000000000001</v>
      </c>
      <c r="H611" s="30">
        <v>8200</v>
      </c>
      <c r="I611" s="30">
        <v>458380000</v>
      </c>
    </row>
    <row r="612" spans="1:9" x14ac:dyDescent="0.25">
      <c r="A612" s="40">
        <v>43325</v>
      </c>
      <c r="B612" s="30" t="s">
        <v>54</v>
      </c>
      <c r="C612" s="30" t="s">
        <v>55</v>
      </c>
      <c r="D612" s="30">
        <v>54.400799999999997</v>
      </c>
      <c r="E612" s="30">
        <v>55.972799999999999</v>
      </c>
      <c r="F612" s="30">
        <v>-2.8085100000000001</v>
      </c>
      <c r="G612" s="30">
        <v>-1.5720000000000001</v>
      </c>
      <c r="H612" s="30">
        <v>8200</v>
      </c>
      <c r="I612" s="30">
        <v>446086560</v>
      </c>
    </row>
    <row r="613" spans="1:9" x14ac:dyDescent="0.25">
      <c r="A613" s="40">
        <v>43322</v>
      </c>
      <c r="B613" s="30" t="s">
        <v>54</v>
      </c>
      <c r="C613" s="30" t="s">
        <v>55</v>
      </c>
      <c r="D613" s="30">
        <v>55.972799999999999</v>
      </c>
      <c r="E613" s="30">
        <v>57.650799999999997</v>
      </c>
      <c r="F613" s="30">
        <v>-2.9106299999999998</v>
      </c>
      <c r="G613" s="30">
        <v>-1.6779999999999999</v>
      </c>
      <c r="H613" s="30">
        <v>8200</v>
      </c>
      <c r="I613" s="30">
        <v>458976960</v>
      </c>
    </row>
    <row r="614" spans="1:9" x14ac:dyDescent="0.25">
      <c r="A614" s="40">
        <v>43321</v>
      </c>
      <c r="B614" s="30" t="s">
        <v>54</v>
      </c>
      <c r="C614" s="30" t="s">
        <v>55</v>
      </c>
      <c r="D614" s="30">
        <v>57.650799999999997</v>
      </c>
      <c r="E614" s="30">
        <v>57.937199999999997</v>
      </c>
      <c r="F614" s="30">
        <v>-0.49432999999999999</v>
      </c>
      <c r="G614" s="30">
        <v>-0.28639999999999999</v>
      </c>
      <c r="H614" s="30">
        <v>8200</v>
      </c>
      <c r="I614" s="30">
        <v>472736560</v>
      </c>
    </row>
    <row r="615" spans="1:9" x14ac:dyDescent="0.25">
      <c r="A615" s="40">
        <v>43320</v>
      </c>
      <c r="B615" s="30" t="s">
        <v>54</v>
      </c>
      <c r="C615" s="30" t="s">
        <v>55</v>
      </c>
      <c r="D615" s="30">
        <v>57.937199999999997</v>
      </c>
      <c r="E615" s="30">
        <v>57.736800000000002</v>
      </c>
      <c r="F615" s="30">
        <v>0.34709000000000001</v>
      </c>
      <c r="G615" s="30">
        <v>0.20039999999999999</v>
      </c>
      <c r="H615" s="30">
        <v>8200</v>
      </c>
      <c r="I615" s="30">
        <v>475085040</v>
      </c>
    </row>
    <row r="616" spans="1:9" x14ac:dyDescent="0.25">
      <c r="A616" s="40">
        <v>43319</v>
      </c>
      <c r="B616" s="30" t="s">
        <v>54</v>
      </c>
      <c r="C616" s="30" t="s">
        <v>55</v>
      </c>
      <c r="D616" s="30">
        <v>57.736800000000002</v>
      </c>
      <c r="E616" s="30">
        <v>57.050400000000003</v>
      </c>
      <c r="F616" s="30">
        <v>1.2031499999999999</v>
      </c>
      <c r="G616" s="30">
        <v>0.68640000000000001</v>
      </c>
      <c r="H616" s="30">
        <v>8200</v>
      </c>
      <c r="I616" s="30">
        <v>473441760</v>
      </c>
    </row>
    <row r="617" spans="1:9" x14ac:dyDescent="0.25">
      <c r="A617" s="40">
        <v>43318</v>
      </c>
      <c r="B617" s="30" t="s">
        <v>54</v>
      </c>
      <c r="C617" s="30" t="s">
        <v>55</v>
      </c>
      <c r="D617" s="30">
        <v>57.050400000000003</v>
      </c>
      <c r="E617" s="30">
        <v>56.140799999999999</v>
      </c>
      <c r="F617" s="30">
        <v>1.6202099999999999</v>
      </c>
      <c r="G617" s="30">
        <v>0.90959999999999996</v>
      </c>
      <c r="H617" s="30">
        <v>8325</v>
      </c>
      <c r="I617" s="30">
        <v>474944580</v>
      </c>
    </row>
    <row r="618" spans="1:9" x14ac:dyDescent="0.25">
      <c r="A618" s="40">
        <v>43315</v>
      </c>
      <c r="B618" s="30" t="s">
        <v>54</v>
      </c>
      <c r="C618" s="30" t="s">
        <v>55</v>
      </c>
      <c r="D618" s="30">
        <v>56.140799999999999</v>
      </c>
      <c r="E618" s="30">
        <v>55.580800000000004</v>
      </c>
      <c r="F618" s="30">
        <v>1.0075400000000001</v>
      </c>
      <c r="G618" s="30">
        <v>0.56000000000000005</v>
      </c>
      <c r="H618" s="30">
        <v>8325</v>
      </c>
      <c r="I618" s="30">
        <v>467372160</v>
      </c>
    </row>
    <row r="619" spans="1:9" x14ac:dyDescent="0.25">
      <c r="A619" s="40">
        <v>43314</v>
      </c>
      <c r="B619" s="30" t="s">
        <v>54</v>
      </c>
      <c r="C619" s="30" t="s">
        <v>55</v>
      </c>
      <c r="D619" s="30">
        <v>55.580800000000004</v>
      </c>
      <c r="E619" s="30">
        <v>55.087200000000003</v>
      </c>
      <c r="F619" s="30">
        <v>0.89602999999999999</v>
      </c>
      <c r="G619" s="30">
        <v>0.49359999999999998</v>
      </c>
      <c r="H619" s="30">
        <v>8550</v>
      </c>
      <c r="I619" s="30">
        <v>475215840</v>
      </c>
    </row>
    <row r="620" spans="1:9" x14ac:dyDescent="0.25">
      <c r="A620" s="40">
        <v>43313</v>
      </c>
      <c r="B620" s="30" t="s">
        <v>54</v>
      </c>
      <c r="C620" s="30" t="s">
        <v>55</v>
      </c>
      <c r="D620" s="30">
        <v>55.087200000000003</v>
      </c>
      <c r="E620" s="30">
        <v>55.393599999999999</v>
      </c>
      <c r="F620" s="30">
        <v>-0.55313000000000001</v>
      </c>
      <c r="G620" s="30">
        <v>-0.30640000000000001</v>
      </c>
      <c r="H620" s="30">
        <v>8550</v>
      </c>
      <c r="I620" s="30">
        <v>470995560</v>
      </c>
    </row>
    <row r="621" spans="1:9" x14ac:dyDescent="0.25">
      <c r="A621" s="40">
        <v>43312</v>
      </c>
      <c r="B621" s="30" t="s">
        <v>54</v>
      </c>
      <c r="C621" s="30" t="s">
        <v>55</v>
      </c>
      <c r="D621" s="30">
        <v>55.393599999999999</v>
      </c>
      <c r="E621" s="30">
        <v>54.097200000000001</v>
      </c>
      <c r="F621" s="30">
        <v>2.3964300000000001</v>
      </c>
      <c r="G621" s="30">
        <v>1.2964</v>
      </c>
      <c r="H621" s="30">
        <v>8550</v>
      </c>
      <c r="I621" s="30">
        <v>473615280</v>
      </c>
    </row>
    <row r="622" spans="1:9" x14ac:dyDescent="0.25">
      <c r="A622" s="40">
        <v>43311</v>
      </c>
      <c r="B622" s="30" t="s">
        <v>54</v>
      </c>
      <c r="C622" s="30" t="s">
        <v>55</v>
      </c>
      <c r="D622" s="30">
        <v>54.097200000000001</v>
      </c>
      <c r="E622" s="30">
        <v>55.0764</v>
      </c>
      <c r="F622" s="30">
        <v>-1.77789</v>
      </c>
      <c r="G622" s="30">
        <v>-0.97919999999999996</v>
      </c>
      <c r="H622" s="30">
        <v>8675</v>
      </c>
      <c r="I622" s="30">
        <v>469293210</v>
      </c>
    </row>
    <row r="623" spans="1:9" x14ac:dyDescent="0.25">
      <c r="A623" s="40">
        <v>43308</v>
      </c>
      <c r="B623" s="30" t="s">
        <v>54</v>
      </c>
      <c r="C623" s="30" t="s">
        <v>55</v>
      </c>
      <c r="D623" s="30">
        <v>55.0764</v>
      </c>
      <c r="E623" s="30">
        <v>55.893999999999998</v>
      </c>
      <c r="F623" s="30">
        <v>-1.4627699999999999</v>
      </c>
      <c r="G623" s="30">
        <v>-0.81759999999999999</v>
      </c>
      <c r="H623" s="30">
        <v>9037.5</v>
      </c>
      <c r="I623" s="30">
        <v>497752965</v>
      </c>
    </row>
    <row r="624" spans="1:9" x14ac:dyDescent="0.25">
      <c r="A624" s="40">
        <v>43307</v>
      </c>
      <c r="B624" s="30" t="s">
        <v>54</v>
      </c>
      <c r="C624" s="30" t="s">
        <v>55</v>
      </c>
      <c r="D624" s="30">
        <v>55.893999999999998</v>
      </c>
      <c r="E624" s="30">
        <v>55.957599999999999</v>
      </c>
      <c r="F624" s="30">
        <v>-0.11366</v>
      </c>
      <c r="G624" s="30">
        <v>-6.3600000000000004E-2</v>
      </c>
      <c r="H624" s="30">
        <v>9037.5</v>
      </c>
      <c r="I624" s="30">
        <v>505142025</v>
      </c>
    </row>
    <row r="625" spans="1:9" x14ac:dyDescent="0.25">
      <c r="A625" s="40">
        <v>43306</v>
      </c>
      <c r="B625" s="30" t="s">
        <v>54</v>
      </c>
      <c r="C625" s="30" t="s">
        <v>55</v>
      </c>
      <c r="D625" s="30">
        <v>55.957599999999999</v>
      </c>
      <c r="E625" s="30">
        <v>55.531999999999996</v>
      </c>
      <c r="F625" s="30">
        <v>0.76639999999999997</v>
      </c>
      <c r="G625" s="30">
        <v>0.42559999999999998</v>
      </c>
      <c r="H625" s="30">
        <v>9037.5</v>
      </c>
      <c r="I625" s="30">
        <v>505716810</v>
      </c>
    </row>
    <row r="626" spans="1:9" x14ac:dyDescent="0.25">
      <c r="A626" s="40">
        <v>43305</v>
      </c>
      <c r="B626" s="30" t="s">
        <v>54</v>
      </c>
      <c r="C626" s="30" t="s">
        <v>55</v>
      </c>
      <c r="D626" s="30">
        <v>55.531999999999996</v>
      </c>
      <c r="E626" s="30">
        <v>55.518799999999999</v>
      </c>
      <c r="F626" s="30">
        <v>2.3779999999999999E-2</v>
      </c>
      <c r="G626" s="30">
        <v>1.32E-2</v>
      </c>
      <c r="H626" s="30">
        <v>9037.5</v>
      </c>
      <c r="I626" s="30">
        <v>501870450</v>
      </c>
    </row>
    <row r="627" spans="1:9" x14ac:dyDescent="0.25">
      <c r="A627" s="40">
        <v>43304</v>
      </c>
      <c r="B627" s="30" t="s">
        <v>54</v>
      </c>
      <c r="C627" s="30" t="s">
        <v>55</v>
      </c>
      <c r="D627" s="30">
        <v>55.518799999999999</v>
      </c>
      <c r="E627" s="30">
        <v>55.15</v>
      </c>
      <c r="F627" s="30">
        <v>0.66871999999999998</v>
      </c>
      <c r="G627" s="30">
        <v>0.36880000000000002</v>
      </c>
      <c r="H627" s="30">
        <v>9037.5</v>
      </c>
      <c r="I627" s="30">
        <v>501751155</v>
      </c>
    </row>
    <row r="628" spans="1:9" x14ac:dyDescent="0.25">
      <c r="A628" s="40">
        <v>43301</v>
      </c>
      <c r="B628" s="30" t="s">
        <v>54</v>
      </c>
      <c r="C628" s="30" t="s">
        <v>55</v>
      </c>
      <c r="D628" s="30">
        <v>55.15</v>
      </c>
      <c r="E628" s="30">
        <v>55.355200000000004</v>
      </c>
      <c r="F628" s="30">
        <v>-0.37069999999999997</v>
      </c>
      <c r="G628" s="30">
        <v>-0.20519999999999999</v>
      </c>
      <c r="H628" s="30">
        <v>9037.5</v>
      </c>
      <c r="I628" s="30">
        <v>498418125</v>
      </c>
    </row>
    <row r="629" spans="1:9" x14ac:dyDescent="0.25">
      <c r="A629" s="40">
        <v>43300</v>
      </c>
      <c r="B629" s="30" t="s">
        <v>54</v>
      </c>
      <c r="C629" s="30" t="s">
        <v>55</v>
      </c>
      <c r="D629" s="30">
        <v>55.355200000000004</v>
      </c>
      <c r="E629" s="30">
        <v>55.846800000000002</v>
      </c>
      <c r="F629" s="30">
        <v>-0.88027</v>
      </c>
      <c r="G629" s="30">
        <v>-0.49159999999999998</v>
      </c>
      <c r="H629" s="30">
        <v>9187.5</v>
      </c>
      <c r="I629" s="30">
        <v>508575900</v>
      </c>
    </row>
    <row r="630" spans="1:9" x14ac:dyDescent="0.25">
      <c r="A630" s="40">
        <v>43299</v>
      </c>
      <c r="B630" s="30" t="s">
        <v>54</v>
      </c>
      <c r="C630" s="30" t="s">
        <v>55</v>
      </c>
      <c r="D630" s="30">
        <v>55.846800000000002</v>
      </c>
      <c r="E630" s="30">
        <v>55.750799999999998</v>
      </c>
      <c r="F630" s="30">
        <v>0.17219000000000001</v>
      </c>
      <c r="G630" s="30">
        <v>9.6000000000000002E-2</v>
      </c>
      <c r="H630" s="30">
        <v>9312.5</v>
      </c>
      <c r="I630" s="30">
        <v>520073325</v>
      </c>
    </row>
    <row r="631" spans="1:9" x14ac:dyDescent="0.25">
      <c r="A631" s="40">
        <v>43298</v>
      </c>
      <c r="B631" s="30" t="s">
        <v>54</v>
      </c>
      <c r="C631" s="30" t="s">
        <v>55</v>
      </c>
      <c r="D631" s="30">
        <v>55.750799999999998</v>
      </c>
      <c r="E631" s="30">
        <v>55.115600000000001</v>
      </c>
      <c r="F631" s="30">
        <v>1.15249</v>
      </c>
      <c r="G631" s="30">
        <v>0.63519999999999999</v>
      </c>
      <c r="H631" s="30">
        <v>9762.5</v>
      </c>
      <c r="I631" s="30">
        <v>544267185</v>
      </c>
    </row>
    <row r="632" spans="1:9" x14ac:dyDescent="0.25">
      <c r="A632" s="40">
        <v>43297</v>
      </c>
      <c r="B632" s="30" t="s">
        <v>54</v>
      </c>
      <c r="C632" s="30" t="s">
        <v>55</v>
      </c>
      <c r="D632" s="30">
        <v>55.115600000000001</v>
      </c>
      <c r="E632" s="30">
        <v>55.205199999999998</v>
      </c>
      <c r="F632" s="30">
        <v>-0.1623</v>
      </c>
      <c r="G632" s="30">
        <v>-8.9599999999999999E-2</v>
      </c>
      <c r="H632" s="30">
        <v>9762.5</v>
      </c>
      <c r="I632" s="30">
        <v>538066045</v>
      </c>
    </row>
    <row r="633" spans="1:9" x14ac:dyDescent="0.25">
      <c r="A633" s="40">
        <v>43294</v>
      </c>
      <c r="B633" s="30" t="s">
        <v>54</v>
      </c>
      <c r="C633" s="30" t="s">
        <v>55</v>
      </c>
      <c r="D633" s="30">
        <v>55.205199999999998</v>
      </c>
      <c r="E633" s="30">
        <v>54.698399999999999</v>
      </c>
      <c r="F633" s="30">
        <v>0.92654000000000003</v>
      </c>
      <c r="G633" s="30">
        <v>0.50680000000000003</v>
      </c>
      <c r="H633" s="30">
        <v>9762.5</v>
      </c>
      <c r="I633" s="30">
        <v>538940765</v>
      </c>
    </row>
    <row r="634" spans="1:9" x14ac:dyDescent="0.25">
      <c r="A634" s="40">
        <v>43293</v>
      </c>
      <c r="B634" s="30" t="s">
        <v>54</v>
      </c>
      <c r="C634" s="30" t="s">
        <v>55</v>
      </c>
      <c r="D634" s="30">
        <v>54.698399999999999</v>
      </c>
      <c r="E634" s="30">
        <v>53.797199999999997</v>
      </c>
      <c r="F634" s="30">
        <v>1.6751799999999999</v>
      </c>
      <c r="G634" s="30">
        <v>0.9012</v>
      </c>
      <c r="H634" s="30">
        <v>10337.5</v>
      </c>
      <c r="I634" s="30">
        <v>565444710</v>
      </c>
    </row>
    <row r="635" spans="1:9" x14ac:dyDescent="0.25">
      <c r="A635" s="40">
        <v>43292</v>
      </c>
      <c r="B635" s="30" t="s">
        <v>54</v>
      </c>
      <c r="C635" s="30" t="s">
        <v>55</v>
      </c>
      <c r="D635" s="30">
        <v>53.797199999999997</v>
      </c>
      <c r="E635" s="30">
        <v>54.824800000000003</v>
      </c>
      <c r="F635" s="30">
        <v>-1.8743300000000001</v>
      </c>
      <c r="G635" s="30">
        <v>-1.0276000000000001</v>
      </c>
      <c r="H635" s="30">
        <v>10337.5</v>
      </c>
      <c r="I635" s="30">
        <v>556128555</v>
      </c>
    </row>
    <row r="636" spans="1:9" x14ac:dyDescent="0.25">
      <c r="A636" s="40">
        <v>43291</v>
      </c>
      <c r="B636" s="30" t="s">
        <v>54</v>
      </c>
      <c r="C636" s="30" t="s">
        <v>55</v>
      </c>
      <c r="D636" s="30">
        <v>54.824800000000003</v>
      </c>
      <c r="E636" s="30">
        <v>54.360399999999998</v>
      </c>
      <c r="F636" s="30">
        <v>0.85429999999999995</v>
      </c>
      <c r="G636" s="30">
        <v>0.46439999999999998</v>
      </c>
      <c r="H636" s="30">
        <v>10337.5</v>
      </c>
      <c r="I636" s="30">
        <v>566751370</v>
      </c>
    </row>
    <row r="637" spans="1:9" x14ac:dyDescent="0.25">
      <c r="A637" s="40">
        <v>43290</v>
      </c>
      <c r="B637" s="30" t="s">
        <v>54</v>
      </c>
      <c r="C637" s="30" t="s">
        <v>55</v>
      </c>
      <c r="D637" s="30">
        <v>54.360399999999998</v>
      </c>
      <c r="E637" s="30">
        <v>52.839599999999997</v>
      </c>
      <c r="F637" s="30">
        <v>2.8781400000000001</v>
      </c>
      <c r="G637" s="30">
        <v>1.5207999999999999</v>
      </c>
      <c r="H637" s="30">
        <v>10337.5</v>
      </c>
      <c r="I637" s="30">
        <v>561950635</v>
      </c>
    </row>
    <row r="638" spans="1:9" x14ac:dyDescent="0.25">
      <c r="A638" s="40">
        <v>43287</v>
      </c>
      <c r="B638" s="30" t="s">
        <v>54</v>
      </c>
      <c r="C638" s="30" t="s">
        <v>55</v>
      </c>
      <c r="D638" s="30">
        <v>52.839599999999997</v>
      </c>
      <c r="E638" s="30">
        <v>51.707599999999999</v>
      </c>
      <c r="F638" s="30">
        <v>2.1892299999999998</v>
      </c>
      <c r="G638" s="30">
        <v>1.1319999999999999</v>
      </c>
      <c r="H638" s="30">
        <v>10337.5</v>
      </c>
      <c r="I638" s="30">
        <v>546229365</v>
      </c>
    </row>
    <row r="639" spans="1:9" x14ac:dyDescent="0.25">
      <c r="A639" s="40">
        <v>43286</v>
      </c>
      <c r="B639" s="30" t="s">
        <v>54</v>
      </c>
      <c r="C639" s="30" t="s">
        <v>55</v>
      </c>
      <c r="D639" s="30">
        <v>51.707599999999999</v>
      </c>
      <c r="E639" s="30">
        <v>50.537599999999998</v>
      </c>
      <c r="F639" s="30">
        <v>2.3151099999999998</v>
      </c>
      <c r="G639" s="30">
        <v>1.17</v>
      </c>
      <c r="H639" s="30">
        <v>10337.5</v>
      </c>
      <c r="I639" s="30">
        <v>534527315</v>
      </c>
    </row>
    <row r="640" spans="1:9" x14ac:dyDescent="0.25">
      <c r="A640" s="40">
        <v>43284</v>
      </c>
      <c r="B640" s="30" t="s">
        <v>54</v>
      </c>
      <c r="C640" s="30" t="s">
        <v>55</v>
      </c>
      <c r="D640" s="30">
        <v>50.537599999999998</v>
      </c>
      <c r="E640" s="30">
        <v>51.130800000000001</v>
      </c>
      <c r="F640" s="30">
        <v>-1.1601600000000001</v>
      </c>
      <c r="G640" s="30">
        <v>-0.59319999999999995</v>
      </c>
      <c r="H640" s="30">
        <v>10337.5</v>
      </c>
      <c r="I640" s="30">
        <v>522432440</v>
      </c>
    </row>
    <row r="641" spans="1:9" x14ac:dyDescent="0.25">
      <c r="A641" s="40">
        <v>43283</v>
      </c>
      <c r="B641" s="30" t="s">
        <v>54</v>
      </c>
      <c r="C641" s="30" t="s">
        <v>55</v>
      </c>
      <c r="D641" s="30">
        <v>51.130800000000001</v>
      </c>
      <c r="E641" s="30">
        <v>51.101599999999998</v>
      </c>
      <c r="F641" s="30">
        <v>5.7140000000000003E-2</v>
      </c>
      <c r="G641" s="30">
        <v>2.92E-2</v>
      </c>
      <c r="H641" s="30">
        <v>10337.5</v>
      </c>
      <c r="I641" s="30">
        <v>528564645</v>
      </c>
    </row>
    <row r="642" spans="1:9" x14ac:dyDescent="0.25">
      <c r="A642" s="40">
        <v>43280</v>
      </c>
      <c r="B642" s="30" t="s">
        <v>54</v>
      </c>
      <c r="C642" s="30" t="s">
        <v>55</v>
      </c>
      <c r="D642" s="30">
        <v>51.101599999999998</v>
      </c>
      <c r="E642" s="30">
        <v>50.5092</v>
      </c>
      <c r="F642" s="30">
        <v>1.17286</v>
      </c>
      <c r="G642" s="30">
        <v>0.59240000000000004</v>
      </c>
      <c r="H642" s="30">
        <v>10337.5</v>
      </c>
      <c r="I642" s="30">
        <v>528262790</v>
      </c>
    </row>
    <row r="643" spans="1:9" x14ac:dyDescent="0.25">
      <c r="A643" s="40">
        <v>43279</v>
      </c>
      <c r="B643" s="30" t="s">
        <v>54</v>
      </c>
      <c r="C643" s="30" t="s">
        <v>55</v>
      </c>
      <c r="D643" s="30">
        <v>50.5092</v>
      </c>
      <c r="E643" s="30">
        <v>49.968400000000003</v>
      </c>
      <c r="F643" s="30">
        <v>1.0822799999999999</v>
      </c>
      <c r="G643" s="30">
        <v>0.54079999999999995</v>
      </c>
      <c r="H643" s="30">
        <v>10337.5</v>
      </c>
      <c r="I643" s="30">
        <v>522138855</v>
      </c>
    </row>
    <row r="644" spans="1:9" x14ac:dyDescent="0.25">
      <c r="A644" s="40">
        <v>43278</v>
      </c>
      <c r="B644" s="30" t="s">
        <v>54</v>
      </c>
      <c r="C644" s="30" t="s">
        <v>55</v>
      </c>
      <c r="D644" s="30">
        <v>49.968400000000003</v>
      </c>
      <c r="E644" s="30">
        <v>51.540399999999998</v>
      </c>
      <c r="F644" s="30">
        <v>-3.05003</v>
      </c>
      <c r="G644" s="30">
        <v>-1.5720000000000001</v>
      </c>
      <c r="H644" s="30">
        <v>10337.5</v>
      </c>
      <c r="I644" s="30">
        <v>516548335</v>
      </c>
    </row>
    <row r="645" spans="1:9" x14ac:dyDescent="0.25">
      <c r="A645" s="40">
        <v>43277</v>
      </c>
      <c r="B645" s="30" t="s">
        <v>54</v>
      </c>
      <c r="C645" s="30" t="s">
        <v>55</v>
      </c>
      <c r="D645" s="30">
        <v>51.540399999999998</v>
      </c>
      <c r="E645" s="30">
        <v>50.942399999999999</v>
      </c>
      <c r="F645" s="30">
        <v>1.17387</v>
      </c>
      <c r="G645" s="30">
        <v>0.59799999999999998</v>
      </c>
      <c r="H645" s="30">
        <v>10337.5</v>
      </c>
      <c r="I645" s="30">
        <v>532798885</v>
      </c>
    </row>
    <row r="646" spans="1:9" x14ac:dyDescent="0.25">
      <c r="A646" s="40">
        <v>43276</v>
      </c>
      <c r="B646" s="30" t="s">
        <v>54</v>
      </c>
      <c r="C646" s="30" t="s">
        <v>55</v>
      </c>
      <c r="D646" s="30">
        <v>50.942399999999999</v>
      </c>
      <c r="E646" s="30">
        <v>54.290799999999997</v>
      </c>
      <c r="F646" s="30">
        <v>-6.1675300000000002</v>
      </c>
      <c r="G646" s="30">
        <v>-3.3483999999999998</v>
      </c>
      <c r="H646" s="30">
        <v>10337.5</v>
      </c>
      <c r="I646" s="30">
        <v>526617060</v>
      </c>
    </row>
    <row r="647" spans="1:9" x14ac:dyDescent="0.25">
      <c r="A647" s="40">
        <v>43273</v>
      </c>
      <c r="B647" s="30" t="s">
        <v>54</v>
      </c>
      <c r="C647" s="30" t="s">
        <v>55</v>
      </c>
      <c r="D647" s="30">
        <v>54.290799999999997</v>
      </c>
      <c r="E647" s="30">
        <v>53.536000000000001</v>
      </c>
      <c r="F647" s="30">
        <v>1.4098900000000001</v>
      </c>
      <c r="G647" s="30">
        <v>0.75480000000000003</v>
      </c>
      <c r="H647" s="30">
        <v>10337.5</v>
      </c>
      <c r="I647" s="30">
        <v>561231145</v>
      </c>
    </row>
    <row r="648" spans="1:9" x14ac:dyDescent="0.25">
      <c r="A648" s="40">
        <v>43272</v>
      </c>
      <c r="B648" s="30" t="s">
        <v>54</v>
      </c>
      <c r="C648" s="30" t="s">
        <v>55</v>
      </c>
      <c r="D648" s="30">
        <v>53.536000000000001</v>
      </c>
      <c r="E648" s="30">
        <v>55.391599999999997</v>
      </c>
      <c r="F648" s="30">
        <v>-3.3499699999999999</v>
      </c>
      <c r="G648" s="30">
        <v>-1.8555999999999999</v>
      </c>
      <c r="H648" s="30">
        <v>10337.5</v>
      </c>
      <c r="I648" s="30">
        <v>553428400</v>
      </c>
    </row>
    <row r="649" spans="1:9" x14ac:dyDescent="0.25">
      <c r="A649" s="40">
        <v>43271</v>
      </c>
      <c r="B649" s="30" t="s">
        <v>54</v>
      </c>
      <c r="C649" s="30" t="s">
        <v>55</v>
      </c>
      <c r="D649" s="30">
        <v>55.391599999999997</v>
      </c>
      <c r="E649" s="30">
        <v>54.815199999999997</v>
      </c>
      <c r="F649" s="30">
        <v>1.0515300000000001</v>
      </c>
      <c r="G649" s="30">
        <v>0.57640000000000002</v>
      </c>
      <c r="H649" s="30">
        <v>10337.5</v>
      </c>
      <c r="I649" s="30">
        <v>572610665</v>
      </c>
    </row>
    <row r="650" spans="1:9" x14ac:dyDescent="0.25">
      <c r="A650" s="40">
        <v>43270</v>
      </c>
      <c r="B650" s="30" t="s">
        <v>54</v>
      </c>
      <c r="C650" s="30" t="s">
        <v>55</v>
      </c>
      <c r="D650" s="30">
        <v>54.815199999999997</v>
      </c>
      <c r="E650" s="30">
        <v>55.976799999999997</v>
      </c>
      <c r="F650" s="30">
        <v>-2.0751499999999998</v>
      </c>
      <c r="G650" s="30">
        <v>-1.1616</v>
      </c>
      <c r="H650" s="30">
        <v>10337.5</v>
      </c>
      <c r="I650" s="30">
        <v>566652130</v>
      </c>
    </row>
    <row r="651" spans="1:9" x14ac:dyDescent="0.25">
      <c r="A651" s="40">
        <v>43269</v>
      </c>
      <c r="B651" s="30" t="s">
        <v>54</v>
      </c>
      <c r="C651" s="30" t="s">
        <v>55</v>
      </c>
      <c r="D651" s="30">
        <v>55.976799999999997</v>
      </c>
      <c r="E651" s="30">
        <v>55.904400000000003</v>
      </c>
      <c r="F651" s="30">
        <v>0.12950999999999999</v>
      </c>
      <c r="G651" s="30">
        <v>7.2400000000000006E-2</v>
      </c>
      <c r="H651" s="30">
        <v>10337.5</v>
      </c>
      <c r="I651" s="30">
        <v>578660170</v>
      </c>
    </row>
    <row r="652" spans="1:9" x14ac:dyDescent="0.25">
      <c r="A652" s="40">
        <v>43266</v>
      </c>
      <c r="B652" s="30" t="s">
        <v>54</v>
      </c>
      <c r="C652" s="30" t="s">
        <v>55</v>
      </c>
      <c r="D652" s="30">
        <v>55.904400000000003</v>
      </c>
      <c r="E652" s="30">
        <v>55.972799999999999</v>
      </c>
      <c r="F652" s="30">
        <v>-0.1222</v>
      </c>
      <c r="G652" s="30">
        <v>-6.8400000000000002E-2</v>
      </c>
      <c r="H652" s="30">
        <v>10337.5</v>
      </c>
      <c r="I652" s="30">
        <v>577911735</v>
      </c>
    </row>
    <row r="653" spans="1:9" x14ac:dyDescent="0.25">
      <c r="A653" s="40">
        <v>43265</v>
      </c>
      <c r="B653" s="30" t="s">
        <v>54</v>
      </c>
      <c r="C653" s="30" t="s">
        <v>55</v>
      </c>
      <c r="D653" s="30">
        <v>55.972799999999999</v>
      </c>
      <c r="E653" s="30">
        <v>54.978400000000001</v>
      </c>
      <c r="F653" s="30">
        <v>1.80871</v>
      </c>
      <c r="G653" s="30">
        <v>0.99439999999999995</v>
      </c>
      <c r="H653" s="30">
        <v>10337.5</v>
      </c>
      <c r="I653" s="30">
        <v>578618820</v>
      </c>
    </row>
    <row r="654" spans="1:9" x14ac:dyDescent="0.25">
      <c r="A654" s="40">
        <v>43264</v>
      </c>
      <c r="B654" s="30" t="s">
        <v>54</v>
      </c>
      <c r="C654" s="30" t="s">
        <v>55</v>
      </c>
      <c r="D654" s="30">
        <v>54.978400000000001</v>
      </c>
      <c r="E654" s="30">
        <v>55.570399999999999</v>
      </c>
      <c r="F654" s="30">
        <v>-1.06532</v>
      </c>
      <c r="G654" s="30">
        <v>-0.59199999999999997</v>
      </c>
      <c r="H654" s="30">
        <v>10337.5</v>
      </c>
      <c r="I654" s="30">
        <v>568339210</v>
      </c>
    </row>
    <row r="655" spans="1:9" x14ac:dyDescent="0.25">
      <c r="A655" s="40">
        <v>43263</v>
      </c>
      <c r="B655" s="30" t="s">
        <v>54</v>
      </c>
      <c r="C655" s="30" t="s">
        <v>55</v>
      </c>
      <c r="D655" s="30">
        <v>55.570399999999999</v>
      </c>
      <c r="E655" s="30">
        <v>55.447600000000001</v>
      </c>
      <c r="F655" s="30">
        <v>0.22147</v>
      </c>
      <c r="G655" s="30">
        <v>0.12280000000000001</v>
      </c>
      <c r="H655" s="30">
        <v>10337.5</v>
      </c>
      <c r="I655" s="30">
        <v>574459010</v>
      </c>
    </row>
    <row r="656" spans="1:9" x14ac:dyDescent="0.25">
      <c r="A656" s="40">
        <v>43262</v>
      </c>
      <c r="B656" s="30" t="s">
        <v>54</v>
      </c>
      <c r="C656" s="30" t="s">
        <v>55</v>
      </c>
      <c r="D656" s="30">
        <v>55.447600000000001</v>
      </c>
      <c r="E656" s="30">
        <v>54.8444</v>
      </c>
      <c r="F656" s="30">
        <v>1.0998399999999999</v>
      </c>
      <c r="G656" s="30">
        <v>0.60319999999999996</v>
      </c>
      <c r="H656" s="30">
        <v>10337.5</v>
      </c>
      <c r="I656" s="30">
        <v>573189565</v>
      </c>
    </row>
    <row r="657" spans="1:9" x14ac:dyDescent="0.25">
      <c r="A657" s="40">
        <v>43259</v>
      </c>
      <c r="B657" s="30" t="s">
        <v>54</v>
      </c>
      <c r="C657" s="30" t="s">
        <v>55</v>
      </c>
      <c r="D657" s="30">
        <v>54.8444</v>
      </c>
      <c r="E657" s="30">
        <v>55.011200000000002</v>
      </c>
      <c r="F657" s="30">
        <v>-0.30320999999999998</v>
      </c>
      <c r="G657" s="30">
        <v>-0.1668</v>
      </c>
      <c r="H657" s="30">
        <v>10337.5</v>
      </c>
      <c r="I657" s="30">
        <v>566953985</v>
      </c>
    </row>
    <row r="658" spans="1:9" x14ac:dyDescent="0.25">
      <c r="A658" s="40">
        <v>43258</v>
      </c>
      <c r="B658" s="30" t="s">
        <v>54</v>
      </c>
      <c r="C658" s="30" t="s">
        <v>55</v>
      </c>
      <c r="D658" s="30">
        <v>55.011200000000002</v>
      </c>
      <c r="E658" s="30">
        <v>55.200400000000002</v>
      </c>
      <c r="F658" s="30">
        <v>-0.34275</v>
      </c>
      <c r="G658" s="30">
        <v>-0.18920000000000001</v>
      </c>
      <c r="H658" s="30">
        <v>10337.5</v>
      </c>
      <c r="I658" s="30">
        <v>568678280</v>
      </c>
    </row>
    <row r="659" spans="1:9" x14ac:dyDescent="0.25">
      <c r="A659" s="40">
        <v>43257</v>
      </c>
      <c r="B659" s="30" t="s">
        <v>54</v>
      </c>
      <c r="C659" s="30" t="s">
        <v>55</v>
      </c>
      <c r="D659" s="30">
        <v>55.200400000000002</v>
      </c>
      <c r="E659" s="30">
        <v>54.269199999999998</v>
      </c>
      <c r="F659" s="30">
        <v>1.7158899999999999</v>
      </c>
      <c r="G659" s="30">
        <v>0.93120000000000003</v>
      </c>
      <c r="H659" s="30">
        <v>11300</v>
      </c>
      <c r="I659" s="30">
        <v>623764520</v>
      </c>
    </row>
    <row r="660" spans="1:9" x14ac:dyDescent="0.25">
      <c r="A660" s="40">
        <v>43256</v>
      </c>
      <c r="B660" s="30" t="s">
        <v>54</v>
      </c>
      <c r="C660" s="30" t="s">
        <v>55</v>
      </c>
      <c r="D660" s="30">
        <v>54.269199999999998</v>
      </c>
      <c r="E660" s="30">
        <v>53.861199999999997</v>
      </c>
      <c r="F660" s="30">
        <v>0.75749999999999995</v>
      </c>
      <c r="G660" s="30">
        <v>0.40799999999999997</v>
      </c>
      <c r="H660" s="30">
        <v>11300</v>
      </c>
      <c r="I660" s="30">
        <v>613241960</v>
      </c>
    </row>
    <row r="661" spans="1:9" x14ac:dyDescent="0.25">
      <c r="A661" s="40">
        <v>43255</v>
      </c>
      <c r="B661" s="30" t="s">
        <v>54</v>
      </c>
      <c r="C661" s="30" t="s">
        <v>55</v>
      </c>
      <c r="D661" s="30">
        <v>53.861199999999997</v>
      </c>
      <c r="E661" s="30">
        <v>52.970799999999997</v>
      </c>
      <c r="F661" s="30">
        <v>1.68093</v>
      </c>
      <c r="G661" s="30">
        <v>0.89039999999999997</v>
      </c>
      <c r="H661" s="30">
        <v>11300</v>
      </c>
      <c r="I661" s="30">
        <v>608631560</v>
      </c>
    </row>
    <row r="662" spans="1:9" x14ac:dyDescent="0.25">
      <c r="A662" s="40">
        <v>43252</v>
      </c>
      <c r="B662" s="30" t="s">
        <v>54</v>
      </c>
      <c r="C662" s="30" t="s">
        <v>55</v>
      </c>
      <c r="D662" s="30">
        <v>52.970799999999997</v>
      </c>
      <c r="E662" s="30">
        <v>51.546799999999998</v>
      </c>
      <c r="F662" s="30">
        <v>2.76254</v>
      </c>
      <c r="G662" s="30">
        <v>1.4239999999999999</v>
      </c>
      <c r="H662" s="30">
        <v>11300</v>
      </c>
      <c r="I662" s="30">
        <v>598570040</v>
      </c>
    </row>
    <row r="663" spans="1:9" x14ac:dyDescent="0.25">
      <c r="A663" s="40">
        <v>43251</v>
      </c>
      <c r="B663" s="30" t="s">
        <v>54</v>
      </c>
      <c r="C663" s="30" t="s">
        <v>55</v>
      </c>
      <c r="D663" s="30">
        <v>51.546799999999998</v>
      </c>
      <c r="E663" s="30">
        <v>51.934800000000003</v>
      </c>
      <c r="F663" s="30">
        <v>-0.74709000000000003</v>
      </c>
      <c r="G663" s="30">
        <v>-0.38800000000000001</v>
      </c>
      <c r="H663" s="30">
        <v>11300</v>
      </c>
      <c r="I663" s="30">
        <v>582478840</v>
      </c>
    </row>
    <row r="664" spans="1:9" x14ac:dyDescent="0.25">
      <c r="A664" s="40">
        <v>43250</v>
      </c>
      <c r="B664" s="30" t="s">
        <v>54</v>
      </c>
      <c r="C664" s="30" t="s">
        <v>55</v>
      </c>
      <c r="D664" s="30">
        <v>51.934800000000003</v>
      </c>
      <c r="E664" s="30">
        <v>50.922800000000002</v>
      </c>
      <c r="F664" s="30">
        <v>1.98732</v>
      </c>
      <c r="G664" s="30">
        <v>1.012</v>
      </c>
      <c r="H664" s="30">
        <v>11300</v>
      </c>
      <c r="I664" s="30">
        <v>586863240</v>
      </c>
    </row>
    <row r="665" spans="1:9" x14ac:dyDescent="0.25">
      <c r="A665" s="40">
        <v>43249</v>
      </c>
      <c r="B665" s="30" t="s">
        <v>54</v>
      </c>
      <c r="C665" s="30" t="s">
        <v>55</v>
      </c>
      <c r="D665" s="30">
        <v>50.922800000000002</v>
      </c>
      <c r="E665" s="30">
        <v>54.000399999999999</v>
      </c>
      <c r="F665" s="30">
        <v>-5.6992200000000004</v>
      </c>
      <c r="G665" s="30">
        <v>-3.0775999999999999</v>
      </c>
      <c r="H665" s="30">
        <v>11300</v>
      </c>
      <c r="I665" s="30">
        <v>575427640</v>
      </c>
    </row>
    <row r="666" spans="1:9" x14ac:dyDescent="0.25">
      <c r="A666" s="40">
        <v>43245</v>
      </c>
      <c r="B666" s="30" t="s">
        <v>54</v>
      </c>
      <c r="C666" s="30" t="s">
        <v>55</v>
      </c>
      <c r="D666" s="30">
        <v>54.000399999999999</v>
      </c>
      <c r="E666" s="30">
        <v>54.540799999999997</v>
      </c>
      <c r="F666" s="30">
        <v>-0.99082000000000003</v>
      </c>
      <c r="G666" s="30">
        <v>-0.54039999999999999</v>
      </c>
      <c r="H666" s="30">
        <v>11300</v>
      </c>
      <c r="I666" s="30">
        <v>610204520</v>
      </c>
    </row>
    <row r="667" spans="1:9" x14ac:dyDescent="0.25">
      <c r="A667" s="40">
        <v>43244</v>
      </c>
      <c r="B667" s="30" t="s">
        <v>54</v>
      </c>
      <c r="C667" s="30" t="s">
        <v>55</v>
      </c>
      <c r="D667" s="30">
        <v>54.540799999999997</v>
      </c>
      <c r="E667" s="30">
        <v>54.410400000000003</v>
      </c>
      <c r="F667" s="30">
        <v>0.23966000000000001</v>
      </c>
      <c r="G667" s="30">
        <v>0.13039999999999999</v>
      </c>
      <c r="H667" s="30">
        <v>11300</v>
      </c>
      <c r="I667" s="30">
        <v>616311040</v>
      </c>
    </row>
    <row r="668" spans="1:9" x14ac:dyDescent="0.25">
      <c r="A668" s="40">
        <v>43243</v>
      </c>
      <c r="B668" s="30" t="s">
        <v>54</v>
      </c>
      <c r="C668" s="30" t="s">
        <v>55</v>
      </c>
      <c r="D668" s="30">
        <v>54.410400000000003</v>
      </c>
      <c r="E668" s="30">
        <v>53.795999999999999</v>
      </c>
      <c r="F668" s="30">
        <v>1.14209</v>
      </c>
      <c r="G668" s="30">
        <v>0.61439999999999995</v>
      </c>
      <c r="H668" s="30">
        <v>11300</v>
      </c>
      <c r="I668" s="30">
        <v>614837520</v>
      </c>
    </row>
    <row r="669" spans="1:9" x14ac:dyDescent="0.25">
      <c r="A669" s="40">
        <v>43242</v>
      </c>
      <c r="B669" s="30" t="s">
        <v>54</v>
      </c>
      <c r="C669" s="30" t="s">
        <v>55</v>
      </c>
      <c r="D669" s="30">
        <v>53.795999999999999</v>
      </c>
      <c r="E669" s="30">
        <v>54.099600000000002</v>
      </c>
      <c r="F669" s="30">
        <v>-0.56118999999999997</v>
      </c>
      <c r="G669" s="30">
        <v>-0.30359999999999998</v>
      </c>
      <c r="H669" s="30">
        <v>11487.5</v>
      </c>
      <c r="I669" s="30">
        <v>617981550</v>
      </c>
    </row>
    <row r="670" spans="1:9" x14ac:dyDescent="0.25">
      <c r="A670" s="40">
        <v>43241</v>
      </c>
      <c r="B670" s="30" t="s">
        <v>54</v>
      </c>
      <c r="C670" s="30" t="s">
        <v>55</v>
      </c>
      <c r="D670" s="30">
        <v>54.099600000000002</v>
      </c>
      <c r="E670" s="30">
        <v>53.2652</v>
      </c>
      <c r="F670" s="30">
        <v>1.5665</v>
      </c>
      <c r="G670" s="30">
        <v>0.83440000000000003</v>
      </c>
      <c r="H670" s="30">
        <v>11487.5</v>
      </c>
      <c r="I670" s="30">
        <v>621469155</v>
      </c>
    </row>
    <row r="671" spans="1:9" x14ac:dyDescent="0.25">
      <c r="A671" s="40">
        <v>43238</v>
      </c>
      <c r="B671" s="30" t="s">
        <v>54</v>
      </c>
      <c r="C671" s="30" t="s">
        <v>55</v>
      </c>
      <c r="D671" s="30">
        <v>53.2652</v>
      </c>
      <c r="E671" s="30">
        <v>53.5608</v>
      </c>
      <c r="F671" s="30">
        <v>-0.55189999999999995</v>
      </c>
      <c r="G671" s="30">
        <v>-0.29559999999999997</v>
      </c>
      <c r="H671" s="30">
        <v>11487.5</v>
      </c>
      <c r="I671" s="30">
        <v>611883985</v>
      </c>
    </row>
    <row r="672" spans="1:9" x14ac:dyDescent="0.25">
      <c r="A672" s="40">
        <v>43237</v>
      </c>
      <c r="B672" s="30" t="s">
        <v>54</v>
      </c>
      <c r="C672" s="30" t="s">
        <v>55</v>
      </c>
      <c r="D672" s="30">
        <v>53.5608</v>
      </c>
      <c r="E672" s="30">
        <v>53.024799999999999</v>
      </c>
      <c r="F672" s="30">
        <v>1.01085</v>
      </c>
      <c r="G672" s="30">
        <v>0.53600000000000003</v>
      </c>
      <c r="H672" s="30">
        <v>11487.5</v>
      </c>
      <c r="I672" s="30">
        <v>615279690</v>
      </c>
    </row>
    <row r="673" spans="1:9" x14ac:dyDescent="0.25">
      <c r="A673" s="40">
        <v>43236</v>
      </c>
      <c r="B673" s="30" t="s">
        <v>54</v>
      </c>
      <c r="C673" s="30" t="s">
        <v>55</v>
      </c>
      <c r="D673" s="30">
        <v>53.024799999999999</v>
      </c>
      <c r="E673" s="30">
        <v>51.9268</v>
      </c>
      <c r="F673" s="30">
        <v>2.1145200000000002</v>
      </c>
      <c r="G673" s="30">
        <v>1.0980000000000001</v>
      </c>
      <c r="H673" s="30">
        <v>11487.5</v>
      </c>
      <c r="I673" s="30">
        <v>609122390</v>
      </c>
    </row>
    <row r="674" spans="1:9" x14ac:dyDescent="0.25">
      <c r="A674" s="40">
        <v>43235</v>
      </c>
      <c r="B674" s="30" t="s">
        <v>54</v>
      </c>
      <c r="C674" s="30" t="s">
        <v>55</v>
      </c>
      <c r="D674" s="30">
        <v>51.9268</v>
      </c>
      <c r="E674" s="30">
        <v>53.57</v>
      </c>
      <c r="F674" s="30">
        <v>-3.0673900000000001</v>
      </c>
      <c r="G674" s="30">
        <v>-1.6432</v>
      </c>
      <c r="H674" s="30">
        <v>11825</v>
      </c>
      <c r="I674" s="30">
        <v>614034410</v>
      </c>
    </row>
    <row r="675" spans="1:9" x14ac:dyDescent="0.25">
      <c r="A675" s="40">
        <v>43234</v>
      </c>
      <c r="B675" s="30" t="s">
        <v>54</v>
      </c>
      <c r="C675" s="30" t="s">
        <v>55</v>
      </c>
      <c r="D675" s="30">
        <v>53.57</v>
      </c>
      <c r="E675" s="30">
        <v>53.1524</v>
      </c>
      <c r="F675" s="30">
        <v>0.78566999999999998</v>
      </c>
      <c r="G675" s="30">
        <v>0.41760000000000003</v>
      </c>
      <c r="H675" s="30">
        <v>11825</v>
      </c>
      <c r="I675" s="30">
        <v>633465250</v>
      </c>
    </row>
    <row r="676" spans="1:9" x14ac:dyDescent="0.25">
      <c r="A676" s="40">
        <v>43231</v>
      </c>
      <c r="B676" s="30" t="s">
        <v>54</v>
      </c>
      <c r="C676" s="30" t="s">
        <v>55</v>
      </c>
      <c r="D676" s="30">
        <v>53.1524</v>
      </c>
      <c r="E676" s="30">
        <v>52.464799999999997</v>
      </c>
      <c r="F676" s="30">
        <v>1.3105899999999999</v>
      </c>
      <c r="G676" s="30">
        <v>0.68759999999999999</v>
      </c>
      <c r="H676" s="30">
        <v>11825</v>
      </c>
      <c r="I676" s="30">
        <v>628527130</v>
      </c>
    </row>
    <row r="677" spans="1:9" x14ac:dyDescent="0.25">
      <c r="A677" s="40">
        <v>43230</v>
      </c>
      <c r="B677" s="30" t="s">
        <v>54</v>
      </c>
      <c r="C677" s="30" t="s">
        <v>55</v>
      </c>
      <c r="D677" s="30">
        <v>52.464799999999997</v>
      </c>
      <c r="E677" s="30">
        <v>51.5152</v>
      </c>
      <c r="F677" s="30">
        <v>1.84334</v>
      </c>
      <c r="G677" s="30">
        <v>0.9496</v>
      </c>
      <c r="H677" s="30">
        <v>11825</v>
      </c>
      <c r="I677" s="30">
        <v>620396260</v>
      </c>
    </row>
    <row r="678" spans="1:9" x14ac:dyDescent="0.25">
      <c r="A678" s="40">
        <v>43229</v>
      </c>
      <c r="B678" s="30" t="s">
        <v>54</v>
      </c>
      <c r="C678" s="30" t="s">
        <v>55</v>
      </c>
      <c r="D678" s="30">
        <v>51.5152</v>
      </c>
      <c r="E678" s="30">
        <v>50.438000000000002</v>
      </c>
      <c r="F678" s="30">
        <v>2.1356899999999999</v>
      </c>
      <c r="G678" s="30">
        <v>1.0771999999999999</v>
      </c>
      <c r="H678" s="30">
        <v>11825</v>
      </c>
      <c r="I678" s="30">
        <v>609167240</v>
      </c>
    </row>
    <row r="679" spans="1:9" x14ac:dyDescent="0.25">
      <c r="A679" s="40">
        <v>43228</v>
      </c>
      <c r="B679" s="30" t="s">
        <v>54</v>
      </c>
      <c r="C679" s="30" t="s">
        <v>55</v>
      </c>
      <c r="D679" s="30">
        <v>50.438000000000002</v>
      </c>
      <c r="E679" s="30">
        <v>50.355200000000004</v>
      </c>
      <c r="F679" s="30">
        <v>0.16442999999999999</v>
      </c>
      <c r="G679" s="30">
        <v>8.2799999999999999E-2</v>
      </c>
      <c r="H679" s="30">
        <v>11825</v>
      </c>
      <c r="I679" s="30">
        <v>596429350</v>
      </c>
    </row>
    <row r="680" spans="1:9" x14ac:dyDescent="0.25">
      <c r="A680" s="40">
        <v>43227</v>
      </c>
      <c r="B680" s="30" t="s">
        <v>54</v>
      </c>
      <c r="C680" s="30" t="s">
        <v>55</v>
      </c>
      <c r="D680" s="30">
        <v>50.355200000000004</v>
      </c>
      <c r="E680" s="30">
        <v>50.223599999999998</v>
      </c>
      <c r="F680" s="30">
        <v>0.26202999999999999</v>
      </c>
      <c r="G680" s="30">
        <v>0.13159999999999999</v>
      </c>
      <c r="H680" s="30">
        <v>11825</v>
      </c>
      <c r="I680" s="30">
        <v>595450240</v>
      </c>
    </row>
    <row r="681" spans="1:9" x14ac:dyDescent="0.25">
      <c r="A681" s="40">
        <v>43224</v>
      </c>
      <c r="B681" s="30" t="s">
        <v>54</v>
      </c>
      <c r="C681" s="30" t="s">
        <v>55</v>
      </c>
      <c r="D681" s="30">
        <v>50.223599999999998</v>
      </c>
      <c r="E681" s="30">
        <v>49.699199999999998</v>
      </c>
      <c r="F681" s="30">
        <v>1.05515</v>
      </c>
      <c r="G681" s="30">
        <v>0.52439999999999998</v>
      </c>
      <c r="H681" s="30">
        <v>11825</v>
      </c>
      <c r="I681" s="30">
        <v>593894070</v>
      </c>
    </row>
    <row r="682" spans="1:9" x14ac:dyDescent="0.25">
      <c r="A682" s="40">
        <v>43223</v>
      </c>
      <c r="B682" s="30" t="s">
        <v>54</v>
      </c>
      <c r="C682" s="30" t="s">
        <v>55</v>
      </c>
      <c r="D682" s="30">
        <v>49.699199999999998</v>
      </c>
      <c r="E682" s="30">
        <v>49.433199999999999</v>
      </c>
      <c r="F682" s="30">
        <v>0.53810000000000002</v>
      </c>
      <c r="G682" s="30">
        <v>0.26600000000000001</v>
      </c>
      <c r="H682" s="30">
        <v>11825</v>
      </c>
      <c r="I682" s="30">
        <v>587693040</v>
      </c>
    </row>
    <row r="683" spans="1:9" x14ac:dyDescent="0.25">
      <c r="A683" s="40">
        <v>43222</v>
      </c>
      <c r="B683" s="30" t="s">
        <v>54</v>
      </c>
      <c r="C683" s="30" t="s">
        <v>55</v>
      </c>
      <c r="D683" s="30">
        <v>49.433199999999999</v>
      </c>
      <c r="E683" s="30">
        <v>49.931600000000003</v>
      </c>
      <c r="F683" s="30">
        <v>-0.99817</v>
      </c>
      <c r="G683" s="30">
        <v>-0.49840000000000001</v>
      </c>
      <c r="H683" s="30">
        <v>11825</v>
      </c>
      <c r="I683" s="30">
        <v>584547590</v>
      </c>
    </row>
    <row r="684" spans="1:9" x14ac:dyDescent="0.25">
      <c r="A684" s="40">
        <v>43221</v>
      </c>
      <c r="B684" s="30" t="s">
        <v>54</v>
      </c>
      <c r="C684" s="30" t="s">
        <v>55</v>
      </c>
      <c r="D684" s="30">
        <v>49.931600000000003</v>
      </c>
      <c r="E684" s="30">
        <v>49.352800000000002</v>
      </c>
      <c r="F684" s="30">
        <v>1.1727799999999999</v>
      </c>
      <c r="G684" s="30">
        <v>0.57879999999999998</v>
      </c>
      <c r="H684" s="30">
        <v>11825</v>
      </c>
      <c r="I684" s="30">
        <v>590441170</v>
      </c>
    </row>
    <row r="685" spans="1:9" x14ac:dyDescent="0.25">
      <c r="A685" s="40">
        <v>43220</v>
      </c>
      <c r="B685" s="30" t="s">
        <v>54</v>
      </c>
      <c r="C685" s="30" t="s">
        <v>55</v>
      </c>
      <c r="D685" s="30">
        <v>49.352800000000002</v>
      </c>
      <c r="E685" s="30">
        <v>49.593600000000002</v>
      </c>
      <c r="F685" s="30">
        <v>-0.48554999999999998</v>
      </c>
      <c r="G685" s="30">
        <v>-0.24079999999999999</v>
      </c>
      <c r="H685" s="30">
        <v>11825</v>
      </c>
      <c r="I685" s="30">
        <v>583596860</v>
      </c>
    </row>
    <row r="686" spans="1:9" x14ac:dyDescent="0.25">
      <c r="A686" s="40">
        <v>43217</v>
      </c>
      <c r="B686" s="30" t="s">
        <v>54</v>
      </c>
      <c r="C686" s="30" t="s">
        <v>55</v>
      </c>
      <c r="D686" s="30">
        <v>49.593600000000002</v>
      </c>
      <c r="E686" s="30">
        <v>49.068399999999997</v>
      </c>
      <c r="F686" s="30">
        <v>1.0703400000000001</v>
      </c>
      <c r="G686" s="30">
        <v>0.5252</v>
      </c>
      <c r="H686" s="30">
        <v>11825</v>
      </c>
      <c r="I686" s="30">
        <v>586444320</v>
      </c>
    </row>
    <row r="687" spans="1:9" x14ac:dyDescent="0.25">
      <c r="A687" s="40">
        <v>43216</v>
      </c>
      <c r="B687" s="30" t="s">
        <v>54</v>
      </c>
      <c r="C687" s="30" t="s">
        <v>55</v>
      </c>
      <c r="D687" s="30">
        <v>49.068399999999997</v>
      </c>
      <c r="E687" s="30">
        <v>48.002800000000001</v>
      </c>
      <c r="F687" s="30">
        <v>2.2198699999999998</v>
      </c>
      <c r="G687" s="30">
        <v>1.0656000000000001</v>
      </c>
      <c r="H687" s="30">
        <v>13325</v>
      </c>
      <c r="I687" s="30">
        <v>653836430</v>
      </c>
    </row>
    <row r="688" spans="1:9" x14ac:dyDescent="0.25">
      <c r="A688" s="40">
        <v>43215</v>
      </c>
      <c r="B688" s="30" t="s">
        <v>54</v>
      </c>
      <c r="C688" s="30" t="s">
        <v>55</v>
      </c>
      <c r="D688" s="30">
        <v>48.002800000000001</v>
      </c>
      <c r="E688" s="30">
        <v>48.125599999999999</v>
      </c>
      <c r="F688" s="30">
        <v>-0.25517000000000001</v>
      </c>
      <c r="G688" s="30">
        <v>-0.12280000000000001</v>
      </c>
      <c r="H688" s="30">
        <v>13325</v>
      </c>
      <c r="I688" s="30">
        <v>639637310</v>
      </c>
    </row>
    <row r="689" spans="1:9" x14ac:dyDescent="0.25">
      <c r="A689" s="40">
        <v>43214</v>
      </c>
      <c r="B689" s="30" t="s">
        <v>54</v>
      </c>
      <c r="C689" s="30" t="s">
        <v>55</v>
      </c>
      <c r="D689" s="30">
        <v>48.125599999999999</v>
      </c>
      <c r="E689" s="30">
        <v>49.253999999999998</v>
      </c>
      <c r="F689" s="30">
        <v>-2.2909799999999998</v>
      </c>
      <c r="G689" s="30">
        <v>-1.1284000000000001</v>
      </c>
      <c r="H689" s="30">
        <v>13525</v>
      </c>
      <c r="I689" s="30">
        <v>650898740</v>
      </c>
    </row>
    <row r="690" spans="1:9" x14ac:dyDescent="0.25">
      <c r="A690" s="40">
        <v>43213</v>
      </c>
      <c r="B690" s="30" t="s">
        <v>54</v>
      </c>
      <c r="C690" s="30" t="s">
        <v>55</v>
      </c>
      <c r="D690" s="30">
        <v>49.253999999999998</v>
      </c>
      <c r="E690" s="30">
        <v>49.003999999999998</v>
      </c>
      <c r="F690" s="30">
        <v>0.51015999999999995</v>
      </c>
      <c r="G690" s="30">
        <v>0.25</v>
      </c>
      <c r="H690" s="30">
        <v>13525</v>
      </c>
      <c r="I690" s="30">
        <v>666160350</v>
      </c>
    </row>
    <row r="691" spans="1:9" x14ac:dyDescent="0.25">
      <c r="A691" s="40">
        <v>43210</v>
      </c>
      <c r="B691" s="30" t="s">
        <v>54</v>
      </c>
      <c r="C691" s="30" t="s">
        <v>55</v>
      </c>
      <c r="D691" s="30">
        <v>49.003999999999998</v>
      </c>
      <c r="E691" s="30">
        <v>49.650399999999998</v>
      </c>
      <c r="F691" s="30">
        <v>-1.3019000000000001</v>
      </c>
      <c r="G691" s="30">
        <v>-0.64639999999999997</v>
      </c>
      <c r="H691" s="30">
        <v>13525</v>
      </c>
      <c r="I691" s="30">
        <v>662779100</v>
      </c>
    </row>
    <row r="692" spans="1:9" x14ac:dyDescent="0.25">
      <c r="A692" s="40">
        <v>43209</v>
      </c>
      <c r="B692" s="30" t="s">
        <v>54</v>
      </c>
      <c r="C692" s="30" t="s">
        <v>55</v>
      </c>
      <c r="D692" s="30">
        <v>49.650399999999998</v>
      </c>
      <c r="E692" s="30">
        <v>49.880400000000002</v>
      </c>
      <c r="F692" s="30">
        <v>-0.46110000000000001</v>
      </c>
      <c r="G692" s="30">
        <v>-0.23</v>
      </c>
      <c r="H692" s="30">
        <v>13525</v>
      </c>
      <c r="I692" s="30">
        <v>671521660</v>
      </c>
    </row>
    <row r="693" spans="1:9" x14ac:dyDescent="0.25">
      <c r="A693" s="40">
        <v>43208</v>
      </c>
      <c r="B693" s="30" t="s">
        <v>54</v>
      </c>
      <c r="C693" s="30" t="s">
        <v>55</v>
      </c>
      <c r="D693" s="30">
        <v>49.880400000000002</v>
      </c>
      <c r="E693" s="30">
        <v>49.961599999999997</v>
      </c>
      <c r="F693" s="30">
        <v>-0.16252</v>
      </c>
      <c r="G693" s="30">
        <v>-8.1199999999999994E-2</v>
      </c>
      <c r="H693" s="30">
        <v>13525</v>
      </c>
      <c r="I693" s="30">
        <v>674632410</v>
      </c>
    </row>
    <row r="694" spans="1:9" x14ac:dyDescent="0.25">
      <c r="A694" s="40">
        <v>43207</v>
      </c>
      <c r="B694" s="30" t="s">
        <v>54</v>
      </c>
      <c r="C694" s="30" t="s">
        <v>55</v>
      </c>
      <c r="D694" s="30">
        <v>49.961599999999997</v>
      </c>
      <c r="E694" s="30">
        <v>48.6524</v>
      </c>
      <c r="F694" s="30">
        <v>2.6909299999999998</v>
      </c>
      <c r="G694" s="30">
        <v>1.3091999999999999</v>
      </c>
      <c r="H694" s="30">
        <v>13725</v>
      </c>
      <c r="I694" s="30">
        <v>685722960</v>
      </c>
    </row>
    <row r="695" spans="1:9" x14ac:dyDescent="0.25">
      <c r="A695" s="40">
        <v>43206</v>
      </c>
      <c r="B695" s="30" t="s">
        <v>54</v>
      </c>
      <c r="C695" s="30" t="s">
        <v>55</v>
      </c>
      <c r="D695" s="30">
        <v>48.6524</v>
      </c>
      <c r="E695" s="30">
        <v>47.508400000000002</v>
      </c>
      <c r="F695" s="30">
        <v>2.4079999999999999</v>
      </c>
      <c r="G695" s="30">
        <v>1.1439999999999999</v>
      </c>
      <c r="H695" s="30">
        <v>13725</v>
      </c>
      <c r="I695" s="30">
        <v>667754190</v>
      </c>
    </row>
    <row r="696" spans="1:9" x14ac:dyDescent="0.25">
      <c r="A696" s="40">
        <v>43203</v>
      </c>
      <c r="B696" s="30" t="s">
        <v>54</v>
      </c>
      <c r="C696" s="30" t="s">
        <v>55</v>
      </c>
      <c r="D696" s="30">
        <v>47.508400000000002</v>
      </c>
      <c r="E696" s="30">
        <v>46.7044</v>
      </c>
      <c r="F696" s="30">
        <v>1.7214700000000001</v>
      </c>
      <c r="G696" s="30">
        <v>0.80400000000000005</v>
      </c>
      <c r="H696" s="30">
        <v>14975</v>
      </c>
      <c r="I696" s="30">
        <v>711438290</v>
      </c>
    </row>
    <row r="697" spans="1:9" x14ac:dyDescent="0.25">
      <c r="A697" s="40">
        <v>43202</v>
      </c>
      <c r="B697" s="30" t="s">
        <v>54</v>
      </c>
      <c r="C697" s="30" t="s">
        <v>55</v>
      </c>
      <c r="D697" s="30">
        <v>46.7044</v>
      </c>
      <c r="E697" s="30">
        <v>45.7072</v>
      </c>
      <c r="F697" s="30">
        <v>2.1817099999999998</v>
      </c>
      <c r="G697" s="30">
        <v>0.99719999999999998</v>
      </c>
      <c r="H697" s="30">
        <v>14975</v>
      </c>
      <c r="I697" s="30">
        <v>699398390</v>
      </c>
    </row>
    <row r="698" spans="1:9" x14ac:dyDescent="0.25">
      <c r="A698" s="40">
        <v>43201</v>
      </c>
      <c r="B698" s="30" t="s">
        <v>54</v>
      </c>
      <c r="C698" s="30" t="s">
        <v>55</v>
      </c>
      <c r="D698" s="30">
        <v>45.7072</v>
      </c>
      <c r="E698" s="30">
        <v>45.722000000000001</v>
      </c>
      <c r="F698" s="30">
        <v>-3.2370000000000003E-2</v>
      </c>
      <c r="G698" s="30">
        <v>-1.4800000000000001E-2</v>
      </c>
      <c r="H698" s="30">
        <v>14975</v>
      </c>
      <c r="I698" s="30">
        <v>684465320</v>
      </c>
    </row>
    <row r="699" spans="1:9" x14ac:dyDescent="0.25">
      <c r="A699" s="40">
        <v>43200</v>
      </c>
      <c r="B699" s="30" t="s">
        <v>54</v>
      </c>
      <c r="C699" s="30" t="s">
        <v>55</v>
      </c>
      <c r="D699" s="30">
        <v>45.722000000000001</v>
      </c>
      <c r="E699" s="30">
        <v>45.186399999999999</v>
      </c>
      <c r="F699" s="30">
        <v>1.1853100000000001</v>
      </c>
      <c r="G699" s="30">
        <v>0.53559999999999997</v>
      </c>
      <c r="H699" s="30">
        <v>14975</v>
      </c>
      <c r="I699" s="30">
        <v>684686950</v>
      </c>
    </row>
    <row r="700" spans="1:9" x14ac:dyDescent="0.25">
      <c r="A700" s="40">
        <v>43199</v>
      </c>
      <c r="B700" s="30" t="s">
        <v>54</v>
      </c>
      <c r="C700" s="30" t="s">
        <v>55</v>
      </c>
      <c r="D700" s="30">
        <v>45.186399999999999</v>
      </c>
      <c r="E700" s="30">
        <v>45.490400000000001</v>
      </c>
      <c r="F700" s="30">
        <v>-0.66827000000000003</v>
      </c>
      <c r="G700" s="30">
        <v>-0.30399999999999999</v>
      </c>
      <c r="H700" s="30">
        <v>14975</v>
      </c>
      <c r="I700" s="30">
        <v>676666340</v>
      </c>
    </row>
    <row r="701" spans="1:9" x14ac:dyDescent="0.25">
      <c r="A701" s="40">
        <v>43196</v>
      </c>
      <c r="B701" s="30" t="s">
        <v>54</v>
      </c>
      <c r="C701" s="30" t="s">
        <v>55</v>
      </c>
      <c r="D701" s="30">
        <v>45.490400000000001</v>
      </c>
      <c r="E701" s="30">
        <v>46.91</v>
      </c>
      <c r="F701" s="30">
        <v>-3.0262199999999999</v>
      </c>
      <c r="G701" s="30">
        <v>-1.4196</v>
      </c>
      <c r="H701" s="30">
        <v>14975</v>
      </c>
      <c r="I701" s="30">
        <v>681218740</v>
      </c>
    </row>
    <row r="702" spans="1:9" x14ac:dyDescent="0.25">
      <c r="A702" s="40">
        <v>43195</v>
      </c>
      <c r="B702" s="30" t="s">
        <v>54</v>
      </c>
      <c r="C702" s="30" t="s">
        <v>55</v>
      </c>
      <c r="D702" s="30">
        <v>46.91</v>
      </c>
      <c r="E702" s="30">
        <v>46.064799999999998</v>
      </c>
      <c r="F702" s="30">
        <v>1.8348100000000001</v>
      </c>
      <c r="G702" s="30">
        <v>0.84519999999999995</v>
      </c>
      <c r="H702" s="30">
        <v>14975</v>
      </c>
      <c r="I702" s="30">
        <v>702477250</v>
      </c>
    </row>
    <row r="703" spans="1:9" x14ac:dyDescent="0.25">
      <c r="A703" s="40">
        <v>43194</v>
      </c>
      <c r="B703" s="30" t="s">
        <v>54</v>
      </c>
      <c r="C703" s="30" t="s">
        <v>55</v>
      </c>
      <c r="D703" s="30">
        <v>46.064799999999998</v>
      </c>
      <c r="E703" s="30">
        <v>45.525599999999997</v>
      </c>
      <c r="F703" s="30">
        <v>1.1843900000000001</v>
      </c>
      <c r="G703" s="30">
        <v>0.53920000000000001</v>
      </c>
      <c r="H703" s="30">
        <v>14975</v>
      </c>
      <c r="I703" s="30">
        <v>689820380</v>
      </c>
    </row>
    <row r="704" spans="1:9" x14ac:dyDescent="0.25">
      <c r="A704" s="40">
        <v>43193</v>
      </c>
      <c r="B704" s="30" t="s">
        <v>54</v>
      </c>
      <c r="C704" s="30" t="s">
        <v>55</v>
      </c>
      <c r="D704" s="30">
        <v>45.525599999999997</v>
      </c>
      <c r="E704" s="30">
        <v>44.783200000000001</v>
      </c>
      <c r="F704" s="30">
        <v>1.6577599999999999</v>
      </c>
      <c r="G704" s="30">
        <v>0.74239999999999995</v>
      </c>
      <c r="H704" s="30">
        <v>14975</v>
      </c>
      <c r="I704" s="30">
        <v>681745860</v>
      </c>
    </row>
    <row r="705" spans="1:9" x14ac:dyDescent="0.25">
      <c r="A705" s="40">
        <v>43192</v>
      </c>
      <c r="B705" s="30" t="s">
        <v>54</v>
      </c>
      <c r="C705" s="30" t="s">
        <v>55</v>
      </c>
      <c r="D705" s="30">
        <v>44.783200000000001</v>
      </c>
      <c r="E705" s="30">
        <v>46.371600000000001</v>
      </c>
      <c r="F705" s="30">
        <v>-3.42537</v>
      </c>
      <c r="G705" s="30">
        <v>-1.5884</v>
      </c>
      <c r="H705" s="30">
        <v>14975</v>
      </c>
      <c r="I705" s="30">
        <v>670628420</v>
      </c>
    </row>
    <row r="706" spans="1:9" x14ac:dyDescent="0.25">
      <c r="A706" s="40">
        <v>43188</v>
      </c>
      <c r="B706" s="30" t="s">
        <v>54</v>
      </c>
      <c r="C706" s="30" t="s">
        <v>55</v>
      </c>
      <c r="D706" s="30">
        <v>46.371600000000001</v>
      </c>
      <c r="E706" s="30">
        <v>45.213200000000001</v>
      </c>
      <c r="F706" s="30">
        <v>2.5620799999999999</v>
      </c>
      <c r="G706" s="30">
        <v>1.1584000000000001</v>
      </c>
      <c r="H706" s="30">
        <v>14950</v>
      </c>
      <c r="I706" s="30">
        <v>693255420</v>
      </c>
    </row>
    <row r="707" spans="1:9" x14ac:dyDescent="0.25">
      <c r="A707" s="40">
        <v>43187</v>
      </c>
      <c r="B707" s="30" t="s">
        <v>54</v>
      </c>
      <c r="C707" s="30" t="s">
        <v>55</v>
      </c>
      <c r="D707" s="30">
        <v>45.213200000000001</v>
      </c>
      <c r="E707" s="30">
        <v>45.822000000000003</v>
      </c>
      <c r="F707" s="30">
        <v>-1.3286199999999999</v>
      </c>
      <c r="G707" s="30">
        <v>-0.60880000000000001</v>
      </c>
      <c r="H707" s="30">
        <v>14950</v>
      </c>
      <c r="I707" s="30">
        <v>675937340</v>
      </c>
    </row>
    <row r="708" spans="1:9" x14ac:dyDescent="0.25">
      <c r="A708" s="40">
        <v>43186</v>
      </c>
      <c r="B708" s="30" t="s">
        <v>54</v>
      </c>
      <c r="C708" s="30" t="s">
        <v>55</v>
      </c>
      <c r="D708" s="30">
        <v>45.822000000000003</v>
      </c>
      <c r="E708" s="30">
        <v>47.126800000000003</v>
      </c>
      <c r="F708" s="30">
        <v>-2.7686999999999999</v>
      </c>
      <c r="G708" s="30">
        <v>-1.3048</v>
      </c>
      <c r="H708" s="30">
        <v>14925</v>
      </c>
      <c r="I708" s="30">
        <v>683893350</v>
      </c>
    </row>
    <row r="709" spans="1:9" x14ac:dyDescent="0.25">
      <c r="A709" s="40">
        <v>43185</v>
      </c>
      <c r="B709" s="30" t="s">
        <v>54</v>
      </c>
      <c r="C709" s="30" t="s">
        <v>55</v>
      </c>
      <c r="D709" s="30">
        <v>47.126800000000003</v>
      </c>
      <c r="E709" s="30">
        <v>45.947200000000002</v>
      </c>
      <c r="F709" s="30">
        <v>2.5672899999999998</v>
      </c>
      <c r="G709" s="30">
        <v>1.1796</v>
      </c>
      <c r="H709" s="30">
        <v>14925</v>
      </c>
      <c r="I709" s="30">
        <v>703367490</v>
      </c>
    </row>
    <row r="710" spans="1:9" x14ac:dyDescent="0.25">
      <c r="A710" s="40">
        <v>43182</v>
      </c>
      <c r="B710" s="30" t="s">
        <v>54</v>
      </c>
      <c r="C710" s="30" t="s">
        <v>55</v>
      </c>
      <c r="D710" s="30">
        <v>45.947200000000002</v>
      </c>
      <c r="E710" s="30">
        <v>47.220399999999998</v>
      </c>
      <c r="F710" s="30">
        <v>-2.6962899999999999</v>
      </c>
      <c r="G710" s="30">
        <v>-1.2732000000000001</v>
      </c>
      <c r="H710" s="30">
        <v>14925</v>
      </c>
      <c r="I710" s="30">
        <v>685761960</v>
      </c>
    </row>
    <row r="711" spans="1:9" x14ac:dyDescent="0.25">
      <c r="A711" s="40">
        <v>43181</v>
      </c>
      <c r="B711" s="30" t="s">
        <v>54</v>
      </c>
      <c r="C711" s="30" t="s">
        <v>55</v>
      </c>
      <c r="D711" s="30">
        <v>47.220399999999998</v>
      </c>
      <c r="E711" s="30">
        <v>50.120800000000003</v>
      </c>
      <c r="F711" s="30">
        <v>-5.7868199999999996</v>
      </c>
      <c r="G711" s="30">
        <v>-2.9003999999999999</v>
      </c>
      <c r="H711" s="30">
        <v>14925</v>
      </c>
      <c r="I711" s="30">
        <v>704764470</v>
      </c>
    </row>
    <row r="712" spans="1:9" x14ac:dyDescent="0.25">
      <c r="A712" s="40">
        <v>43180</v>
      </c>
      <c r="B712" s="30" t="s">
        <v>54</v>
      </c>
      <c r="C712" s="30" t="s">
        <v>55</v>
      </c>
      <c r="D712" s="30">
        <v>50.120800000000003</v>
      </c>
      <c r="E712" s="30">
        <v>50.050400000000003</v>
      </c>
      <c r="F712" s="30">
        <v>0.14066000000000001</v>
      </c>
      <c r="G712" s="30">
        <v>7.0400000000000004E-2</v>
      </c>
      <c r="H712" s="30">
        <v>14925</v>
      </c>
      <c r="I712" s="30">
        <v>748052940</v>
      </c>
    </row>
    <row r="713" spans="1:9" x14ac:dyDescent="0.25">
      <c r="A713" s="40">
        <v>43179</v>
      </c>
      <c r="B713" s="30" t="s">
        <v>54</v>
      </c>
      <c r="C713" s="30" t="s">
        <v>55</v>
      </c>
      <c r="D713" s="30">
        <v>50.050400000000003</v>
      </c>
      <c r="E713" s="30">
        <v>49.9268</v>
      </c>
      <c r="F713" s="30">
        <v>0.24756</v>
      </c>
      <c r="G713" s="30">
        <v>0.1236</v>
      </c>
      <c r="H713" s="30">
        <v>14925</v>
      </c>
      <c r="I713" s="30">
        <v>747002220</v>
      </c>
    </row>
    <row r="714" spans="1:9" x14ac:dyDescent="0.25">
      <c r="A714" s="40">
        <v>43178</v>
      </c>
      <c r="B714" s="30" t="s">
        <v>54</v>
      </c>
      <c r="C714" s="30" t="s">
        <v>55</v>
      </c>
      <c r="D714" s="30">
        <v>49.9268</v>
      </c>
      <c r="E714" s="30">
        <v>51.620800000000003</v>
      </c>
      <c r="F714" s="30">
        <v>-3.2816200000000002</v>
      </c>
      <c r="G714" s="30">
        <v>-1.694</v>
      </c>
      <c r="H714" s="30">
        <v>14925</v>
      </c>
      <c r="I714" s="30">
        <v>745157490</v>
      </c>
    </row>
    <row r="715" spans="1:9" x14ac:dyDescent="0.25">
      <c r="A715" s="40">
        <v>43175</v>
      </c>
      <c r="B715" s="30" t="s">
        <v>54</v>
      </c>
      <c r="C715" s="30" t="s">
        <v>55</v>
      </c>
      <c r="D715" s="30">
        <v>51.620800000000003</v>
      </c>
      <c r="E715" s="30">
        <v>51.192799999999998</v>
      </c>
      <c r="F715" s="30">
        <v>0.83606000000000003</v>
      </c>
      <c r="G715" s="30">
        <v>0.42799999999999999</v>
      </c>
      <c r="H715" s="30">
        <v>14925</v>
      </c>
      <c r="I715" s="30">
        <v>770440440</v>
      </c>
    </row>
    <row r="716" spans="1:9" x14ac:dyDescent="0.25">
      <c r="A716" s="40">
        <v>43174</v>
      </c>
      <c r="B716" s="30" t="s">
        <v>54</v>
      </c>
      <c r="C716" s="30" t="s">
        <v>55</v>
      </c>
      <c r="D716" s="30">
        <v>51.192799999999998</v>
      </c>
      <c r="E716" s="30">
        <v>50.384399999999999</v>
      </c>
      <c r="F716" s="30">
        <v>1.60446</v>
      </c>
      <c r="G716" s="30">
        <v>0.80840000000000001</v>
      </c>
      <c r="H716" s="30">
        <v>14925</v>
      </c>
      <c r="I716" s="30">
        <v>764052540</v>
      </c>
    </row>
    <row r="717" spans="1:9" x14ac:dyDescent="0.25">
      <c r="A717" s="40">
        <v>43173</v>
      </c>
      <c r="B717" s="30" t="s">
        <v>54</v>
      </c>
      <c r="C717" s="30" t="s">
        <v>55</v>
      </c>
      <c r="D717" s="30">
        <v>50.384399999999999</v>
      </c>
      <c r="E717" s="30">
        <v>50.997199999999999</v>
      </c>
      <c r="F717" s="30">
        <v>-1.20163</v>
      </c>
      <c r="G717" s="30">
        <v>-0.61280000000000001</v>
      </c>
      <c r="H717" s="30">
        <v>14925</v>
      </c>
      <c r="I717" s="30">
        <v>751987170</v>
      </c>
    </row>
    <row r="718" spans="1:9" x14ac:dyDescent="0.25">
      <c r="A718" s="40">
        <v>43172</v>
      </c>
      <c r="B718" s="30" t="s">
        <v>54</v>
      </c>
      <c r="C718" s="30" t="s">
        <v>55</v>
      </c>
      <c r="D718" s="30">
        <v>50.997199999999999</v>
      </c>
      <c r="E718" s="30">
        <v>51.648000000000003</v>
      </c>
      <c r="F718" s="30">
        <v>-1.26007</v>
      </c>
      <c r="G718" s="30">
        <v>-0.65080000000000005</v>
      </c>
      <c r="H718" s="30">
        <v>14925</v>
      </c>
      <c r="I718" s="30">
        <v>761133210</v>
      </c>
    </row>
    <row r="719" spans="1:9" x14ac:dyDescent="0.25">
      <c r="A719" s="40">
        <v>43171</v>
      </c>
      <c r="B719" s="30" t="s">
        <v>54</v>
      </c>
      <c r="C719" s="30" t="s">
        <v>55</v>
      </c>
      <c r="D719" s="30">
        <v>51.648000000000003</v>
      </c>
      <c r="E719" s="30">
        <v>52.247199999999999</v>
      </c>
      <c r="F719" s="30">
        <v>-1.14686</v>
      </c>
      <c r="G719" s="30">
        <v>-0.59919999999999995</v>
      </c>
      <c r="H719" s="30">
        <v>14925</v>
      </c>
      <c r="I719" s="30">
        <v>770846400</v>
      </c>
    </row>
    <row r="720" spans="1:9" x14ac:dyDescent="0.25">
      <c r="A720" s="40">
        <v>43168</v>
      </c>
      <c r="B720" s="30" t="s">
        <v>54</v>
      </c>
      <c r="C720" s="30" t="s">
        <v>55</v>
      </c>
      <c r="D720" s="30">
        <v>52.247199999999999</v>
      </c>
      <c r="E720" s="30">
        <v>50.512799999999999</v>
      </c>
      <c r="F720" s="30">
        <v>3.4335900000000001</v>
      </c>
      <c r="G720" s="30">
        <v>1.7343999999999999</v>
      </c>
      <c r="H720" s="30">
        <v>14925</v>
      </c>
      <c r="I720" s="30">
        <v>779789460</v>
      </c>
    </row>
    <row r="721" spans="1:9" x14ac:dyDescent="0.25">
      <c r="A721" s="40">
        <v>43167</v>
      </c>
      <c r="B721" s="30" t="s">
        <v>54</v>
      </c>
      <c r="C721" s="30" t="s">
        <v>55</v>
      </c>
      <c r="D721" s="30">
        <v>50.512799999999999</v>
      </c>
      <c r="E721" s="30">
        <v>49.7408</v>
      </c>
      <c r="F721" s="30">
        <v>1.5520499999999999</v>
      </c>
      <c r="G721" s="30">
        <v>0.77200000000000002</v>
      </c>
      <c r="H721" s="30">
        <v>14675</v>
      </c>
      <c r="I721" s="30">
        <v>741275340</v>
      </c>
    </row>
    <row r="722" spans="1:9" x14ac:dyDescent="0.25">
      <c r="A722" s="40">
        <v>43166</v>
      </c>
      <c r="B722" s="30" t="s">
        <v>54</v>
      </c>
      <c r="C722" s="30" t="s">
        <v>55</v>
      </c>
      <c r="D722" s="30">
        <v>49.7408</v>
      </c>
      <c r="E722" s="30">
        <v>49.3324</v>
      </c>
      <c r="F722" s="30">
        <v>0.82784999999999997</v>
      </c>
      <c r="G722" s="30">
        <v>0.40839999999999999</v>
      </c>
      <c r="H722" s="30">
        <v>14675</v>
      </c>
      <c r="I722" s="30">
        <v>729946240</v>
      </c>
    </row>
    <row r="723" spans="1:9" x14ac:dyDescent="0.25">
      <c r="A723" s="40">
        <v>43165</v>
      </c>
      <c r="B723" s="30" t="s">
        <v>54</v>
      </c>
      <c r="C723" s="30" t="s">
        <v>55</v>
      </c>
      <c r="D723" s="30">
        <v>49.3324</v>
      </c>
      <c r="E723" s="30">
        <v>49.473199999999999</v>
      </c>
      <c r="F723" s="30">
        <v>-0.28460000000000002</v>
      </c>
      <c r="G723" s="30">
        <v>-0.14080000000000001</v>
      </c>
      <c r="H723" s="30">
        <v>14675</v>
      </c>
      <c r="I723" s="30">
        <v>723952970</v>
      </c>
    </row>
    <row r="724" spans="1:9" x14ac:dyDescent="0.25">
      <c r="A724" s="40">
        <v>43164</v>
      </c>
      <c r="B724" s="30" t="s">
        <v>54</v>
      </c>
      <c r="C724" s="30" t="s">
        <v>55</v>
      </c>
      <c r="D724" s="30">
        <v>49.473199999999999</v>
      </c>
      <c r="E724" s="30">
        <v>48.692799999999998</v>
      </c>
      <c r="F724" s="30">
        <v>1.6027</v>
      </c>
      <c r="G724" s="30">
        <v>0.78039999999999998</v>
      </c>
      <c r="H724" s="30">
        <v>14675</v>
      </c>
      <c r="I724" s="30">
        <v>726019210</v>
      </c>
    </row>
    <row r="725" spans="1:9" x14ac:dyDescent="0.25">
      <c r="A725" s="40">
        <v>43161</v>
      </c>
      <c r="B725" s="30" t="s">
        <v>54</v>
      </c>
      <c r="C725" s="30" t="s">
        <v>55</v>
      </c>
      <c r="D725" s="30">
        <v>48.692799999999998</v>
      </c>
      <c r="E725" s="30">
        <v>47.834000000000003</v>
      </c>
      <c r="F725" s="30">
        <v>1.79538</v>
      </c>
      <c r="G725" s="30">
        <v>0.85880000000000001</v>
      </c>
      <c r="H725" s="30">
        <v>14675</v>
      </c>
      <c r="I725" s="30">
        <v>714566840</v>
      </c>
    </row>
    <row r="726" spans="1:9" x14ac:dyDescent="0.25">
      <c r="A726" s="40">
        <v>43160</v>
      </c>
      <c r="B726" s="30" t="s">
        <v>54</v>
      </c>
      <c r="C726" s="30" t="s">
        <v>55</v>
      </c>
      <c r="D726" s="30">
        <v>47.834000000000003</v>
      </c>
      <c r="E726" s="30">
        <v>49.389200000000002</v>
      </c>
      <c r="F726" s="30">
        <v>-3.1488700000000001</v>
      </c>
      <c r="G726" s="30">
        <v>-1.5551999999999999</v>
      </c>
      <c r="H726" s="30">
        <v>14550</v>
      </c>
      <c r="I726" s="30">
        <v>695984700</v>
      </c>
    </row>
    <row r="727" spans="1:9" x14ac:dyDescent="0.25">
      <c r="A727" s="40">
        <v>43159</v>
      </c>
      <c r="B727" s="30" t="s">
        <v>54</v>
      </c>
      <c r="C727" s="30" t="s">
        <v>55</v>
      </c>
      <c r="D727" s="30">
        <v>49.389200000000002</v>
      </c>
      <c r="E727" s="30">
        <v>50.716000000000001</v>
      </c>
      <c r="F727" s="30">
        <v>-2.6161400000000001</v>
      </c>
      <c r="G727" s="30">
        <v>-1.3268</v>
      </c>
      <c r="H727" s="30">
        <v>14550</v>
      </c>
      <c r="I727" s="30">
        <v>718612860</v>
      </c>
    </row>
    <row r="728" spans="1:9" x14ac:dyDescent="0.25">
      <c r="A728" s="40">
        <v>43158</v>
      </c>
      <c r="B728" s="30" t="s">
        <v>54</v>
      </c>
      <c r="C728" s="30" t="s">
        <v>55</v>
      </c>
      <c r="D728" s="30">
        <v>50.716000000000001</v>
      </c>
      <c r="E728" s="30">
        <v>54.747199999999999</v>
      </c>
      <c r="F728" s="30">
        <v>-7.3632999999999997</v>
      </c>
      <c r="G728" s="30">
        <v>-4.0312000000000001</v>
      </c>
      <c r="H728" s="30">
        <v>14550</v>
      </c>
      <c r="I728" s="30">
        <v>737917800</v>
      </c>
    </row>
    <row r="729" spans="1:9" x14ac:dyDescent="0.25">
      <c r="A729" s="40">
        <v>43157</v>
      </c>
      <c r="B729" s="30" t="s">
        <v>54</v>
      </c>
      <c r="C729" s="30" t="s">
        <v>55</v>
      </c>
      <c r="D729" s="30">
        <v>54.747199999999999</v>
      </c>
      <c r="E729" s="30">
        <v>52.878</v>
      </c>
      <c r="F729" s="30">
        <v>3.5349300000000001</v>
      </c>
      <c r="G729" s="30">
        <v>1.8692</v>
      </c>
      <c r="H729" s="30">
        <v>14550</v>
      </c>
      <c r="I729" s="30">
        <v>796571760</v>
      </c>
    </row>
    <row r="730" spans="1:9" x14ac:dyDescent="0.25">
      <c r="A730" s="40">
        <v>43154</v>
      </c>
      <c r="B730" s="30" t="s">
        <v>54</v>
      </c>
      <c r="C730" s="30" t="s">
        <v>55</v>
      </c>
      <c r="D730" s="30">
        <v>52.878</v>
      </c>
      <c r="E730" s="30">
        <v>49.687600000000003</v>
      </c>
      <c r="F730" s="30">
        <v>6.4209199999999997</v>
      </c>
      <c r="G730" s="30">
        <v>3.1903999999999999</v>
      </c>
      <c r="H730" s="30">
        <v>14525</v>
      </c>
      <c r="I730" s="30">
        <v>768052950</v>
      </c>
    </row>
    <row r="731" spans="1:9" x14ac:dyDescent="0.25">
      <c r="A731" s="40">
        <v>43153</v>
      </c>
      <c r="B731" s="30" t="s">
        <v>54</v>
      </c>
      <c r="C731" s="30" t="s">
        <v>55</v>
      </c>
      <c r="D731" s="30">
        <v>49.687600000000003</v>
      </c>
      <c r="E731" s="30">
        <v>48.404800000000002</v>
      </c>
      <c r="F731" s="30">
        <v>2.65015</v>
      </c>
      <c r="G731" s="30">
        <v>1.2827999999999999</v>
      </c>
      <c r="H731" s="30">
        <v>14512.5</v>
      </c>
      <c r="I731" s="30">
        <v>721091295</v>
      </c>
    </row>
    <row r="732" spans="1:9" x14ac:dyDescent="0.25">
      <c r="A732" s="40">
        <v>43152</v>
      </c>
      <c r="B732" s="30" t="s">
        <v>54</v>
      </c>
      <c r="C732" s="30" t="s">
        <v>55</v>
      </c>
      <c r="D732" s="30">
        <v>48.404800000000002</v>
      </c>
      <c r="E732" s="30">
        <v>48.966799999999999</v>
      </c>
      <c r="F732" s="30">
        <v>-1.1477200000000001</v>
      </c>
      <c r="G732" s="30">
        <v>-0.56200000000000006</v>
      </c>
      <c r="H732" s="30">
        <v>15237.5</v>
      </c>
      <c r="I732" s="30">
        <v>737568140</v>
      </c>
    </row>
    <row r="733" spans="1:9" x14ac:dyDescent="0.25">
      <c r="A733" s="40">
        <v>43151</v>
      </c>
      <c r="B733" s="30" t="s">
        <v>54</v>
      </c>
      <c r="C733" s="30" t="s">
        <v>55</v>
      </c>
      <c r="D733" s="30">
        <v>48.966799999999999</v>
      </c>
      <c r="E733" s="30">
        <v>50.638800000000003</v>
      </c>
      <c r="F733" s="30">
        <v>-3.3018200000000002</v>
      </c>
      <c r="G733" s="30">
        <v>-1.6719999999999999</v>
      </c>
      <c r="H733" s="30">
        <v>15850</v>
      </c>
      <c r="I733" s="30">
        <v>776123780</v>
      </c>
    </row>
    <row r="734" spans="1:9" x14ac:dyDescent="0.25">
      <c r="A734" s="40">
        <v>43147</v>
      </c>
      <c r="B734" s="30" t="s">
        <v>54</v>
      </c>
      <c r="C734" s="30" t="s">
        <v>55</v>
      </c>
      <c r="D734" s="30">
        <v>50.638800000000003</v>
      </c>
      <c r="E734" s="30">
        <v>51.328400000000002</v>
      </c>
      <c r="F734" s="30">
        <v>-1.34351</v>
      </c>
      <c r="G734" s="30">
        <v>-0.68959999999999999</v>
      </c>
      <c r="H734" s="30">
        <v>16112.5</v>
      </c>
      <c r="I734" s="30">
        <v>815917665</v>
      </c>
    </row>
    <row r="735" spans="1:9" x14ac:dyDescent="0.25">
      <c r="A735" s="40">
        <v>43146</v>
      </c>
      <c r="B735" s="30" t="s">
        <v>54</v>
      </c>
      <c r="C735" s="30" t="s">
        <v>55</v>
      </c>
      <c r="D735" s="30">
        <v>51.328400000000002</v>
      </c>
      <c r="E735" s="30">
        <v>50.331600000000002</v>
      </c>
      <c r="F735" s="30">
        <v>1.98047</v>
      </c>
      <c r="G735" s="30">
        <v>0.99680000000000002</v>
      </c>
      <c r="H735" s="30">
        <v>16362.5</v>
      </c>
      <c r="I735" s="30">
        <v>839860945</v>
      </c>
    </row>
    <row r="736" spans="1:9" x14ac:dyDescent="0.25">
      <c r="A736" s="40">
        <v>43145</v>
      </c>
      <c r="B736" s="30" t="s">
        <v>54</v>
      </c>
      <c r="C736" s="30" t="s">
        <v>55</v>
      </c>
      <c r="D736" s="30">
        <v>50.331600000000002</v>
      </c>
      <c r="E736" s="30">
        <v>45.833599999999997</v>
      </c>
      <c r="F736" s="30">
        <v>9.8137600000000003</v>
      </c>
      <c r="G736" s="30">
        <v>4.4980000000000002</v>
      </c>
      <c r="H736" s="30">
        <v>17250</v>
      </c>
      <c r="I736" s="30">
        <v>868220100</v>
      </c>
    </row>
    <row r="737" spans="1:9" x14ac:dyDescent="0.25">
      <c r="A737" s="40">
        <v>43144</v>
      </c>
      <c r="B737" s="30" t="s">
        <v>54</v>
      </c>
      <c r="C737" s="30" t="s">
        <v>55</v>
      </c>
      <c r="D737" s="30">
        <v>45.833599999999997</v>
      </c>
      <c r="E737" s="30">
        <v>45.768000000000001</v>
      </c>
      <c r="F737" s="30">
        <v>0.14333000000000001</v>
      </c>
      <c r="G737" s="30">
        <v>6.5600000000000006E-2</v>
      </c>
      <c r="H737" s="30">
        <v>17250</v>
      </c>
      <c r="I737" s="30">
        <v>790629600</v>
      </c>
    </row>
    <row r="738" spans="1:9" x14ac:dyDescent="0.25">
      <c r="A738" s="40">
        <v>43143</v>
      </c>
      <c r="B738" s="30" t="s">
        <v>54</v>
      </c>
      <c r="C738" s="30" t="s">
        <v>55</v>
      </c>
      <c r="D738" s="30">
        <v>45.768000000000001</v>
      </c>
      <c r="E738" s="30">
        <v>44.362400000000001</v>
      </c>
      <c r="F738" s="30">
        <v>3.16845</v>
      </c>
      <c r="G738" s="30">
        <v>1.4056</v>
      </c>
      <c r="H738" s="30">
        <v>17250</v>
      </c>
      <c r="I738" s="30">
        <v>789498000</v>
      </c>
    </row>
    <row r="739" spans="1:9" x14ac:dyDescent="0.25">
      <c r="A739" s="40">
        <v>43140</v>
      </c>
      <c r="B739" s="30" t="s">
        <v>54</v>
      </c>
      <c r="C739" s="30" t="s">
        <v>55</v>
      </c>
      <c r="D739" s="30">
        <v>44.362400000000001</v>
      </c>
      <c r="E739" s="30">
        <v>42.1616</v>
      </c>
      <c r="F739" s="30">
        <v>5.2199200000000001</v>
      </c>
      <c r="G739" s="30">
        <v>2.2008000000000001</v>
      </c>
      <c r="H739" s="30">
        <v>17550</v>
      </c>
      <c r="I739" s="30">
        <v>778560120</v>
      </c>
    </row>
    <row r="740" spans="1:9" x14ac:dyDescent="0.25">
      <c r="A740" s="40">
        <v>43139</v>
      </c>
      <c r="B740" s="30" t="s">
        <v>54</v>
      </c>
      <c r="C740" s="30" t="s">
        <v>55</v>
      </c>
      <c r="D740" s="30">
        <v>42.1616</v>
      </c>
      <c r="E740" s="30">
        <v>47.590400000000002</v>
      </c>
      <c r="F740" s="30">
        <v>-11.40734</v>
      </c>
      <c r="G740" s="30">
        <v>-5.4287999999999998</v>
      </c>
      <c r="H740" s="30">
        <v>16387.5</v>
      </c>
      <c r="I740" s="30">
        <v>690923220</v>
      </c>
    </row>
    <row r="741" spans="1:9" x14ac:dyDescent="0.25">
      <c r="A741" s="40">
        <v>43138</v>
      </c>
      <c r="B741" s="30" t="s">
        <v>54</v>
      </c>
      <c r="C741" s="30" t="s">
        <v>55</v>
      </c>
      <c r="D741" s="30">
        <v>47.590400000000002</v>
      </c>
      <c r="E741" s="30">
        <v>45.516800000000003</v>
      </c>
      <c r="F741" s="30">
        <v>4.5556799999999997</v>
      </c>
      <c r="G741" s="30">
        <v>2.0735999999999999</v>
      </c>
      <c r="H741" s="30">
        <v>16100</v>
      </c>
      <c r="I741" s="30">
        <v>766205440</v>
      </c>
    </row>
    <row r="742" spans="1:9" x14ac:dyDescent="0.25">
      <c r="A742" s="40">
        <v>43137</v>
      </c>
      <c r="B742" s="30" t="s">
        <v>54</v>
      </c>
      <c r="C742" s="30" t="s">
        <v>55</v>
      </c>
      <c r="D742" s="30">
        <v>45.516800000000003</v>
      </c>
      <c r="E742" s="30">
        <v>15.853999999999999</v>
      </c>
      <c r="F742" s="30">
        <v>187.09979000000001</v>
      </c>
      <c r="G742" s="30">
        <v>29.662800000000001</v>
      </c>
      <c r="H742" s="30">
        <v>8987.5</v>
      </c>
      <c r="I742" s="30">
        <v>409082240</v>
      </c>
    </row>
    <row r="743" spans="1:9" x14ac:dyDescent="0.25">
      <c r="A743" s="40">
        <v>43136</v>
      </c>
      <c r="B743" s="30" t="s">
        <v>54</v>
      </c>
      <c r="C743" s="30" t="s">
        <v>55</v>
      </c>
      <c r="D743" s="30">
        <v>15.853999999999999</v>
      </c>
      <c r="E743" s="30">
        <v>414.91520000000003</v>
      </c>
      <c r="F743" s="30">
        <v>-96.178979999999996</v>
      </c>
      <c r="G743" s="30">
        <v>-399.06119999999999</v>
      </c>
      <c r="H743" s="30">
        <v>6137.5</v>
      </c>
      <c r="I743" s="30">
        <v>97303925</v>
      </c>
    </row>
    <row r="744" spans="1:9" x14ac:dyDescent="0.25">
      <c r="A744" s="40">
        <v>43133</v>
      </c>
      <c r="B744" s="30" t="s">
        <v>54</v>
      </c>
      <c r="C744" s="30" t="s">
        <v>55</v>
      </c>
      <c r="D744" s="30">
        <v>414.91520000000003</v>
      </c>
      <c r="E744" s="30">
        <v>482.4572</v>
      </c>
      <c r="F744" s="30">
        <v>-13.99958</v>
      </c>
      <c r="G744" s="30">
        <v>-67.542000000000002</v>
      </c>
      <c r="H744" s="30">
        <v>4562.5</v>
      </c>
      <c r="I744" s="30">
        <v>1893050600</v>
      </c>
    </row>
    <row r="745" spans="1:9" x14ac:dyDescent="0.25">
      <c r="A745" s="40">
        <v>43132</v>
      </c>
      <c r="B745" s="30" t="s">
        <v>54</v>
      </c>
      <c r="C745" s="30" t="s">
        <v>55</v>
      </c>
      <c r="D745" s="30">
        <v>482.4572</v>
      </c>
      <c r="E745" s="30">
        <v>474.52800000000002</v>
      </c>
      <c r="F745" s="30">
        <v>1.6709700000000001</v>
      </c>
      <c r="G745" s="30">
        <v>7.9291999999999998</v>
      </c>
      <c r="H745" s="30">
        <v>3475</v>
      </c>
      <c r="I745" s="30">
        <v>1676538770</v>
      </c>
    </row>
    <row r="746" spans="1:9" x14ac:dyDescent="0.25">
      <c r="A746" s="40">
        <v>43131</v>
      </c>
      <c r="B746" s="30" t="s">
        <v>54</v>
      </c>
      <c r="C746" s="30" t="s">
        <v>55</v>
      </c>
      <c r="D746" s="30">
        <v>474.52800000000002</v>
      </c>
      <c r="E746" s="30">
        <v>459.7756</v>
      </c>
      <c r="F746" s="30">
        <v>3.2086100000000002</v>
      </c>
      <c r="G746" s="30">
        <v>14.7524</v>
      </c>
      <c r="H746" s="30">
        <v>3475</v>
      </c>
      <c r="I746" s="30">
        <v>1648984800</v>
      </c>
    </row>
    <row r="747" spans="1:9" x14ac:dyDescent="0.25">
      <c r="A747" s="40">
        <v>43130</v>
      </c>
      <c r="B747" s="30" t="s">
        <v>54</v>
      </c>
      <c r="C747" s="30" t="s">
        <v>55</v>
      </c>
      <c r="D747" s="30">
        <v>459.7756</v>
      </c>
      <c r="E747" s="30">
        <v>472.24079999999998</v>
      </c>
      <c r="F747" s="30">
        <v>-2.6395900000000001</v>
      </c>
      <c r="G747" s="30">
        <v>-12.465199999999999</v>
      </c>
      <c r="H747" s="30">
        <v>3400</v>
      </c>
      <c r="I747" s="30">
        <v>1563237040</v>
      </c>
    </row>
    <row r="748" spans="1:9" x14ac:dyDescent="0.25">
      <c r="A748" s="40">
        <v>43129</v>
      </c>
      <c r="B748" s="30" t="s">
        <v>54</v>
      </c>
      <c r="C748" s="30" t="s">
        <v>55</v>
      </c>
      <c r="D748" s="30">
        <v>472.24079999999998</v>
      </c>
      <c r="E748" s="30">
        <v>513.76440000000002</v>
      </c>
      <c r="F748" s="30">
        <v>-8.0822299999999991</v>
      </c>
      <c r="G748" s="30">
        <v>-41.523600000000002</v>
      </c>
      <c r="H748" s="30">
        <v>2912.5</v>
      </c>
      <c r="I748" s="30">
        <v>1375401330</v>
      </c>
    </row>
    <row r="749" spans="1:9" x14ac:dyDescent="0.25">
      <c r="A749" s="40">
        <v>43126</v>
      </c>
      <c r="B749" s="30" t="s">
        <v>54</v>
      </c>
      <c r="C749" s="30" t="s">
        <v>55</v>
      </c>
      <c r="D749" s="30">
        <v>513.76440000000002</v>
      </c>
      <c r="E749" s="30">
        <v>511.86040000000003</v>
      </c>
      <c r="F749" s="30">
        <v>0.37197999999999998</v>
      </c>
      <c r="G749" s="30">
        <v>1.9039999999999999</v>
      </c>
      <c r="H749" s="30">
        <v>2525</v>
      </c>
      <c r="I749" s="30">
        <v>1297255110</v>
      </c>
    </row>
    <row r="750" spans="1:9" x14ac:dyDescent="0.25">
      <c r="A750" s="40">
        <v>43125</v>
      </c>
      <c r="B750" s="30" t="s">
        <v>54</v>
      </c>
      <c r="C750" s="30" t="s">
        <v>55</v>
      </c>
      <c r="D750" s="30">
        <v>511.86040000000003</v>
      </c>
      <c r="E750" s="30">
        <v>518.98559999999998</v>
      </c>
      <c r="F750" s="30">
        <v>-1.3729100000000001</v>
      </c>
      <c r="G750" s="30">
        <v>-7.1252000000000004</v>
      </c>
      <c r="H750" s="30">
        <v>2750</v>
      </c>
      <c r="I750" s="30">
        <v>1407616100</v>
      </c>
    </row>
    <row r="751" spans="1:9" x14ac:dyDescent="0.25">
      <c r="A751" s="40">
        <v>43124</v>
      </c>
      <c r="B751" s="30" t="s">
        <v>54</v>
      </c>
      <c r="C751" s="30" t="s">
        <v>55</v>
      </c>
      <c r="D751" s="30">
        <v>518.98559999999998</v>
      </c>
      <c r="E751" s="30">
        <v>529.33920000000001</v>
      </c>
      <c r="F751" s="30">
        <v>-1.9559500000000001</v>
      </c>
      <c r="G751" s="30">
        <v>-10.3536</v>
      </c>
      <c r="H751" s="30">
        <v>2650</v>
      </c>
      <c r="I751" s="30">
        <v>1375311840</v>
      </c>
    </row>
    <row r="752" spans="1:9" x14ac:dyDescent="0.25">
      <c r="A752" s="40">
        <v>43123</v>
      </c>
      <c r="B752" s="30" t="s">
        <v>54</v>
      </c>
      <c r="C752" s="30" t="s">
        <v>55</v>
      </c>
      <c r="D752" s="30">
        <v>529.33920000000001</v>
      </c>
      <c r="E752" s="30">
        <v>537.02880000000005</v>
      </c>
      <c r="F752" s="30">
        <v>-1.43188</v>
      </c>
      <c r="G752" s="30">
        <v>-7.6896000000000004</v>
      </c>
      <c r="H752" s="30">
        <v>2550</v>
      </c>
      <c r="I752" s="30">
        <v>1349814960</v>
      </c>
    </row>
    <row r="753" spans="1:9" x14ac:dyDescent="0.25">
      <c r="A753" s="40">
        <v>43122</v>
      </c>
      <c r="B753" s="30" t="s">
        <v>54</v>
      </c>
      <c r="C753" s="30" t="s">
        <v>55</v>
      </c>
      <c r="D753" s="30">
        <v>537.02880000000005</v>
      </c>
      <c r="E753" s="30">
        <v>532.89440000000002</v>
      </c>
      <c r="F753" s="30">
        <v>0.77583999999999997</v>
      </c>
      <c r="G753" s="30">
        <v>4.1344000000000003</v>
      </c>
      <c r="H753" s="30">
        <v>2375</v>
      </c>
      <c r="I753" s="30">
        <v>1275443400</v>
      </c>
    </row>
    <row r="754" spans="1:9" x14ac:dyDescent="0.25">
      <c r="A754" s="40">
        <v>43119</v>
      </c>
      <c r="B754" s="30" t="s">
        <v>54</v>
      </c>
      <c r="C754" s="30" t="s">
        <v>55</v>
      </c>
      <c r="D754" s="30">
        <v>532.89440000000002</v>
      </c>
      <c r="E754" s="30">
        <v>525.97680000000003</v>
      </c>
      <c r="F754" s="30">
        <v>1.3151900000000001</v>
      </c>
      <c r="G754" s="30">
        <v>6.9176000000000002</v>
      </c>
      <c r="H754" s="30">
        <v>2625</v>
      </c>
      <c r="I754" s="30">
        <v>1398847800</v>
      </c>
    </row>
    <row r="755" spans="1:9" x14ac:dyDescent="0.25">
      <c r="A755" s="40">
        <v>43118</v>
      </c>
      <c r="B755" s="30" t="s">
        <v>54</v>
      </c>
      <c r="C755" s="30" t="s">
        <v>55</v>
      </c>
      <c r="D755" s="30">
        <v>525.97680000000003</v>
      </c>
      <c r="E755" s="30">
        <v>524.37879999999996</v>
      </c>
      <c r="F755" s="30">
        <v>0.30474000000000001</v>
      </c>
      <c r="G755" s="30">
        <v>1.5980000000000001</v>
      </c>
      <c r="H755" s="30">
        <v>2512.5</v>
      </c>
      <c r="I755" s="30">
        <v>1321516710</v>
      </c>
    </row>
    <row r="756" spans="1:9" x14ac:dyDescent="0.25">
      <c r="A756" s="40">
        <v>43117</v>
      </c>
      <c r="B756" s="30" t="s">
        <v>54</v>
      </c>
      <c r="C756" s="30" t="s">
        <v>55</v>
      </c>
      <c r="D756" s="30">
        <v>524.37879999999996</v>
      </c>
      <c r="E756" s="30">
        <v>526.59640000000002</v>
      </c>
      <c r="F756" s="30">
        <v>-0.42111999999999999</v>
      </c>
      <c r="G756" s="30">
        <v>-2.2176</v>
      </c>
      <c r="H756" s="30">
        <v>2412.5</v>
      </c>
      <c r="I756" s="30">
        <v>1265063855</v>
      </c>
    </row>
    <row r="757" spans="1:9" x14ac:dyDescent="0.25">
      <c r="A757" s="40">
        <v>43116</v>
      </c>
      <c r="B757" s="30" t="s">
        <v>54</v>
      </c>
      <c r="C757" s="30" t="s">
        <v>55</v>
      </c>
      <c r="D757" s="30">
        <v>526.59640000000002</v>
      </c>
      <c r="E757" s="30">
        <v>547.8768</v>
      </c>
      <c r="F757" s="30">
        <v>-3.8841600000000001</v>
      </c>
      <c r="G757" s="30">
        <v>-21.2804</v>
      </c>
      <c r="H757" s="30">
        <v>2262.5</v>
      </c>
      <c r="I757" s="30">
        <v>1191424355</v>
      </c>
    </row>
    <row r="758" spans="1:9" x14ac:dyDescent="0.25">
      <c r="A758" s="40">
        <v>43112</v>
      </c>
      <c r="B758" s="30" t="s">
        <v>54</v>
      </c>
      <c r="C758" s="30" t="s">
        <v>55</v>
      </c>
      <c r="D758" s="30">
        <v>547.8768</v>
      </c>
      <c r="E758" s="30">
        <v>552.73919999999998</v>
      </c>
      <c r="F758" s="30">
        <v>-0.87968999999999997</v>
      </c>
      <c r="G758" s="30">
        <v>-4.8624000000000001</v>
      </c>
      <c r="H758" s="30">
        <v>1862.5</v>
      </c>
      <c r="I758" s="30">
        <v>1020420540</v>
      </c>
    </row>
    <row r="759" spans="1:9" x14ac:dyDescent="0.25">
      <c r="A759" s="40">
        <v>43111</v>
      </c>
      <c r="B759" s="30" t="s">
        <v>54</v>
      </c>
      <c r="C759" s="30" t="s">
        <v>55</v>
      </c>
      <c r="D759" s="30">
        <v>552.73919999999998</v>
      </c>
      <c r="E759" s="30">
        <v>551.92719999999997</v>
      </c>
      <c r="F759" s="30">
        <v>0.14712</v>
      </c>
      <c r="G759" s="30">
        <v>0.81200000000000006</v>
      </c>
      <c r="H759" s="30">
        <v>1600</v>
      </c>
      <c r="I759" s="30">
        <v>884382720</v>
      </c>
    </row>
    <row r="760" spans="1:9" x14ac:dyDescent="0.25">
      <c r="A760" s="40">
        <v>43110</v>
      </c>
      <c r="B760" s="30" t="s">
        <v>54</v>
      </c>
      <c r="C760" s="30" t="s">
        <v>55</v>
      </c>
      <c r="D760" s="30">
        <v>551.92719999999997</v>
      </c>
      <c r="E760" s="30">
        <v>543.61360000000002</v>
      </c>
      <c r="F760" s="30">
        <v>1.52932</v>
      </c>
      <c r="G760" s="30">
        <v>8.3135999999999992</v>
      </c>
      <c r="H760" s="30">
        <v>1550</v>
      </c>
      <c r="I760" s="30">
        <v>855487160</v>
      </c>
    </row>
    <row r="761" spans="1:9" x14ac:dyDescent="0.25">
      <c r="A761" s="40">
        <v>43109</v>
      </c>
      <c r="B761" s="30" t="s">
        <v>54</v>
      </c>
      <c r="C761" s="30" t="s">
        <v>55</v>
      </c>
      <c r="D761" s="30">
        <v>543.61360000000002</v>
      </c>
      <c r="E761" s="30">
        <v>549.91319999999996</v>
      </c>
      <c r="F761" s="30">
        <v>-1.1455599999999999</v>
      </c>
      <c r="G761" s="30">
        <v>-6.2995999999999999</v>
      </c>
      <c r="H761" s="30">
        <v>1500</v>
      </c>
      <c r="I761" s="30">
        <v>815420400</v>
      </c>
    </row>
    <row r="762" spans="1:9" x14ac:dyDescent="0.25">
      <c r="A762" s="40">
        <v>43108</v>
      </c>
      <c r="B762" s="30" t="s">
        <v>54</v>
      </c>
      <c r="C762" s="30" t="s">
        <v>55</v>
      </c>
      <c r="D762" s="30">
        <v>549.91319999999996</v>
      </c>
      <c r="E762" s="30">
        <v>548.37159999999994</v>
      </c>
      <c r="F762" s="30">
        <v>0.28111999999999998</v>
      </c>
      <c r="G762" s="30">
        <v>1.5416000000000001</v>
      </c>
      <c r="H762" s="30">
        <v>1500</v>
      </c>
      <c r="I762" s="30">
        <v>824869800</v>
      </c>
    </row>
    <row r="763" spans="1:9" x14ac:dyDescent="0.25">
      <c r="A763" s="40">
        <v>43105</v>
      </c>
      <c r="B763" s="30" t="s">
        <v>54</v>
      </c>
      <c r="C763" s="30" t="s">
        <v>55</v>
      </c>
      <c r="D763" s="30">
        <v>548.37159999999994</v>
      </c>
      <c r="E763" s="30">
        <v>543.59320000000002</v>
      </c>
      <c r="F763" s="30">
        <v>0.87904000000000004</v>
      </c>
      <c r="G763" s="30">
        <v>4.7784000000000004</v>
      </c>
      <c r="H763" s="30">
        <v>1575</v>
      </c>
      <c r="I763" s="30">
        <v>863685270</v>
      </c>
    </row>
    <row r="764" spans="1:9" x14ac:dyDescent="0.25">
      <c r="A764" s="40">
        <v>43104</v>
      </c>
      <c r="B764" s="30" t="s">
        <v>54</v>
      </c>
      <c r="C764" s="30" t="s">
        <v>55</v>
      </c>
      <c r="D764" s="30">
        <v>543.59320000000002</v>
      </c>
      <c r="E764" s="30">
        <v>541.35159999999996</v>
      </c>
      <c r="F764" s="30">
        <v>0.41406999999999999</v>
      </c>
      <c r="G764" s="30">
        <v>2.2416</v>
      </c>
      <c r="H764" s="30">
        <v>1562.5</v>
      </c>
      <c r="I764" s="30">
        <v>849364375</v>
      </c>
    </row>
    <row r="765" spans="1:9" x14ac:dyDescent="0.25">
      <c r="A765" s="40">
        <v>43103</v>
      </c>
      <c r="B765" s="30" t="s">
        <v>54</v>
      </c>
      <c r="C765" s="30" t="s">
        <v>55</v>
      </c>
      <c r="D765" s="30">
        <v>541.35159999999996</v>
      </c>
      <c r="E765" s="30">
        <v>533.13279999999997</v>
      </c>
      <c r="F765" s="30">
        <v>1.5416000000000001</v>
      </c>
      <c r="G765" s="30">
        <v>8.2187999999999999</v>
      </c>
      <c r="H765" s="30">
        <v>1550</v>
      </c>
      <c r="I765" s="30">
        <v>839094980</v>
      </c>
    </row>
    <row r="766" spans="1:9" x14ac:dyDescent="0.25">
      <c r="A766" s="40">
        <v>43102</v>
      </c>
      <c r="B766" s="30" t="s">
        <v>54</v>
      </c>
      <c r="C766" s="30" t="s">
        <v>55</v>
      </c>
      <c r="D766" s="30">
        <v>533.13279999999997</v>
      </c>
      <c r="E766" s="30">
        <v>509.28519999999997</v>
      </c>
      <c r="F766" s="30">
        <v>4.6825599999999996</v>
      </c>
      <c r="G766" s="30">
        <v>23.8476</v>
      </c>
      <c r="H766" s="30">
        <v>1537.5</v>
      </c>
      <c r="I766" s="30">
        <v>819691680</v>
      </c>
    </row>
    <row r="767" spans="1:9" x14ac:dyDescent="0.25">
      <c r="A767" s="40">
        <v>43098</v>
      </c>
      <c r="B767" s="30" t="s">
        <v>54</v>
      </c>
      <c r="C767" s="30" t="s">
        <v>55</v>
      </c>
      <c r="D767" s="30">
        <v>509.28519999999997</v>
      </c>
      <c r="E767" s="30">
        <v>519.71360000000004</v>
      </c>
      <c r="F767" s="30">
        <v>-2.00657</v>
      </c>
      <c r="G767" s="30">
        <v>-10.4284</v>
      </c>
      <c r="H767" s="30">
        <v>1512.5</v>
      </c>
      <c r="I767" s="30">
        <v>770293865</v>
      </c>
    </row>
    <row r="768" spans="1:9" x14ac:dyDescent="0.25">
      <c r="A768" s="40">
        <v>43097</v>
      </c>
      <c r="B768" s="30" t="s">
        <v>54</v>
      </c>
      <c r="C768" s="30" t="s">
        <v>55</v>
      </c>
      <c r="D768" s="30">
        <v>519.71360000000004</v>
      </c>
      <c r="E768" s="30">
        <v>515.94839999999999</v>
      </c>
      <c r="F768" s="30">
        <v>0.72975999999999996</v>
      </c>
      <c r="G768" s="30">
        <v>3.7652000000000001</v>
      </c>
      <c r="H768" s="30">
        <v>1575</v>
      </c>
      <c r="I768" s="30">
        <v>818548920</v>
      </c>
    </row>
    <row r="769" spans="1:9" x14ac:dyDescent="0.25">
      <c r="A769" s="40">
        <v>43096</v>
      </c>
      <c r="B769" s="30" t="s">
        <v>54</v>
      </c>
      <c r="C769" s="30" t="s">
        <v>55</v>
      </c>
      <c r="D769" s="30">
        <v>515.94839999999999</v>
      </c>
      <c r="E769" s="30">
        <v>516.0376</v>
      </c>
      <c r="F769" s="30">
        <v>-1.729E-2</v>
      </c>
      <c r="G769" s="30">
        <v>-8.9200000000000002E-2</v>
      </c>
      <c r="H769" s="30">
        <v>1600</v>
      </c>
      <c r="I769" s="30">
        <v>825517440</v>
      </c>
    </row>
    <row r="770" spans="1:9" x14ac:dyDescent="0.25">
      <c r="A770" s="40">
        <v>43095</v>
      </c>
      <c r="B770" s="30" t="s">
        <v>54</v>
      </c>
      <c r="C770" s="30" t="s">
        <v>55</v>
      </c>
      <c r="D770" s="30">
        <v>516.0376</v>
      </c>
      <c r="E770" s="30">
        <v>512.42520000000002</v>
      </c>
      <c r="F770" s="30">
        <v>0.70496000000000003</v>
      </c>
      <c r="G770" s="30">
        <v>3.6124000000000001</v>
      </c>
      <c r="H770" s="30">
        <v>1600</v>
      </c>
      <c r="I770" s="30">
        <v>825660160</v>
      </c>
    </row>
    <row r="771" spans="1:9" x14ac:dyDescent="0.25">
      <c r="A771" s="40">
        <v>43091</v>
      </c>
      <c r="B771" s="30" t="s">
        <v>54</v>
      </c>
      <c r="C771" s="30" t="s">
        <v>55</v>
      </c>
      <c r="D771" s="30">
        <v>512.42520000000002</v>
      </c>
      <c r="E771" s="30">
        <v>521.09439999999995</v>
      </c>
      <c r="F771" s="30">
        <v>-1.6636500000000001</v>
      </c>
      <c r="G771" s="30">
        <v>-8.6692</v>
      </c>
      <c r="H771" s="30">
        <v>1750</v>
      </c>
      <c r="I771" s="30">
        <v>896744100</v>
      </c>
    </row>
    <row r="772" spans="1:9" x14ac:dyDescent="0.25">
      <c r="A772" s="40">
        <v>43090</v>
      </c>
      <c r="B772" s="30" t="s">
        <v>54</v>
      </c>
      <c r="C772" s="30" t="s">
        <v>55</v>
      </c>
      <c r="D772" s="30">
        <v>521.09439999999995</v>
      </c>
      <c r="E772" s="30">
        <v>512.452</v>
      </c>
      <c r="F772" s="30">
        <v>1.68648</v>
      </c>
      <c r="G772" s="30">
        <v>8.6424000000000003</v>
      </c>
      <c r="H772" s="30">
        <v>1875</v>
      </c>
      <c r="I772" s="30">
        <v>977052000</v>
      </c>
    </row>
    <row r="773" spans="1:9" x14ac:dyDescent="0.25">
      <c r="A773" s="40">
        <v>43089</v>
      </c>
      <c r="B773" s="30" t="s">
        <v>54</v>
      </c>
      <c r="C773" s="30" t="s">
        <v>55</v>
      </c>
      <c r="D773" s="30">
        <v>512.452</v>
      </c>
      <c r="E773" s="30">
        <v>516.99519999999995</v>
      </c>
      <c r="F773" s="30">
        <v>-0.87877000000000005</v>
      </c>
      <c r="G773" s="30">
        <v>-4.5431999999999997</v>
      </c>
      <c r="H773" s="30">
        <v>2000</v>
      </c>
      <c r="I773" s="30">
        <v>1024904000</v>
      </c>
    </row>
    <row r="774" spans="1:9" x14ac:dyDescent="0.25">
      <c r="A774" s="40">
        <v>43088</v>
      </c>
      <c r="B774" s="30" t="s">
        <v>54</v>
      </c>
      <c r="C774" s="30" t="s">
        <v>55</v>
      </c>
      <c r="D774" s="30">
        <v>516.99519999999995</v>
      </c>
      <c r="E774" s="30">
        <v>517.38760000000002</v>
      </c>
      <c r="F774" s="30">
        <v>-7.5840000000000005E-2</v>
      </c>
      <c r="G774" s="30">
        <v>-0.39240000000000003</v>
      </c>
      <c r="H774" s="30">
        <v>2037.5</v>
      </c>
      <c r="I774" s="30">
        <v>1053377720</v>
      </c>
    </row>
    <row r="775" spans="1:9" x14ac:dyDescent="0.25">
      <c r="A775" s="40">
        <v>43087</v>
      </c>
      <c r="B775" s="30" t="s">
        <v>54</v>
      </c>
      <c r="C775" s="30" t="s">
        <v>55</v>
      </c>
      <c r="D775" s="30">
        <v>517.38760000000002</v>
      </c>
      <c r="E775" s="30">
        <v>511.0412</v>
      </c>
      <c r="F775" s="30">
        <v>1.24186</v>
      </c>
      <c r="G775" s="30">
        <v>6.3464</v>
      </c>
      <c r="H775" s="30">
        <v>1962.5</v>
      </c>
      <c r="I775" s="30">
        <v>1015373165</v>
      </c>
    </row>
    <row r="776" spans="1:9" x14ac:dyDescent="0.25">
      <c r="A776" s="40">
        <v>43084</v>
      </c>
      <c r="B776" s="30" t="s">
        <v>54</v>
      </c>
      <c r="C776" s="30" t="s">
        <v>55</v>
      </c>
      <c r="D776" s="30">
        <v>511.0412</v>
      </c>
      <c r="E776" s="30">
        <v>493.90640000000002</v>
      </c>
      <c r="F776" s="30">
        <v>3.4692400000000001</v>
      </c>
      <c r="G776" s="30">
        <v>17.134799999999998</v>
      </c>
      <c r="H776" s="30">
        <v>2050</v>
      </c>
      <c r="I776" s="30">
        <v>1047634460</v>
      </c>
    </row>
    <row r="777" spans="1:9" x14ac:dyDescent="0.25">
      <c r="A777" s="40">
        <v>43083</v>
      </c>
      <c r="B777" s="30" t="s">
        <v>54</v>
      </c>
      <c r="C777" s="30" t="s">
        <v>55</v>
      </c>
      <c r="D777" s="30">
        <v>493.90640000000002</v>
      </c>
      <c r="E777" s="30">
        <v>489.39519999999999</v>
      </c>
      <c r="F777" s="30">
        <v>0.92179</v>
      </c>
      <c r="G777" s="30">
        <v>4.5111999999999997</v>
      </c>
      <c r="H777" s="30">
        <v>2150</v>
      </c>
      <c r="I777" s="30">
        <v>1061898760</v>
      </c>
    </row>
    <row r="778" spans="1:9" x14ac:dyDescent="0.25">
      <c r="A778" s="40">
        <v>43082</v>
      </c>
      <c r="B778" s="30" t="s">
        <v>54</v>
      </c>
      <c r="C778" s="30" t="s">
        <v>55</v>
      </c>
      <c r="D778" s="30">
        <v>489.39519999999999</v>
      </c>
      <c r="E778" s="30">
        <v>490.73079999999999</v>
      </c>
      <c r="F778" s="30">
        <v>-0.27217000000000002</v>
      </c>
      <c r="G778" s="30">
        <v>-1.3355999999999999</v>
      </c>
      <c r="H778" s="30">
        <v>2150</v>
      </c>
      <c r="I778" s="30">
        <v>1052199680</v>
      </c>
    </row>
    <row r="779" spans="1:9" x14ac:dyDescent="0.25">
      <c r="A779" s="40">
        <v>43081</v>
      </c>
      <c r="B779" s="30" t="s">
        <v>54</v>
      </c>
      <c r="C779" s="30" t="s">
        <v>55</v>
      </c>
      <c r="D779" s="30">
        <v>490.73079999999999</v>
      </c>
      <c r="E779" s="30">
        <v>491.29759999999999</v>
      </c>
      <c r="F779" s="30">
        <v>-0.11537</v>
      </c>
      <c r="G779" s="30">
        <v>-0.56679999999999997</v>
      </c>
      <c r="H779" s="30">
        <v>2225</v>
      </c>
      <c r="I779" s="30">
        <v>1091876030</v>
      </c>
    </row>
    <row r="780" spans="1:9" x14ac:dyDescent="0.25">
      <c r="A780" s="40">
        <v>43080</v>
      </c>
      <c r="B780" s="30" t="s">
        <v>54</v>
      </c>
      <c r="C780" s="30" t="s">
        <v>55</v>
      </c>
      <c r="D780" s="30">
        <v>491.29759999999999</v>
      </c>
      <c r="E780" s="30">
        <v>475.01600000000002</v>
      </c>
      <c r="F780" s="30">
        <v>3.4275899999999999</v>
      </c>
      <c r="G780" s="30">
        <v>16.281600000000001</v>
      </c>
      <c r="H780" s="30">
        <v>2312.5</v>
      </c>
      <c r="I780" s="30">
        <v>1136125700</v>
      </c>
    </row>
    <row r="781" spans="1:9" x14ac:dyDescent="0.25">
      <c r="A781" s="40">
        <v>43077</v>
      </c>
      <c r="B781" s="30" t="s">
        <v>54</v>
      </c>
      <c r="C781" s="30" t="s">
        <v>55</v>
      </c>
      <c r="D781" s="30">
        <v>475.01600000000002</v>
      </c>
      <c r="E781" s="30">
        <v>462.39</v>
      </c>
      <c r="F781" s="30">
        <v>2.7305999999999999</v>
      </c>
      <c r="G781" s="30">
        <v>12.625999999999999</v>
      </c>
      <c r="H781" s="30">
        <v>2350</v>
      </c>
      <c r="I781" s="30">
        <v>1116287600</v>
      </c>
    </row>
    <row r="782" spans="1:9" x14ac:dyDescent="0.25">
      <c r="A782" s="40">
        <v>43076</v>
      </c>
      <c r="B782" s="30" t="s">
        <v>54</v>
      </c>
      <c r="C782" s="30" t="s">
        <v>55</v>
      </c>
      <c r="D782" s="30">
        <v>462.39</v>
      </c>
      <c r="E782" s="30">
        <v>446.2072</v>
      </c>
      <c r="F782" s="30">
        <v>3.6267499999999999</v>
      </c>
      <c r="G782" s="30">
        <v>16.1828</v>
      </c>
      <c r="H782" s="30">
        <v>2575</v>
      </c>
      <c r="I782" s="30">
        <v>1190654250</v>
      </c>
    </row>
    <row r="783" spans="1:9" x14ac:dyDescent="0.25">
      <c r="A783" s="40">
        <v>43075</v>
      </c>
      <c r="B783" s="30" t="s">
        <v>54</v>
      </c>
      <c r="C783" s="30" t="s">
        <v>55</v>
      </c>
      <c r="D783" s="30">
        <v>446.2072</v>
      </c>
      <c r="E783" s="30">
        <v>441.99079999999998</v>
      </c>
      <c r="F783" s="30">
        <v>0.95396000000000003</v>
      </c>
      <c r="G783" s="30">
        <v>4.2164000000000001</v>
      </c>
      <c r="H783" s="30">
        <v>2625</v>
      </c>
      <c r="I783" s="30">
        <v>1171293900</v>
      </c>
    </row>
    <row r="784" spans="1:9" x14ac:dyDescent="0.25">
      <c r="A784" s="40">
        <v>43074</v>
      </c>
      <c r="B784" s="30" t="s">
        <v>54</v>
      </c>
      <c r="C784" s="30" t="s">
        <v>55</v>
      </c>
      <c r="D784" s="30">
        <v>441.99079999999998</v>
      </c>
      <c r="E784" s="30">
        <v>440.25720000000001</v>
      </c>
      <c r="F784" s="30">
        <v>0.39377000000000001</v>
      </c>
      <c r="G784" s="30">
        <v>1.7336</v>
      </c>
      <c r="H784" s="30">
        <v>2637.5</v>
      </c>
      <c r="I784" s="30">
        <v>1165750735</v>
      </c>
    </row>
    <row r="785" spans="1:9" x14ac:dyDescent="0.25">
      <c r="A785" s="40">
        <v>43073</v>
      </c>
      <c r="B785" s="30" t="s">
        <v>54</v>
      </c>
      <c r="C785" s="30" t="s">
        <v>55</v>
      </c>
      <c r="D785" s="30">
        <v>440.25720000000001</v>
      </c>
      <c r="E785" s="30">
        <v>440.30360000000002</v>
      </c>
      <c r="F785" s="30">
        <v>-1.0540000000000001E-2</v>
      </c>
      <c r="G785" s="30">
        <v>-4.6399999999999997E-2</v>
      </c>
      <c r="H785" s="30">
        <v>2637.5</v>
      </c>
      <c r="I785" s="30">
        <v>1161178365</v>
      </c>
    </row>
    <row r="786" spans="1:9" x14ac:dyDescent="0.25">
      <c r="A786" s="40">
        <v>43070</v>
      </c>
      <c r="B786" s="30" t="s">
        <v>54</v>
      </c>
      <c r="C786" s="30" t="s">
        <v>55</v>
      </c>
      <c r="D786" s="30">
        <v>440.30360000000002</v>
      </c>
      <c r="E786" s="30">
        <v>448.46080000000001</v>
      </c>
      <c r="F786" s="30">
        <v>-1.8189299999999999</v>
      </c>
      <c r="G786" s="30">
        <v>-8.1571999999999996</v>
      </c>
      <c r="H786" s="30">
        <v>2650</v>
      </c>
      <c r="I786" s="30">
        <v>1166804540</v>
      </c>
    </row>
    <row r="787" spans="1:9" x14ac:dyDescent="0.25">
      <c r="A787" s="40">
        <v>43069</v>
      </c>
      <c r="B787" s="30" t="s">
        <v>54</v>
      </c>
      <c r="C787" s="30" t="s">
        <v>55</v>
      </c>
      <c r="D787" s="30">
        <v>448.46080000000001</v>
      </c>
      <c r="E787" s="30">
        <v>454.41480000000001</v>
      </c>
      <c r="F787" s="30">
        <v>-1.31026</v>
      </c>
      <c r="G787" s="30">
        <v>-5.9539999999999997</v>
      </c>
      <c r="H787" s="30">
        <v>2237.5</v>
      </c>
      <c r="I787" s="30">
        <v>1003431040</v>
      </c>
    </row>
    <row r="788" spans="1:9" x14ac:dyDescent="0.25">
      <c r="A788" s="40">
        <v>43068</v>
      </c>
      <c r="B788" s="30" t="s">
        <v>54</v>
      </c>
      <c r="C788" s="30" t="s">
        <v>55</v>
      </c>
      <c r="D788" s="30">
        <v>454.41480000000001</v>
      </c>
      <c r="E788" s="30">
        <v>462.262</v>
      </c>
      <c r="F788" s="30">
        <v>-1.69757</v>
      </c>
      <c r="G788" s="30">
        <v>-7.8472</v>
      </c>
      <c r="H788" s="30">
        <v>2212.5</v>
      </c>
      <c r="I788" s="30">
        <v>1005392745</v>
      </c>
    </row>
    <row r="789" spans="1:9" x14ac:dyDescent="0.25">
      <c r="A789" s="40">
        <v>43067</v>
      </c>
      <c r="B789" s="30" t="s">
        <v>54</v>
      </c>
      <c r="C789" s="30" t="s">
        <v>55</v>
      </c>
      <c r="D789" s="30">
        <v>462.262</v>
      </c>
      <c r="E789" s="30">
        <v>459.06799999999998</v>
      </c>
      <c r="F789" s="30">
        <v>0.69576000000000005</v>
      </c>
      <c r="G789" s="30">
        <v>3.194</v>
      </c>
      <c r="H789" s="30">
        <v>2175</v>
      </c>
      <c r="I789" s="30">
        <v>1005419850</v>
      </c>
    </row>
    <row r="790" spans="1:9" x14ac:dyDescent="0.25">
      <c r="A790" s="40">
        <v>43066</v>
      </c>
      <c r="B790" s="30" t="s">
        <v>54</v>
      </c>
      <c r="C790" s="30" t="s">
        <v>55</v>
      </c>
      <c r="D790" s="30">
        <v>459.06799999999998</v>
      </c>
      <c r="E790" s="30">
        <v>456.91919999999999</v>
      </c>
      <c r="F790" s="30">
        <v>0.47027999999999998</v>
      </c>
      <c r="G790" s="30">
        <v>2.1488</v>
      </c>
      <c r="H790" s="30">
        <v>2212.5</v>
      </c>
      <c r="I790" s="30">
        <v>1015687950</v>
      </c>
    </row>
    <row r="791" spans="1:9" x14ac:dyDescent="0.25">
      <c r="A791" s="40">
        <v>43063</v>
      </c>
      <c r="B791" s="30" t="s">
        <v>54</v>
      </c>
      <c r="C791" s="30" t="s">
        <v>55</v>
      </c>
      <c r="D791" s="30">
        <v>456.91919999999999</v>
      </c>
      <c r="E791" s="30">
        <v>455.02080000000001</v>
      </c>
      <c r="F791" s="30">
        <v>0.41721000000000003</v>
      </c>
      <c r="G791" s="30">
        <v>1.8984000000000001</v>
      </c>
      <c r="H791" s="30">
        <v>2287.5</v>
      </c>
      <c r="I791" s="30">
        <v>1045202670</v>
      </c>
    </row>
    <row r="792" spans="1:9" x14ac:dyDescent="0.25">
      <c r="A792" s="40">
        <v>43061</v>
      </c>
      <c r="B792" s="30" t="s">
        <v>54</v>
      </c>
      <c r="C792" s="30" t="s">
        <v>55</v>
      </c>
      <c r="D792" s="30">
        <v>455.02080000000001</v>
      </c>
      <c r="E792" s="30">
        <v>449.85120000000001</v>
      </c>
      <c r="F792" s="30">
        <v>1.1491800000000001</v>
      </c>
      <c r="G792" s="30">
        <v>5.1696</v>
      </c>
      <c r="H792" s="30">
        <v>2287.5</v>
      </c>
      <c r="I792" s="30">
        <v>1040860080</v>
      </c>
    </row>
    <row r="793" spans="1:9" x14ac:dyDescent="0.25">
      <c r="A793" s="40">
        <v>43060</v>
      </c>
      <c r="B793" s="30" t="s">
        <v>54</v>
      </c>
      <c r="C793" s="30" t="s">
        <v>55</v>
      </c>
      <c r="D793" s="30">
        <v>449.85120000000001</v>
      </c>
      <c r="E793" s="30">
        <v>433.98559999999998</v>
      </c>
      <c r="F793" s="30">
        <v>3.6557900000000001</v>
      </c>
      <c r="G793" s="30">
        <v>15.865600000000001</v>
      </c>
      <c r="H793" s="30">
        <v>2337.5</v>
      </c>
      <c r="I793" s="30">
        <v>1051527180</v>
      </c>
    </row>
    <row r="794" spans="1:9" x14ac:dyDescent="0.25">
      <c r="A794" s="40">
        <v>43059</v>
      </c>
      <c r="B794" s="30" t="s">
        <v>54</v>
      </c>
      <c r="C794" s="30" t="s">
        <v>55</v>
      </c>
      <c r="D794" s="30">
        <v>433.98559999999998</v>
      </c>
      <c r="E794" s="30">
        <v>416.4348</v>
      </c>
      <c r="F794" s="30">
        <v>4.2145400000000004</v>
      </c>
      <c r="G794" s="30">
        <v>17.550799999999999</v>
      </c>
      <c r="H794" s="30">
        <v>2837.5</v>
      </c>
      <c r="I794" s="30">
        <v>1231434140</v>
      </c>
    </row>
    <row r="795" spans="1:9" x14ac:dyDescent="0.25">
      <c r="A795" s="40">
        <v>43056</v>
      </c>
      <c r="B795" s="30" t="s">
        <v>54</v>
      </c>
      <c r="C795" s="30" t="s">
        <v>55</v>
      </c>
      <c r="D795" s="30">
        <v>416.4348</v>
      </c>
      <c r="E795" s="30">
        <v>414.68720000000002</v>
      </c>
      <c r="F795" s="30">
        <v>0.42143000000000003</v>
      </c>
      <c r="G795" s="30">
        <v>1.7476</v>
      </c>
      <c r="H795" s="30">
        <v>3025</v>
      </c>
      <c r="I795" s="30">
        <v>1259715270</v>
      </c>
    </row>
    <row r="796" spans="1:9" x14ac:dyDescent="0.25">
      <c r="A796" s="40">
        <v>43055</v>
      </c>
      <c r="B796" s="30" t="s">
        <v>54</v>
      </c>
      <c r="C796" s="30" t="s">
        <v>55</v>
      </c>
      <c r="D796" s="30">
        <v>414.68720000000002</v>
      </c>
      <c r="E796" s="30">
        <v>399.78879999999998</v>
      </c>
      <c r="F796" s="30">
        <v>3.7265700000000002</v>
      </c>
      <c r="G796" s="30">
        <v>14.898400000000001</v>
      </c>
      <c r="H796" s="30">
        <v>3012.5</v>
      </c>
      <c r="I796" s="30">
        <v>1249245190</v>
      </c>
    </row>
    <row r="797" spans="1:9" x14ac:dyDescent="0.25">
      <c r="A797" s="40">
        <v>43054</v>
      </c>
      <c r="B797" s="30" t="s">
        <v>54</v>
      </c>
      <c r="C797" s="30" t="s">
        <v>55</v>
      </c>
      <c r="D797" s="30">
        <v>399.78879999999998</v>
      </c>
      <c r="E797" s="30">
        <v>416.24040000000002</v>
      </c>
      <c r="F797" s="30">
        <v>-3.9524300000000001</v>
      </c>
      <c r="G797" s="30">
        <v>-16.451599999999999</v>
      </c>
      <c r="H797" s="30">
        <v>3025</v>
      </c>
      <c r="I797" s="30">
        <v>1209361120</v>
      </c>
    </row>
    <row r="798" spans="1:9" x14ac:dyDescent="0.25">
      <c r="A798" s="40">
        <v>43053</v>
      </c>
      <c r="B798" s="30" t="s">
        <v>54</v>
      </c>
      <c r="C798" s="30" t="s">
        <v>55</v>
      </c>
      <c r="D798" s="30">
        <v>416.24040000000002</v>
      </c>
      <c r="E798" s="30">
        <v>413.86399999999998</v>
      </c>
      <c r="F798" s="30">
        <v>0.57420000000000004</v>
      </c>
      <c r="G798" s="30">
        <v>2.3763999999999998</v>
      </c>
      <c r="H798" s="30">
        <v>3025</v>
      </c>
      <c r="I798" s="30">
        <v>1259127210</v>
      </c>
    </row>
    <row r="799" spans="1:9" x14ac:dyDescent="0.25">
      <c r="A799" s="40">
        <v>43052</v>
      </c>
      <c r="B799" s="30" t="s">
        <v>54</v>
      </c>
      <c r="C799" s="30" t="s">
        <v>55</v>
      </c>
      <c r="D799" s="30">
        <v>413.86399999999998</v>
      </c>
      <c r="E799" s="30">
        <v>420.0016</v>
      </c>
      <c r="F799" s="30">
        <v>-1.46133</v>
      </c>
      <c r="G799" s="30">
        <v>-6.1375999999999999</v>
      </c>
      <c r="H799" s="30">
        <v>3000</v>
      </c>
      <c r="I799" s="30">
        <v>1241592000</v>
      </c>
    </row>
    <row r="800" spans="1:9" x14ac:dyDescent="0.25">
      <c r="A800" s="40">
        <v>43049</v>
      </c>
      <c r="B800" s="30" t="s">
        <v>54</v>
      </c>
      <c r="C800" s="30" t="s">
        <v>55</v>
      </c>
      <c r="D800" s="30">
        <v>420.0016</v>
      </c>
      <c r="E800" s="30">
        <v>430.11680000000001</v>
      </c>
      <c r="F800" s="30">
        <v>-2.3517299999999999</v>
      </c>
      <c r="G800" s="30">
        <v>-10.1152</v>
      </c>
      <c r="H800" s="30">
        <v>3000</v>
      </c>
      <c r="I800" s="30">
        <v>1260004800</v>
      </c>
    </row>
    <row r="801" spans="1:9" x14ac:dyDescent="0.25">
      <c r="A801" s="40">
        <v>43048</v>
      </c>
      <c r="B801" s="30" t="s">
        <v>54</v>
      </c>
      <c r="C801" s="30" t="s">
        <v>55</v>
      </c>
      <c r="D801" s="30">
        <v>430.11680000000001</v>
      </c>
      <c r="E801" s="30">
        <v>433.3888</v>
      </c>
      <c r="F801" s="30">
        <v>-0.75497999999999998</v>
      </c>
      <c r="G801" s="30">
        <v>-3.2719999999999998</v>
      </c>
      <c r="H801" s="30">
        <v>2887.5</v>
      </c>
      <c r="I801" s="30">
        <v>1241962260</v>
      </c>
    </row>
    <row r="802" spans="1:9" x14ac:dyDescent="0.25">
      <c r="A802" s="40">
        <v>43047</v>
      </c>
      <c r="B802" s="30" t="s">
        <v>54</v>
      </c>
      <c r="C802" s="30" t="s">
        <v>55</v>
      </c>
      <c r="D802" s="30">
        <v>433.3888</v>
      </c>
      <c r="E802" s="30">
        <v>433.41359999999997</v>
      </c>
      <c r="F802" s="30">
        <v>-5.7200000000000003E-3</v>
      </c>
      <c r="G802" s="30">
        <v>-2.4799999999999999E-2</v>
      </c>
      <c r="H802" s="30">
        <v>2362.5</v>
      </c>
      <c r="I802" s="30">
        <v>1023881040</v>
      </c>
    </row>
    <row r="803" spans="1:9" x14ac:dyDescent="0.25">
      <c r="A803" s="40">
        <v>43046</v>
      </c>
      <c r="B803" s="30" t="s">
        <v>54</v>
      </c>
      <c r="C803" s="30" t="s">
        <v>55</v>
      </c>
      <c r="D803" s="30">
        <v>433.41359999999997</v>
      </c>
      <c r="E803" s="30">
        <v>437.71600000000001</v>
      </c>
      <c r="F803" s="30">
        <v>-0.98292000000000002</v>
      </c>
      <c r="G803" s="30">
        <v>-4.3023999999999996</v>
      </c>
      <c r="H803" s="30">
        <v>2362.5</v>
      </c>
      <c r="I803" s="30">
        <v>1023939630</v>
      </c>
    </row>
    <row r="804" spans="1:9" x14ac:dyDescent="0.25">
      <c r="A804" s="40">
        <v>43045</v>
      </c>
      <c r="B804" s="30" t="s">
        <v>54</v>
      </c>
      <c r="C804" s="30" t="s">
        <v>55</v>
      </c>
      <c r="D804" s="30">
        <v>437.71600000000001</v>
      </c>
      <c r="E804" s="30">
        <v>431.00279999999998</v>
      </c>
      <c r="F804" s="30">
        <v>1.55758</v>
      </c>
      <c r="G804" s="30">
        <v>6.7131999999999996</v>
      </c>
      <c r="H804" s="30">
        <v>2362.5</v>
      </c>
      <c r="I804" s="30">
        <v>1034104050</v>
      </c>
    </row>
    <row r="805" spans="1:9" x14ac:dyDescent="0.25">
      <c r="A805" s="40">
        <v>43042</v>
      </c>
      <c r="B805" s="30" t="s">
        <v>54</v>
      </c>
      <c r="C805" s="30" t="s">
        <v>55</v>
      </c>
      <c r="D805" s="30">
        <v>431.00279999999998</v>
      </c>
      <c r="E805" s="30">
        <v>429.93239999999997</v>
      </c>
      <c r="F805" s="30">
        <v>0.24897</v>
      </c>
      <c r="G805" s="30">
        <v>1.0704</v>
      </c>
      <c r="H805" s="30">
        <v>2437.5</v>
      </c>
      <c r="I805" s="30">
        <v>1050569325</v>
      </c>
    </row>
    <row r="806" spans="1:9" x14ac:dyDescent="0.25">
      <c r="A806" s="40">
        <v>43041</v>
      </c>
      <c r="B806" s="30" t="s">
        <v>54</v>
      </c>
      <c r="C806" s="30" t="s">
        <v>55</v>
      </c>
      <c r="D806" s="30">
        <v>429.93239999999997</v>
      </c>
      <c r="E806" s="30">
        <v>425.91399999999999</v>
      </c>
      <c r="F806" s="30">
        <v>0.94347999999999999</v>
      </c>
      <c r="G806" s="30">
        <v>4.0183999999999997</v>
      </c>
      <c r="H806" s="30">
        <v>2437.5</v>
      </c>
      <c r="I806" s="30">
        <v>1047960225</v>
      </c>
    </row>
    <row r="807" spans="1:9" x14ac:dyDescent="0.25">
      <c r="A807" s="40">
        <v>43040</v>
      </c>
      <c r="B807" s="30" t="s">
        <v>54</v>
      </c>
      <c r="C807" s="30" t="s">
        <v>55</v>
      </c>
      <c r="D807" s="30">
        <v>425.91399999999999</v>
      </c>
      <c r="E807" s="30">
        <v>429.6028</v>
      </c>
      <c r="F807" s="30">
        <v>-0.85865000000000002</v>
      </c>
      <c r="G807" s="30">
        <v>-3.6888000000000001</v>
      </c>
      <c r="H807" s="30">
        <v>2437.5</v>
      </c>
      <c r="I807" s="30">
        <v>1038165375</v>
      </c>
    </row>
    <row r="808" spans="1:9" x14ac:dyDescent="0.25">
      <c r="A808" s="40">
        <v>43039</v>
      </c>
      <c r="B808" s="30" t="s">
        <v>54</v>
      </c>
      <c r="C808" s="30" t="s">
        <v>55</v>
      </c>
      <c r="D808" s="30">
        <v>429.6028</v>
      </c>
      <c r="E808" s="30">
        <v>421.42759999999998</v>
      </c>
      <c r="F808" s="30">
        <v>1.93988</v>
      </c>
      <c r="G808" s="30">
        <v>8.1752000000000002</v>
      </c>
      <c r="H808" s="30">
        <v>2437.5</v>
      </c>
      <c r="I808" s="30">
        <v>1047156825</v>
      </c>
    </row>
    <row r="809" spans="1:9" x14ac:dyDescent="0.25">
      <c r="A809" s="40">
        <v>43038</v>
      </c>
      <c r="B809" s="30" t="s">
        <v>54</v>
      </c>
      <c r="C809" s="30" t="s">
        <v>55</v>
      </c>
      <c r="D809" s="30">
        <v>421.42759999999998</v>
      </c>
      <c r="E809" s="30">
        <v>426.19560000000001</v>
      </c>
      <c r="F809" s="30">
        <v>-1.1187400000000001</v>
      </c>
      <c r="G809" s="30">
        <v>-4.7679999999999998</v>
      </c>
      <c r="H809" s="30">
        <v>2437.5</v>
      </c>
      <c r="I809" s="30">
        <v>1027229775</v>
      </c>
    </row>
    <row r="810" spans="1:9" x14ac:dyDescent="0.25">
      <c r="A810" s="40">
        <v>43035</v>
      </c>
      <c r="B810" s="30" t="s">
        <v>54</v>
      </c>
      <c r="C810" s="30" t="s">
        <v>55</v>
      </c>
      <c r="D810" s="30">
        <v>426.19560000000001</v>
      </c>
      <c r="E810" s="30">
        <v>406.99560000000002</v>
      </c>
      <c r="F810" s="30">
        <v>4.7175000000000002</v>
      </c>
      <c r="G810" s="30">
        <v>19.2</v>
      </c>
      <c r="H810" s="30">
        <v>2437.5</v>
      </c>
      <c r="I810" s="30">
        <v>1038851775</v>
      </c>
    </row>
    <row r="811" spans="1:9" x14ac:dyDescent="0.25">
      <c r="A811" s="40">
        <v>43034</v>
      </c>
      <c r="B811" s="30" t="s">
        <v>54</v>
      </c>
      <c r="C811" s="30" t="s">
        <v>55</v>
      </c>
      <c r="D811" s="30">
        <v>406.99560000000002</v>
      </c>
      <c r="E811" s="30">
        <v>409.19760000000002</v>
      </c>
      <c r="F811" s="30">
        <v>-0.53813</v>
      </c>
      <c r="G811" s="30">
        <v>-2.202</v>
      </c>
      <c r="H811" s="30">
        <v>2450</v>
      </c>
      <c r="I811" s="30">
        <v>997139220</v>
      </c>
    </row>
    <row r="812" spans="1:9" x14ac:dyDescent="0.25">
      <c r="A812" s="40">
        <v>43033</v>
      </c>
      <c r="B812" s="30" t="s">
        <v>54</v>
      </c>
      <c r="C812" s="30" t="s">
        <v>55</v>
      </c>
      <c r="D812" s="30">
        <v>409.19760000000002</v>
      </c>
      <c r="E812" s="30">
        <v>412.20359999999999</v>
      </c>
      <c r="F812" s="30">
        <v>-0.72924999999999995</v>
      </c>
      <c r="G812" s="30">
        <v>-3.0059999999999998</v>
      </c>
      <c r="H812" s="30">
        <v>2450</v>
      </c>
      <c r="I812" s="30">
        <v>1002534120</v>
      </c>
    </row>
    <row r="813" spans="1:9" x14ac:dyDescent="0.25">
      <c r="A813" s="40">
        <v>43032</v>
      </c>
      <c r="B813" s="30" t="s">
        <v>54</v>
      </c>
      <c r="C813" s="30" t="s">
        <v>55</v>
      </c>
      <c r="D813" s="30">
        <v>412.20359999999999</v>
      </c>
      <c r="E813" s="30">
        <v>416.49880000000002</v>
      </c>
      <c r="F813" s="30">
        <v>-1.0312600000000001</v>
      </c>
      <c r="G813" s="30">
        <v>-4.2952000000000004</v>
      </c>
      <c r="H813" s="30">
        <v>2325</v>
      </c>
      <c r="I813" s="30">
        <v>958373370</v>
      </c>
    </row>
    <row r="814" spans="1:9" x14ac:dyDescent="0.25">
      <c r="A814" s="40">
        <v>43031</v>
      </c>
      <c r="B814" s="30" t="s">
        <v>54</v>
      </c>
      <c r="C814" s="30" t="s">
        <v>55</v>
      </c>
      <c r="D814" s="30">
        <v>416.49880000000002</v>
      </c>
      <c r="E814" s="30">
        <v>433.28879999999998</v>
      </c>
      <c r="F814" s="30">
        <v>-3.8750100000000001</v>
      </c>
      <c r="G814" s="30">
        <v>-16.79</v>
      </c>
      <c r="H814" s="30">
        <v>2325</v>
      </c>
      <c r="I814" s="30">
        <v>968359710</v>
      </c>
    </row>
    <row r="815" spans="1:9" x14ac:dyDescent="0.25">
      <c r="A815" s="40">
        <v>43028</v>
      </c>
      <c r="B815" s="30" t="s">
        <v>54</v>
      </c>
      <c r="C815" s="30" t="s">
        <v>55</v>
      </c>
      <c r="D815" s="30">
        <v>433.28879999999998</v>
      </c>
      <c r="E815" s="30">
        <v>427.92599999999999</v>
      </c>
      <c r="F815" s="30">
        <v>1.2532099999999999</v>
      </c>
      <c r="G815" s="30">
        <v>5.3628</v>
      </c>
      <c r="H815" s="30">
        <v>2462.5</v>
      </c>
      <c r="I815" s="30">
        <v>1066973670</v>
      </c>
    </row>
    <row r="816" spans="1:9" x14ac:dyDescent="0.25">
      <c r="A816" s="40">
        <v>43027</v>
      </c>
      <c r="B816" s="30" t="s">
        <v>54</v>
      </c>
      <c r="C816" s="30" t="s">
        <v>55</v>
      </c>
      <c r="D816" s="30">
        <v>427.92599999999999</v>
      </c>
      <c r="E816" s="30">
        <v>424.28480000000002</v>
      </c>
      <c r="F816" s="30">
        <v>0.85819999999999996</v>
      </c>
      <c r="G816" s="30">
        <v>3.6412</v>
      </c>
      <c r="H816" s="30">
        <v>2462.5</v>
      </c>
      <c r="I816" s="30">
        <v>1053767775</v>
      </c>
    </row>
    <row r="817" spans="1:9" x14ac:dyDescent="0.25">
      <c r="A817" s="40">
        <v>43026</v>
      </c>
      <c r="B817" s="30" t="s">
        <v>54</v>
      </c>
      <c r="C817" s="30" t="s">
        <v>55</v>
      </c>
      <c r="D817" s="30">
        <v>424.28480000000002</v>
      </c>
      <c r="E817" s="30">
        <v>418.93759999999997</v>
      </c>
      <c r="F817" s="30">
        <v>1.27637</v>
      </c>
      <c r="G817" s="30">
        <v>5.3472</v>
      </c>
      <c r="H817" s="30">
        <v>2425</v>
      </c>
      <c r="I817" s="30">
        <v>1028890640</v>
      </c>
    </row>
    <row r="818" spans="1:9" x14ac:dyDescent="0.25">
      <c r="A818" s="40">
        <v>43025</v>
      </c>
      <c r="B818" s="30" t="s">
        <v>54</v>
      </c>
      <c r="C818" s="30" t="s">
        <v>55</v>
      </c>
      <c r="D818" s="30">
        <v>418.93759999999997</v>
      </c>
      <c r="E818" s="30">
        <v>420.8904</v>
      </c>
      <c r="F818" s="30">
        <v>-0.46396999999999999</v>
      </c>
      <c r="G818" s="30">
        <v>-1.9528000000000001</v>
      </c>
      <c r="H818" s="30">
        <v>2425</v>
      </c>
      <c r="I818" s="30">
        <v>1015923680</v>
      </c>
    </row>
    <row r="819" spans="1:9" x14ac:dyDescent="0.25">
      <c r="A819" s="40">
        <v>43024</v>
      </c>
      <c r="B819" s="30" t="s">
        <v>54</v>
      </c>
      <c r="C819" s="30" t="s">
        <v>55</v>
      </c>
      <c r="D819" s="30">
        <v>420.8904</v>
      </c>
      <c r="E819" s="30">
        <v>414.55680000000001</v>
      </c>
      <c r="F819" s="30">
        <v>1.5278</v>
      </c>
      <c r="G819" s="30">
        <v>6.3335999999999997</v>
      </c>
      <c r="H819" s="30">
        <v>2412.5</v>
      </c>
      <c r="I819" s="30">
        <v>1015398090</v>
      </c>
    </row>
    <row r="820" spans="1:9" x14ac:dyDescent="0.25">
      <c r="A820" s="40">
        <v>43021</v>
      </c>
      <c r="B820" s="30" t="s">
        <v>54</v>
      </c>
      <c r="C820" s="30" t="s">
        <v>55</v>
      </c>
      <c r="D820" s="30">
        <v>414.55680000000001</v>
      </c>
      <c r="E820" s="30">
        <v>407.19720000000001</v>
      </c>
      <c r="F820" s="30">
        <v>1.80738</v>
      </c>
      <c r="G820" s="30">
        <v>7.3596000000000004</v>
      </c>
      <c r="H820" s="30">
        <v>2412.5</v>
      </c>
      <c r="I820" s="30">
        <v>1000118280</v>
      </c>
    </row>
    <row r="821" spans="1:9" x14ac:dyDescent="0.25">
      <c r="A821" s="40">
        <v>43020</v>
      </c>
      <c r="B821" s="30" t="s">
        <v>54</v>
      </c>
      <c r="C821" s="30" t="s">
        <v>55</v>
      </c>
      <c r="D821" s="30">
        <v>407.19720000000001</v>
      </c>
      <c r="E821" s="30">
        <v>403.15320000000003</v>
      </c>
      <c r="F821" s="30">
        <v>1.00309</v>
      </c>
      <c r="G821" s="30">
        <v>4.0439999999999996</v>
      </c>
      <c r="H821" s="30">
        <v>2412.5</v>
      </c>
      <c r="I821" s="30">
        <v>982363245</v>
      </c>
    </row>
    <row r="822" spans="1:9" x14ac:dyDescent="0.25">
      <c r="A822" s="40">
        <v>43019</v>
      </c>
      <c r="B822" s="30" t="s">
        <v>54</v>
      </c>
      <c r="C822" s="30" t="s">
        <v>55</v>
      </c>
      <c r="D822" s="30">
        <v>403.15320000000003</v>
      </c>
      <c r="E822" s="30">
        <v>398.19720000000001</v>
      </c>
      <c r="F822" s="30">
        <v>1.24461</v>
      </c>
      <c r="G822" s="30">
        <v>4.9560000000000004</v>
      </c>
      <c r="H822" s="30">
        <v>2412.5</v>
      </c>
      <c r="I822" s="30">
        <v>972607095</v>
      </c>
    </row>
    <row r="823" spans="1:9" x14ac:dyDescent="0.25">
      <c r="A823" s="40">
        <v>43018</v>
      </c>
      <c r="B823" s="30" t="s">
        <v>54</v>
      </c>
      <c r="C823" s="30" t="s">
        <v>55</v>
      </c>
      <c r="D823" s="30">
        <v>398.19720000000001</v>
      </c>
      <c r="E823" s="30">
        <v>389.56959999999998</v>
      </c>
      <c r="F823" s="30">
        <v>2.2146499999999998</v>
      </c>
      <c r="G823" s="30">
        <v>8.6275999999999993</v>
      </c>
      <c r="H823" s="30">
        <v>2412.5</v>
      </c>
      <c r="I823" s="30">
        <v>960650745</v>
      </c>
    </row>
    <row r="824" spans="1:9" x14ac:dyDescent="0.25">
      <c r="A824" s="40">
        <v>43017</v>
      </c>
      <c r="B824" s="30" t="s">
        <v>54</v>
      </c>
      <c r="C824" s="30" t="s">
        <v>55</v>
      </c>
      <c r="D824" s="30">
        <v>389.56959999999998</v>
      </c>
      <c r="E824" s="30">
        <v>395.21039999999999</v>
      </c>
      <c r="F824" s="30">
        <v>-1.4272899999999999</v>
      </c>
      <c r="G824" s="30">
        <v>-5.6407999999999996</v>
      </c>
      <c r="H824" s="30">
        <v>2412.5</v>
      </c>
      <c r="I824" s="30">
        <v>939836660</v>
      </c>
    </row>
    <row r="825" spans="1:9" x14ac:dyDescent="0.25">
      <c r="A825" s="40">
        <v>43014</v>
      </c>
      <c r="B825" s="30" t="s">
        <v>54</v>
      </c>
      <c r="C825" s="30" t="s">
        <v>55</v>
      </c>
      <c r="D825" s="30">
        <v>395.21039999999999</v>
      </c>
      <c r="E825" s="30">
        <v>396.22919999999999</v>
      </c>
      <c r="F825" s="30">
        <v>-0.25712000000000002</v>
      </c>
      <c r="G825" s="30">
        <v>-1.0187999999999999</v>
      </c>
      <c r="H825" s="30">
        <v>2412.5</v>
      </c>
      <c r="I825" s="30">
        <v>953445090</v>
      </c>
    </row>
    <row r="826" spans="1:9" x14ac:dyDescent="0.25">
      <c r="A826" s="40">
        <v>43013</v>
      </c>
      <c r="B826" s="30" t="s">
        <v>54</v>
      </c>
      <c r="C826" s="30" t="s">
        <v>55</v>
      </c>
      <c r="D826" s="30">
        <v>396.22919999999999</v>
      </c>
      <c r="E826" s="30">
        <v>383.85840000000002</v>
      </c>
      <c r="F826" s="30">
        <v>3.22275</v>
      </c>
      <c r="G826" s="30">
        <v>12.370799999999999</v>
      </c>
      <c r="H826" s="30">
        <v>2412.5</v>
      </c>
      <c r="I826" s="30">
        <v>955902945</v>
      </c>
    </row>
    <row r="827" spans="1:9" x14ac:dyDescent="0.25">
      <c r="A827" s="40">
        <v>43012</v>
      </c>
      <c r="B827" s="30" t="s">
        <v>54</v>
      </c>
      <c r="C827" s="30" t="s">
        <v>55</v>
      </c>
      <c r="D827" s="30">
        <v>383.85840000000002</v>
      </c>
      <c r="E827" s="30">
        <v>383.08120000000002</v>
      </c>
      <c r="F827" s="30">
        <v>0.20288</v>
      </c>
      <c r="G827" s="30">
        <v>0.7772</v>
      </c>
      <c r="H827" s="30">
        <v>2450</v>
      </c>
      <c r="I827" s="30">
        <v>940453080</v>
      </c>
    </row>
    <row r="828" spans="1:9" x14ac:dyDescent="0.25">
      <c r="A828" s="40">
        <v>43011</v>
      </c>
      <c r="B828" s="30" t="s">
        <v>54</v>
      </c>
      <c r="C828" s="30" t="s">
        <v>55</v>
      </c>
      <c r="D828" s="30">
        <v>383.08120000000002</v>
      </c>
      <c r="E828" s="30">
        <v>384.54599999999999</v>
      </c>
      <c r="F828" s="30">
        <v>-0.38091999999999998</v>
      </c>
      <c r="G828" s="30">
        <v>-1.4648000000000001</v>
      </c>
      <c r="H828" s="30">
        <v>2450</v>
      </c>
      <c r="I828" s="30">
        <v>938548940</v>
      </c>
    </row>
    <row r="829" spans="1:9" x14ac:dyDescent="0.25">
      <c r="A829" s="40">
        <v>43010</v>
      </c>
      <c r="B829" s="30" t="s">
        <v>54</v>
      </c>
      <c r="C829" s="30" t="s">
        <v>55</v>
      </c>
      <c r="D829" s="30">
        <v>384.54599999999999</v>
      </c>
      <c r="E829" s="30">
        <v>374.738</v>
      </c>
      <c r="F829" s="30">
        <v>2.6173000000000002</v>
      </c>
      <c r="G829" s="30">
        <v>9.8079999999999998</v>
      </c>
      <c r="H829" s="30">
        <v>2587.5</v>
      </c>
      <c r="I829" s="30">
        <v>995012775</v>
      </c>
    </row>
    <row r="830" spans="1:9" x14ac:dyDescent="0.25">
      <c r="A830" s="40">
        <v>43007</v>
      </c>
      <c r="B830" s="30" t="s">
        <v>54</v>
      </c>
      <c r="C830" s="30" t="s">
        <v>55</v>
      </c>
      <c r="D830" s="30">
        <v>374.738</v>
      </c>
      <c r="E830" s="30">
        <v>368.84</v>
      </c>
      <c r="F830" s="30">
        <v>1.59907</v>
      </c>
      <c r="G830" s="30">
        <v>5.8979999999999997</v>
      </c>
      <c r="H830" s="30">
        <v>2775</v>
      </c>
      <c r="I830" s="30">
        <v>1039897950</v>
      </c>
    </row>
    <row r="831" spans="1:9" x14ac:dyDescent="0.25">
      <c r="A831" s="40">
        <v>43006</v>
      </c>
      <c r="B831" s="30" t="s">
        <v>54</v>
      </c>
      <c r="C831" s="30" t="s">
        <v>55</v>
      </c>
      <c r="D831" s="30">
        <v>368.84</v>
      </c>
      <c r="E831" s="30">
        <v>362.46280000000002</v>
      </c>
      <c r="F831" s="30">
        <v>1.7594099999999999</v>
      </c>
      <c r="G831" s="30">
        <v>6.3772000000000002</v>
      </c>
      <c r="H831" s="30">
        <v>3062.5</v>
      </c>
      <c r="I831" s="30">
        <v>1129572500</v>
      </c>
    </row>
    <row r="832" spans="1:9" x14ac:dyDescent="0.25">
      <c r="A832" s="40">
        <v>43005</v>
      </c>
      <c r="B832" s="30" t="s">
        <v>54</v>
      </c>
      <c r="C832" s="30" t="s">
        <v>55</v>
      </c>
      <c r="D832" s="30">
        <v>362.46280000000002</v>
      </c>
      <c r="E832" s="30">
        <v>360.31560000000002</v>
      </c>
      <c r="F832" s="30">
        <v>0.59592000000000001</v>
      </c>
      <c r="G832" s="30">
        <v>2.1472000000000002</v>
      </c>
      <c r="H832" s="30">
        <v>3125</v>
      </c>
      <c r="I832" s="30">
        <v>1132696250</v>
      </c>
    </row>
    <row r="833" spans="1:9" x14ac:dyDescent="0.25">
      <c r="A833" s="40">
        <v>43004</v>
      </c>
      <c r="B833" s="30" t="s">
        <v>54</v>
      </c>
      <c r="C833" s="30" t="s">
        <v>55</v>
      </c>
      <c r="D833" s="30">
        <v>360.31560000000002</v>
      </c>
      <c r="E833" s="30">
        <v>357.48200000000003</v>
      </c>
      <c r="F833" s="30">
        <v>0.79266000000000003</v>
      </c>
      <c r="G833" s="30">
        <v>2.8336000000000001</v>
      </c>
      <c r="H833" s="30">
        <v>3150</v>
      </c>
      <c r="I833" s="30">
        <v>1134994140</v>
      </c>
    </row>
    <row r="834" spans="1:9" x14ac:dyDescent="0.25">
      <c r="A834" s="40">
        <v>43003</v>
      </c>
      <c r="B834" s="30" t="s">
        <v>54</v>
      </c>
      <c r="C834" s="30" t="s">
        <v>55</v>
      </c>
      <c r="D834" s="30">
        <v>357.48200000000003</v>
      </c>
      <c r="E834" s="30">
        <v>356.09440000000001</v>
      </c>
      <c r="F834" s="30">
        <v>0.38967000000000002</v>
      </c>
      <c r="G834" s="30">
        <v>1.3875999999999999</v>
      </c>
      <c r="H834" s="30">
        <v>3150</v>
      </c>
      <c r="I834" s="30">
        <v>1126068300</v>
      </c>
    </row>
    <row r="835" spans="1:9" x14ac:dyDescent="0.25">
      <c r="A835" s="40">
        <v>43000</v>
      </c>
      <c r="B835" s="30" t="s">
        <v>54</v>
      </c>
      <c r="C835" s="30" t="s">
        <v>55</v>
      </c>
      <c r="D835" s="30">
        <v>356.09440000000001</v>
      </c>
      <c r="E835" s="30">
        <v>359.14960000000002</v>
      </c>
      <c r="F835" s="30">
        <v>-0.85067999999999999</v>
      </c>
      <c r="G835" s="30">
        <v>-3.0552000000000001</v>
      </c>
      <c r="H835" s="30">
        <v>3162.5</v>
      </c>
      <c r="I835" s="30">
        <v>1126148540</v>
      </c>
    </row>
    <row r="836" spans="1:9" x14ac:dyDescent="0.25">
      <c r="A836" s="40">
        <v>42999</v>
      </c>
      <c r="B836" s="30" t="s">
        <v>54</v>
      </c>
      <c r="C836" s="30" t="s">
        <v>55</v>
      </c>
      <c r="D836" s="30">
        <v>359.14960000000002</v>
      </c>
      <c r="E836" s="30">
        <v>360.71120000000002</v>
      </c>
      <c r="F836" s="30">
        <v>-0.43292000000000003</v>
      </c>
      <c r="G836" s="30">
        <v>-1.5616000000000001</v>
      </c>
      <c r="H836" s="30">
        <v>3162.5</v>
      </c>
      <c r="I836" s="30">
        <v>1135810610</v>
      </c>
    </row>
    <row r="837" spans="1:9" x14ac:dyDescent="0.25">
      <c r="A837" s="40">
        <v>42998</v>
      </c>
      <c r="B837" s="30" t="s">
        <v>54</v>
      </c>
      <c r="C837" s="30" t="s">
        <v>55</v>
      </c>
      <c r="D837" s="30">
        <v>360.71120000000002</v>
      </c>
      <c r="E837" s="30">
        <v>356.41759999999999</v>
      </c>
      <c r="F837" s="30">
        <v>1.20465</v>
      </c>
      <c r="G837" s="30">
        <v>4.2935999999999996</v>
      </c>
      <c r="H837" s="30">
        <v>3200</v>
      </c>
      <c r="I837" s="30">
        <v>1154275840</v>
      </c>
    </row>
    <row r="838" spans="1:9" x14ac:dyDescent="0.25">
      <c r="A838" s="40">
        <v>42997</v>
      </c>
      <c r="B838" s="30" t="s">
        <v>54</v>
      </c>
      <c r="C838" s="30" t="s">
        <v>55</v>
      </c>
      <c r="D838" s="30">
        <v>356.41759999999999</v>
      </c>
      <c r="E838" s="30">
        <v>356.61399999999998</v>
      </c>
      <c r="F838" s="30">
        <v>-5.5070000000000001E-2</v>
      </c>
      <c r="G838" s="30">
        <v>-0.19639999999999999</v>
      </c>
      <c r="H838" s="30">
        <v>3475</v>
      </c>
      <c r="I838" s="30">
        <v>1238551160</v>
      </c>
    </row>
    <row r="839" spans="1:9" x14ac:dyDescent="0.25">
      <c r="A839" s="40">
        <v>42996</v>
      </c>
      <c r="B839" s="30" t="s">
        <v>54</v>
      </c>
      <c r="C839" s="30" t="s">
        <v>55</v>
      </c>
      <c r="D839" s="30">
        <v>356.61399999999998</v>
      </c>
      <c r="E839" s="30">
        <v>343.29520000000002</v>
      </c>
      <c r="F839" s="30">
        <v>3.8796900000000001</v>
      </c>
      <c r="G839" s="30">
        <v>13.3188</v>
      </c>
      <c r="H839" s="30">
        <v>3650</v>
      </c>
      <c r="I839" s="30">
        <v>1301641100</v>
      </c>
    </row>
    <row r="840" spans="1:9" x14ac:dyDescent="0.25">
      <c r="A840" s="40">
        <v>42993</v>
      </c>
      <c r="B840" s="30" t="s">
        <v>54</v>
      </c>
      <c r="C840" s="30" t="s">
        <v>55</v>
      </c>
      <c r="D840" s="30">
        <v>343.29520000000002</v>
      </c>
      <c r="E840" s="30">
        <v>339.82279999999997</v>
      </c>
      <c r="F840" s="30">
        <v>1.02183</v>
      </c>
      <c r="G840" s="30">
        <v>3.4723999999999999</v>
      </c>
      <c r="H840" s="30">
        <v>3650</v>
      </c>
      <c r="I840" s="30">
        <v>1253027480</v>
      </c>
    </row>
    <row r="841" spans="1:9" x14ac:dyDescent="0.25">
      <c r="A841" s="40">
        <v>42992</v>
      </c>
      <c r="B841" s="30" t="s">
        <v>54</v>
      </c>
      <c r="C841" s="30" t="s">
        <v>55</v>
      </c>
      <c r="D841" s="30">
        <v>339.82279999999997</v>
      </c>
      <c r="E841" s="30">
        <v>341.85879999999997</v>
      </c>
      <c r="F841" s="30">
        <v>-0.59557000000000004</v>
      </c>
      <c r="G841" s="30">
        <v>-2.036</v>
      </c>
      <c r="H841" s="30">
        <v>4075</v>
      </c>
      <c r="I841" s="30">
        <v>1384777910</v>
      </c>
    </row>
    <row r="842" spans="1:9" x14ac:dyDescent="0.25">
      <c r="A842" s="40">
        <v>42991</v>
      </c>
      <c r="B842" s="30" t="s">
        <v>54</v>
      </c>
      <c r="C842" s="30" t="s">
        <v>55</v>
      </c>
      <c r="D842" s="30">
        <v>341.85879999999997</v>
      </c>
      <c r="E842" s="30">
        <v>330.9948</v>
      </c>
      <c r="F842" s="30">
        <v>3.2822300000000002</v>
      </c>
      <c r="G842" s="30">
        <v>10.864000000000001</v>
      </c>
      <c r="H842" s="30">
        <v>4137.5</v>
      </c>
      <c r="I842" s="30">
        <v>1414440785</v>
      </c>
    </row>
    <row r="843" spans="1:9" x14ac:dyDescent="0.25">
      <c r="A843" s="40">
        <v>42990</v>
      </c>
      <c r="B843" s="30" t="s">
        <v>54</v>
      </c>
      <c r="C843" s="30" t="s">
        <v>55</v>
      </c>
      <c r="D843" s="30">
        <v>330.9948</v>
      </c>
      <c r="E843" s="30">
        <v>324.28399999999999</v>
      </c>
      <c r="F843" s="30">
        <v>2.06942</v>
      </c>
      <c r="G843" s="30">
        <v>6.7107999999999999</v>
      </c>
      <c r="H843" s="30">
        <v>4375</v>
      </c>
      <c r="I843" s="30">
        <v>1448102250</v>
      </c>
    </row>
    <row r="844" spans="1:9" x14ac:dyDescent="0.25">
      <c r="A844" s="40">
        <v>42989</v>
      </c>
      <c r="B844" s="30" t="s">
        <v>54</v>
      </c>
      <c r="C844" s="30" t="s">
        <v>55</v>
      </c>
      <c r="D844" s="30">
        <v>324.28399999999999</v>
      </c>
      <c r="E844" s="30">
        <v>306.5736</v>
      </c>
      <c r="F844" s="30">
        <v>5.7768800000000002</v>
      </c>
      <c r="G844" s="30">
        <v>17.7104</v>
      </c>
      <c r="H844" s="30">
        <v>4375</v>
      </c>
      <c r="I844" s="30">
        <v>1418742500</v>
      </c>
    </row>
    <row r="845" spans="1:9" x14ac:dyDescent="0.25">
      <c r="A845" s="40">
        <v>42986</v>
      </c>
      <c r="B845" s="30" t="s">
        <v>54</v>
      </c>
      <c r="C845" s="30" t="s">
        <v>55</v>
      </c>
      <c r="D845" s="30">
        <v>306.5736</v>
      </c>
      <c r="E845" s="30">
        <v>313.84399999999999</v>
      </c>
      <c r="F845" s="30">
        <v>-2.31656</v>
      </c>
      <c r="G845" s="30">
        <v>-7.2704000000000004</v>
      </c>
      <c r="H845" s="30">
        <v>4737.5</v>
      </c>
      <c r="I845" s="30">
        <v>1452392430</v>
      </c>
    </row>
    <row r="846" spans="1:9" x14ac:dyDescent="0.25">
      <c r="A846" s="40">
        <v>42985</v>
      </c>
      <c r="B846" s="30" t="s">
        <v>54</v>
      </c>
      <c r="C846" s="30" t="s">
        <v>55</v>
      </c>
      <c r="D846" s="30">
        <v>313.84399999999999</v>
      </c>
      <c r="E846" s="30">
        <v>309.51319999999998</v>
      </c>
      <c r="F846" s="30">
        <v>1.39923</v>
      </c>
      <c r="G846" s="30">
        <v>4.3308</v>
      </c>
      <c r="H846" s="30">
        <v>4737.5</v>
      </c>
      <c r="I846" s="30">
        <v>1486835950</v>
      </c>
    </row>
    <row r="847" spans="1:9" x14ac:dyDescent="0.25">
      <c r="A847" s="40">
        <v>42984</v>
      </c>
      <c r="B847" s="30" t="s">
        <v>54</v>
      </c>
      <c r="C847" s="30" t="s">
        <v>55</v>
      </c>
      <c r="D847" s="30">
        <v>309.51319999999998</v>
      </c>
      <c r="E847" s="30">
        <v>311.50920000000002</v>
      </c>
      <c r="F847" s="30">
        <v>-0.64075000000000004</v>
      </c>
      <c r="G847" s="30">
        <v>-1.996</v>
      </c>
      <c r="H847" s="30">
        <v>4737.5</v>
      </c>
      <c r="I847" s="30">
        <v>1466318785</v>
      </c>
    </row>
    <row r="848" spans="1:9" x14ac:dyDescent="0.25">
      <c r="A848" s="40">
        <v>42983</v>
      </c>
      <c r="B848" s="30" t="s">
        <v>54</v>
      </c>
      <c r="C848" s="30" t="s">
        <v>55</v>
      </c>
      <c r="D848" s="30">
        <v>311.50920000000002</v>
      </c>
      <c r="E848" s="30">
        <v>320.92559999999997</v>
      </c>
      <c r="F848" s="30">
        <v>-2.9341400000000002</v>
      </c>
      <c r="G848" s="30">
        <v>-9.4163999999999994</v>
      </c>
      <c r="H848" s="30">
        <v>4737.5</v>
      </c>
      <c r="I848" s="30">
        <v>1475774835</v>
      </c>
    </row>
    <row r="849" spans="1:9" x14ac:dyDescent="0.25">
      <c r="A849" s="40">
        <v>42979</v>
      </c>
      <c r="B849" s="30" t="s">
        <v>54</v>
      </c>
      <c r="C849" s="30" t="s">
        <v>55</v>
      </c>
      <c r="D849" s="30">
        <v>320.92559999999997</v>
      </c>
      <c r="E849" s="30">
        <v>321.5532</v>
      </c>
      <c r="F849" s="30">
        <v>-0.19517999999999999</v>
      </c>
      <c r="G849" s="30">
        <v>-0.62760000000000005</v>
      </c>
      <c r="H849" s="30">
        <v>4462.5</v>
      </c>
      <c r="I849" s="30">
        <v>1432130490</v>
      </c>
    </row>
    <row r="850" spans="1:9" x14ac:dyDescent="0.25">
      <c r="A850" s="40">
        <v>42978</v>
      </c>
      <c r="B850" s="30" t="s">
        <v>54</v>
      </c>
      <c r="C850" s="30" t="s">
        <v>55</v>
      </c>
      <c r="D850" s="30">
        <v>321.5532</v>
      </c>
      <c r="E850" s="30">
        <v>311.09840000000003</v>
      </c>
      <c r="F850" s="30">
        <v>3.3606099999999999</v>
      </c>
      <c r="G850" s="30">
        <v>10.454800000000001</v>
      </c>
      <c r="H850" s="30">
        <v>4462.5</v>
      </c>
      <c r="I850" s="30">
        <v>1434931155</v>
      </c>
    </row>
    <row r="851" spans="1:9" x14ac:dyDescent="0.25">
      <c r="A851" s="40">
        <v>42977</v>
      </c>
      <c r="B851" s="30" t="s">
        <v>54</v>
      </c>
      <c r="C851" s="30" t="s">
        <v>55</v>
      </c>
      <c r="D851" s="30">
        <v>311.09840000000003</v>
      </c>
      <c r="E851" s="30">
        <v>311.59280000000001</v>
      </c>
      <c r="F851" s="30">
        <v>-0.15867000000000001</v>
      </c>
      <c r="G851" s="30">
        <v>-0.49440000000000001</v>
      </c>
      <c r="H851" s="30">
        <v>4462.5</v>
      </c>
      <c r="I851" s="30">
        <v>1388276610</v>
      </c>
    </row>
    <row r="852" spans="1:9" x14ac:dyDescent="0.25">
      <c r="A852" s="40">
        <v>42976</v>
      </c>
      <c r="B852" s="30" t="s">
        <v>54</v>
      </c>
      <c r="C852" s="30" t="s">
        <v>55</v>
      </c>
      <c r="D852" s="30">
        <v>311.59280000000001</v>
      </c>
      <c r="E852" s="30">
        <v>314.69720000000001</v>
      </c>
      <c r="F852" s="30">
        <v>-0.98646999999999996</v>
      </c>
      <c r="G852" s="30">
        <v>-3.1044</v>
      </c>
      <c r="H852" s="30">
        <v>4462.5</v>
      </c>
      <c r="I852" s="30">
        <v>1390482870</v>
      </c>
    </row>
    <row r="853" spans="1:9" x14ac:dyDescent="0.25">
      <c r="A853" s="40">
        <v>42975</v>
      </c>
      <c r="B853" s="30" t="s">
        <v>54</v>
      </c>
      <c r="C853" s="30" t="s">
        <v>55</v>
      </c>
      <c r="D853" s="30">
        <v>314.69720000000001</v>
      </c>
      <c r="E853" s="30">
        <v>313.15320000000003</v>
      </c>
      <c r="F853" s="30">
        <v>0.49304999999999999</v>
      </c>
      <c r="G853" s="30">
        <v>1.544</v>
      </c>
      <c r="H853" s="30">
        <v>4362.5</v>
      </c>
      <c r="I853" s="30">
        <v>1372866535</v>
      </c>
    </row>
    <row r="854" spans="1:9" x14ac:dyDescent="0.25">
      <c r="A854" s="40">
        <v>42972</v>
      </c>
      <c r="B854" s="30" t="s">
        <v>54</v>
      </c>
      <c r="C854" s="30" t="s">
        <v>55</v>
      </c>
      <c r="D854" s="30">
        <v>313.15320000000003</v>
      </c>
      <c r="E854" s="30">
        <v>306.92599999999999</v>
      </c>
      <c r="F854" s="30">
        <v>2.0288900000000001</v>
      </c>
      <c r="G854" s="30">
        <v>6.2271999999999998</v>
      </c>
      <c r="H854" s="30">
        <v>4362.5</v>
      </c>
      <c r="I854" s="30">
        <v>1366130835</v>
      </c>
    </row>
    <row r="855" spans="1:9" x14ac:dyDescent="0.25">
      <c r="A855" s="40">
        <v>42971</v>
      </c>
      <c r="B855" s="30" t="s">
        <v>54</v>
      </c>
      <c r="C855" s="30" t="s">
        <v>55</v>
      </c>
      <c r="D855" s="30">
        <v>306.92599999999999</v>
      </c>
      <c r="E855" s="30">
        <v>303.08800000000002</v>
      </c>
      <c r="F855" s="30">
        <v>1.2663</v>
      </c>
      <c r="G855" s="30">
        <v>3.8380000000000001</v>
      </c>
      <c r="H855" s="30">
        <v>4462.5</v>
      </c>
      <c r="I855" s="30">
        <v>1369657275</v>
      </c>
    </row>
    <row r="856" spans="1:9" x14ac:dyDescent="0.25">
      <c r="A856" s="40">
        <v>42970</v>
      </c>
      <c r="B856" s="30" t="s">
        <v>54</v>
      </c>
      <c r="C856" s="30" t="s">
        <v>55</v>
      </c>
      <c r="D856" s="30">
        <v>303.08800000000002</v>
      </c>
      <c r="E856" s="30">
        <v>318.36799999999999</v>
      </c>
      <c r="F856" s="30">
        <v>-4.79948</v>
      </c>
      <c r="G856" s="30">
        <v>-15.28</v>
      </c>
      <c r="H856" s="30">
        <v>4462.5</v>
      </c>
      <c r="I856" s="30">
        <v>1352530200</v>
      </c>
    </row>
    <row r="857" spans="1:9" x14ac:dyDescent="0.25">
      <c r="A857" s="40">
        <v>42969</v>
      </c>
      <c r="B857" s="30" t="s">
        <v>54</v>
      </c>
      <c r="C857" s="30" t="s">
        <v>55</v>
      </c>
      <c r="D857" s="30">
        <v>318.36799999999999</v>
      </c>
      <c r="E857" s="30">
        <v>295.2276</v>
      </c>
      <c r="F857" s="30">
        <v>7.8381600000000002</v>
      </c>
      <c r="G857" s="30">
        <v>23.1404</v>
      </c>
      <c r="H857" s="30">
        <v>4312.5</v>
      </c>
      <c r="I857" s="30">
        <v>1372962000</v>
      </c>
    </row>
    <row r="858" spans="1:9" x14ac:dyDescent="0.25">
      <c r="A858" s="40">
        <v>42968</v>
      </c>
      <c r="B858" s="30" t="s">
        <v>54</v>
      </c>
      <c r="C858" s="30" t="s">
        <v>55</v>
      </c>
      <c r="D858" s="30">
        <v>295.2276</v>
      </c>
      <c r="E858" s="30">
        <v>280.18279999999999</v>
      </c>
      <c r="F858" s="30">
        <v>5.3696400000000004</v>
      </c>
      <c r="G858" s="30">
        <v>15.0448</v>
      </c>
      <c r="H858" s="30">
        <v>4500</v>
      </c>
      <c r="I858" s="30">
        <v>1328524200</v>
      </c>
    </row>
    <row r="859" spans="1:9" x14ac:dyDescent="0.25">
      <c r="A859" s="40">
        <v>42965</v>
      </c>
      <c r="B859" s="30" t="s">
        <v>54</v>
      </c>
      <c r="C859" s="30" t="s">
        <v>55</v>
      </c>
      <c r="D859" s="30">
        <v>280.18279999999999</v>
      </c>
      <c r="E859" s="30">
        <v>281.27199999999999</v>
      </c>
      <c r="F859" s="30">
        <v>-0.38723999999999997</v>
      </c>
      <c r="G859" s="30">
        <v>-1.0891999999999999</v>
      </c>
      <c r="H859" s="30">
        <v>4400</v>
      </c>
      <c r="I859" s="30">
        <v>1232804320</v>
      </c>
    </row>
    <row r="860" spans="1:9" x14ac:dyDescent="0.25">
      <c r="A860" s="40">
        <v>42964</v>
      </c>
      <c r="B860" s="30" t="s">
        <v>54</v>
      </c>
      <c r="C860" s="30" t="s">
        <v>55</v>
      </c>
      <c r="D860" s="30">
        <v>281.27199999999999</v>
      </c>
      <c r="E860" s="30">
        <v>326.85160000000002</v>
      </c>
      <c r="F860" s="30">
        <v>-13.945040000000001</v>
      </c>
      <c r="G860" s="30">
        <v>-45.579599999999999</v>
      </c>
      <c r="H860" s="30">
        <v>4100</v>
      </c>
      <c r="I860" s="30">
        <v>1153215200</v>
      </c>
    </row>
    <row r="861" spans="1:9" x14ac:dyDescent="0.25">
      <c r="A861" s="40">
        <v>42963</v>
      </c>
      <c r="B861" s="30" t="s">
        <v>54</v>
      </c>
      <c r="C861" s="30" t="s">
        <v>55</v>
      </c>
      <c r="D861" s="30">
        <v>326.85160000000002</v>
      </c>
      <c r="E861" s="30">
        <v>324.41359999999997</v>
      </c>
      <c r="F861" s="30">
        <v>0.75151000000000001</v>
      </c>
      <c r="G861" s="30">
        <v>2.4380000000000002</v>
      </c>
      <c r="H861" s="30">
        <v>3887.5</v>
      </c>
      <c r="I861" s="30">
        <v>1270635595</v>
      </c>
    </row>
    <row r="862" spans="1:9" x14ac:dyDescent="0.25">
      <c r="A862" s="40">
        <v>42962</v>
      </c>
      <c r="B862" s="30" t="s">
        <v>54</v>
      </c>
      <c r="C862" s="30" t="s">
        <v>55</v>
      </c>
      <c r="D862" s="30">
        <v>324.41359999999997</v>
      </c>
      <c r="E862" s="30">
        <v>324.33960000000002</v>
      </c>
      <c r="F862" s="30">
        <v>2.282E-2</v>
      </c>
      <c r="G862" s="30">
        <v>7.3999999999999996E-2</v>
      </c>
      <c r="H862" s="30">
        <v>3887.5</v>
      </c>
      <c r="I862" s="30">
        <v>1261157870</v>
      </c>
    </row>
    <row r="863" spans="1:9" x14ac:dyDescent="0.25">
      <c r="A863" s="40">
        <v>42961</v>
      </c>
      <c r="B863" s="30" t="s">
        <v>54</v>
      </c>
      <c r="C863" s="30" t="s">
        <v>55</v>
      </c>
      <c r="D863" s="30">
        <v>324.33960000000002</v>
      </c>
      <c r="E863" s="30">
        <v>283.76560000000001</v>
      </c>
      <c r="F863" s="30">
        <v>14.29842</v>
      </c>
      <c r="G863" s="30">
        <v>40.573999999999998</v>
      </c>
      <c r="H863" s="30">
        <v>3562.5</v>
      </c>
      <c r="I863" s="30">
        <v>1155459825</v>
      </c>
    </row>
    <row r="864" spans="1:9" x14ac:dyDescent="0.25">
      <c r="A864" s="40">
        <v>42958</v>
      </c>
      <c r="B864" s="30" t="s">
        <v>54</v>
      </c>
      <c r="C864" s="30" t="s">
        <v>55</v>
      </c>
      <c r="D864" s="30">
        <v>283.76560000000001</v>
      </c>
      <c r="E864" s="30">
        <v>285.10359999999997</v>
      </c>
      <c r="F864" s="30">
        <v>-0.46929999999999999</v>
      </c>
      <c r="G864" s="30">
        <v>-1.3380000000000001</v>
      </c>
      <c r="H864" s="30">
        <v>3437.5</v>
      </c>
      <c r="I864" s="30">
        <v>975444250</v>
      </c>
    </row>
    <row r="865" spans="1:9" x14ac:dyDescent="0.25">
      <c r="A865" s="40">
        <v>42957</v>
      </c>
      <c r="B865" s="30" t="s">
        <v>54</v>
      </c>
      <c r="C865" s="30" t="s">
        <v>55</v>
      </c>
      <c r="D865" s="30">
        <v>285.10359999999997</v>
      </c>
      <c r="E865" s="30">
        <v>352.3408</v>
      </c>
      <c r="F865" s="30">
        <v>-19.082999999999998</v>
      </c>
      <c r="G865" s="30">
        <v>-67.237200000000001</v>
      </c>
      <c r="H865" s="30">
        <v>2675</v>
      </c>
      <c r="I865" s="30">
        <v>762652130</v>
      </c>
    </row>
    <row r="866" spans="1:9" x14ac:dyDescent="0.25">
      <c r="A866" s="40">
        <v>42956</v>
      </c>
      <c r="B866" s="30" t="s">
        <v>54</v>
      </c>
      <c r="C866" s="30" t="s">
        <v>55</v>
      </c>
      <c r="D866" s="30">
        <v>352.3408</v>
      </c>
      <c r="E866" s="30">
        <v>356.964</v>
      </c>
      <c r="F866" s="30">
        <v>-1.29514</v>
      </c>
      <c r="G866" s="30">
        <v>-4.6231999999999998</v>
      </c>
      <c r="H866" s="30">
        <v>2037.5</v>
      </c>
      <c r="I866" s="30">
        <v>717894380</v>
      </c>
    </row>
    <row r="867" spans="1:9" x14ac:dyDescent="0.25">
      <c r="A867" s="40">
        <v>42955</v>
      </c>
      <c r="B867" s="30" t="s">
        <v>54</v>
      </c>
      <c r="C867" s="30" t="s">
        <v>55</v>
      </c>
      <c r="D867" s="30">
        <v>356.964</v>
      </c>
      <c r="E867" s="30">
        <v>368.07799999999997</v>
      </c>
      <c r="F867" s="30">
        <v>-3.0194700000000001</v>
      </c>
      <c r="G867" s="30">
        <v>-11.114000000000001</v>
      </c>
      <c r="H867" s="30">
        <v>1837.5</v>
      </c>
      <c r="I867" s="30">
        <v>655921350</v>
      </c>
    </row>
    <row r="868" spans="1:9" x14ac:dyDescent="0.25">
      <c r="A868" s="40">
        <v>42954</v>
      </c>
      <c r="B868" s="30" t="s">
        <v>54</v>
      </c>
      <c r="C868" s="30" t="s">
        <v>55</v>
      </c>
      <c r="D868" s="30">
        <v>368.07799999999997</v>
      </c>
      <c r="E868" s="30">
        <v>362.69560000000001</v>
      </c>
      <c r="F868" s="30">
        <v>1.484</v>
      </c>
      <c r="G868" s="30">
        <v>5.3823999999999996</v>
      </c>
      <c r="H868" s="30">
        <v>1837.5</v>
      </c>
      <c r="I868" s="30">
        <v>676343325</v>
      </c>
    </row>
    <row r="869" spans="1:9" x14ac:dyDescent="0.25">
      <c r="A869" s="40">
        <v>42951</v>
      </c>
      <c r="B869" s="30" t="s">
        <v>54</v>
      </c>
      <c r="C869" s="30" t="s">
        <v>55</v>
      </c>
      <c r="D869" s="30">
        <v>362.69560000000001</v>
      </c>
      <c r="E869" s="30">
        <v>363.00439999999998</v>
      </c>
      <c r="F869" s="30">
        <v>-8.5070000000000007E-2</v>
      </c>
      <c r="G869" s="30">
        <v>-0.30880000000000002</v>
      </c>
      <c r="H869" s="30">
        <v>1787.5</v>
      </c>
      <c r="I869" s="30">
        <v>648318385</v>
      </c>
    </row>
    <row r="870" spans="1:9" x14ac:dyDescent="0.25">
      <c r="A870" s="40">
        <v>42950</v>
      </c>
      <c r="B870" s="30" t="s">
        <v>54</v>
      </c>
      <c r="C870" s="30" t="s">
        <v>55</v>
      </c>
      <c r="D870" s="30">
        <v>363.00439999999998</v>
      </c>
      <c r="E870" s="30">
        <v>365.37279999999998</v>
      </c>
      <c r="F870" s="30">
        <v>-0.64820999999999995</v>
      </c>
      <c r="G870" s="30">
        <v>-2.3683999999999998</v>
      </c>
      <c r="H870" s="30">
        <v>1675</v>
      </c>
      <c r="I870" s="30">
        <v>608032370</v>
      </c>
    </row>
    <row r="871" spans="1:9" x14ac:dyDescent="0.25">
      <c r="A871" s="40">
        <v>42949</v>
      </c>
      <c r="B871" s="30" t="s">
        <v>54</v>
      </c>
      <c r="C871" s="30" t="s">
        <v>55</v>
      </c>
      <c r="D871" s="30">
        <v>365.37279999999998</v>
      </c>
      <c r="E871" s="30">
        <v>369.25479999999999</v>
      </c>
      <c r="F871" s="30">
        <v>-1.05131</v>
      </c>
      <c r="G871" s="30">
        <v>-3.8820000000000001</v>
      </c>
      <c r="H871" s="30">
        <v>1675</v>
      </c>
      <c r="I871" s="30">
        <v>611999440</v>
      </c>
    </row>
    <row r="872" spans="1:9" x14ac:dyDescent="0.25">
      <c r="A872" s="40">
        <v>42948</v>
      </c>
      <c r="B872" s="30" t="s">
        <v>54</v>
      </c>
      <c r="C872" s="30" t="s">
        <v>55</v>
      </c>
      <c r="D872" s="30">
        <v>369.25479999999999</v>
      </c>
      <c r="E872" s="30">
        <v>367.70920000000001</v>
      </c>
      <c r="F872" s="30">
        <v>0.42032999999999998</v>
      </c>
      <c r="G872" s="30">
        <v>1.5456000000000001</v>
      </c>
      <c r="H872" s="30">
        <v>1625</v>
      </c>
      <c r="I872" s="30">
        <v>600039050</v>
      </c>
    </row>
    <row r="873" spans="1:9" x14ac:dyDescent="0.25">
      <c r="A873" s="40">
        <v>42947</v>
      </c>
      <c r="B873" s="30" t="s">
        <v>54</v>
      </c>
      <c r="C873" s="30" t="s">
        <v>55</v>
      </c>
      <c r="D873" s="30">
        <v>367.70920000000001</v>
      </c>
      <c r="E873" s="30">
        <v>364.06360000000001</v>
      </c>
      <c r="F873" s="30">
        <v>1.00136</v>
      </c>
      <c r="G873" s="30">
        <v>3.6456</v>
      </c>
      <c r="H873" s="30">
        <v>1625</v>
      </c>
      <c r="I873" s="30">
        <v>597527450</v>
      </c>
    </row>
    <row r="874" spans="1:9" x14ac:dyDescent="0.25">
      <c r="A874" s="40">
        <v>42944</v>
      </c>
      <c r="B874" s="30" t="s">
        <v>54</v>
      </c>
      <c r="C874" s="30" t="s">
        <v>55</v>
      </c>
      <c r="D874" s="30">
        <v>364.06360000000001</v>
      </c>
      <c r="E874" s="30">
        <v>363.07960000000003</v>
      </c>
      <c r="F874" s="30">
        <v>0.27100999999999997</v>
      </c>
      <c r="G874" s="30">
        <v>0.98399999999999999</v>
      </c>
      <c r="H874" s="30">
        <v>1562.5</v>
      </c>
      <c r="I874" s="30">
        <v>568849375</v>
      </c>
    </row>
    <row r="875" spans="1:9" x14ac:dyDescent="0.25">
      <c r="A875" s="40">
        <v>42943</v>
      </c>
      <c r="B875" s="30" t="s">
        <v>54</v>
      </c>
      <c r="C875" s="30" t="s">
        <v>55</v>
      </c>
      <c r="D875" s="30">
        <v>363.07960000000003</v>
      </c>
      <c r="E875" s="30">
        <v>366.39679999999998</v>
      </c>
      <c r="F875" s="30">
        <v>-0.90536000000000005</v>
      </c>
      <c r="G875" s="30">
        <v>-3.3172000000000001</v>
      </c>
      <c r="H875" s="30">
        <v>1225</v>
      </c>
      <c r="I875" s="30">
        <v>444772510</v>
      </c>
    </row>
    <row r="876" spans="1:9" x14ac:dyDescent="0.25">
      <c r="A876" s="40">
        <v>42942</v>
      </c>
      <c r="B876" s="30" t="s">
        <v>54</v>
      </c>
      <c r="C876" s="30" t="s">
        <v>55</v>
      </c>
      <c r="D876" s="30">
        <v>366.39679999999998</v>
      </c>
      <c r="E876" s="30">
        <v>369.2208</v>
      </c>
      <c r="F876" s="30">
        <v>-0.76485000000000003</v>
      </c>
      <c r="G876" s="30">
        <v>-2.8239999999999998</v>
      </c>
      <c r="H876" s="30">
        <v>1187.5</v>
      </c>
      <c r="I876" s="30">
        <v>435096200</v>
      </c>
    </row>
    <row r="877" spans="1:9" x14ac:dyDescent="0.25">
      <c r="A877" s="40">
        <v>42941</v>
      </c>
      <c r="B877" s="30" t="s">
        <v>54</v>
      </c>
      <c r="C877" s="30" t="s">
        <v>55</v>
      </c>
      <c r="D877" s="30">
        <v>369.2208</v>
      </c>
      <c r="E877" s="30">
        <v>365.75959999999998</v>
      </c>
      <c r="F877" s="30">
        <v>0.94630000000000003</v>
      </c>
      <c r="G877" s="30">
        <v>3.4611999999999998</v>
      </c>
      <c r="H877" s="30">
        <v>1187.5</v>
      </c>
      <c r="I877" s="30">
        <v>438449700</v>
      </c>
    </row>
    <row r="878" spans="1:9" x14ac:dyDescent="0.25">
      <c r="A878" s="40">
        <v>42940</v>
      </c>
      <c r="B878" s="30" t="s">
        <v>54</v>
      </c>
      <c r="C878" s="30" t="s">
        <v>55</v>
      </c>
      <c r="D878" s="30">
        <v>365.75959999999998</v>
      </c>
      <c r="E878" s="30">
        <v>363.8596</v>
      </c>
      <c r="F878" s="30">
        <v>0.52217999999999998</v>
      </c>
      <c r="G878" s="30">
        <v>1.9</v>
      </c>
      <c r="H878" s="30">
        <v>1162.5</v>
      </c>
      <c r="I878" s="30">
        <v>425195535</v>
      </c>
    </row>
    <row r="879" spans="1:9" x14ac:dyDescent="0.25">
      <c r="A879" s="40">
        <v>42937</v>
      </c>
      <c r="B879" s="30" t="s">
        <v>54</v>
      </c>
      <c r="C879" s="30" t="s">
        <v>55</v>
      </c>
      <c r="D879" s="30">
        <v>363.8596</v>
      </c>
      <c r="E879" s="30">
        <v>360.9128</v>
      </c>
      <c r="F879" s="30">
        <v>0.81649000000000005</v>
      </c>
      <c r="G879" s="30">
        <v>2.9468000000000001</v>
      </c>
      <c r="H879" s="30">
        <v>1137.5</v>
      </c>
      <c r="I879" s="30">
        <v>413890295</v>
      </c>
    </row>
    <row r="880" spans="1:9" x14ac:dyDescent="0.25">
      <c r="A880" s="40">
        <v>42936</v>
      </c>
      <c r="B880" s="30" t="s">
        <v>54</v>
      </c>
      <c r="C880" s="30" t="s">
        <v>55</v>
      </c>
      <c r="D880" s="30">
        <v>360.9128</v>
      </c>
      <c r="E880" s="30">
        <v>359.46679999999998</v>
      </c>
      <c r="F880" s="30">
        <v>0.40226000000000001</v>
      </c>
      <c r="G880" s="30">
        <v>1.446</v>
      </c>
      <c r="H880" s="30">
        <v>1612.5</v>
      </c>
      <c r="I880" s="30">
        <v>581971890</v>
      </c>
    </row>
    <row r="881" spans="1:9" x14ac:dyDescent="0.25">
      <c r="A881" s="40">
        <v>42935</v>
      </c>
      <c r="B881" s="30" t="s">
        <v>54</v>
      </c>
      <c r="C881" s="30" t="s">
        <v>55</v>
      </c>
      <c r="D881" s="30">
        <v>359.46679999999998</v>
      </c>
      <c r="E881" s="30">
        <v>352.03280000000001</v>
      </c>
      <c r="F881" s="30">
        <v>2.1117400000000002</v>
      </c>
      <c r="G881" s="30">
        <v>7.4340000000000002</v>
      </c>
      <c r="H881" s="30">
        <v>1587.5</v>
      </c>
      <c r="I881" s="30">
        <v>570653545</v>
      </c>
    </row>
    <row r="882" spans="1:9" x14ac:dyDescent="0.25">
      <c r="A882" s="40">
        <v>42934</v>
      </c>
      <c r="B882" s="30" t="s">
        <v>54</v>
      </c>
      <c r="C882" s="30" t="s">
        <v>55</v>
      </c>
      <c r="D882" s="30">
        <v>352.03280000000001</v>
      </c>
      <c r="E882" s="30">
        <v>347.64080000000001</v>
      </c>
      <c r="F882" s="30">
        <v>1.2633700000000001</v>
      </c>
      <c r="G882" s="30">
        <v>4.3920000000000003</v>
      </c>
      <c r="H882" s="30">
        <v>1750</v>
      </c>
      <c r="I882" s="30">
        <v>616057400</v>
      </c>
    </row>
    <row r="883" spans="1:9" x14ac:dyDescent="0.25">
      <c r="A883" s="40">
        <v>42933</v>
      </c>
      <c r="B883" s="30" t="s">
        <v>54</v>
      </c>
      <c r="C883" s="30" t="s">
        <v>55</v>
      </c>
      <c r="D883" s="30">
        <v>347.64080000000001</v>
      </c>
      <c r="E883" s="30">
        <v>344.1748</v>
      </c>
      <c r="F883" s="30">
        <v>1.00705</v>
      </c>
      <c r="G883" s="30">
        <v>3.4660000000000002</v>
      </c>
      <c r="H883" s="30">
        <v>1700</v>
      </c>
      <c r="I883" s="30">
        <v>590989360</v>
      </c>
    </row>
    <row r="884" spans="1:9" x14ac:dyDescent="0.25">
      <c r="A884" s="40">
        <v>42930</v>
      </c>
      <c r="B884" s="30" t="s">
        <v>54</v>
      </c>
      <c r="C884" s="30" t="s">
        <v>55</v>
      </c>
      <c r="D884" s="30">
        <v>344.1748</v>
      </c>
      <c r="E884" s="30">
        <v>333.91039999999998</v>
      </c>
      <c r="F884" s="30">
        <v>3.0739999999999998</v>
      </c>
      <c r="G884" s="30">
        <v>10.2644</v>
      </c>
      <c r="H884" s="30">
        <v>1700</v>
      </c>
      <c r="I884" s="30">
        <v>585097160</v>
      </c>
    </row>
    <row r="885" spans="1:9" x14ac:dyDescent="0.25">
      <c r="A885" s="40">
        <v>42929</v>
      </c>
      <c r="B885" s="30" t="s">
        <v>54</v>
      </c>
      <c r="C885" s="30" t="s">
        <v>55</v>
      </c>
      <c r="D885" s="30">
        <v>333.91039999999998</v>
      </c>
      <c r="E885" s="30">
        <v>330.3152</v>
      </c>
      <c r="F885" s="30">
        <v>1.0884100000000001</v>
      </c>
      <c r="G885" s="30">
        <v>3.5952000000000002</v>
      </c>
      <c r="H885" s="30">
        <v>2150</v>
      </c>
      <c r="I885" s="30">
        <v>717907360</v>
      </c>
    </row>
    <row r="886" spans="1:9" x14ac:dyDescent="0.25">
      <c r="A886" s="40">
        <v>42928</v>
      </c>
      <c r="B886" s="30" t="s">
        <v>54</v>
      </c>
      <c r="C886" s="30" t="s">
        <v>55</v>
      </c>
      <c r="D886" s="30">
        <v>330.3152</v>
      </c>
      <c r="E886" s="30">
        <v>321.5444</v>
      </c>
      <c r="F886" s="30">
        <v>2.7277100000000001</v>
      </c>
      <c r="G886" s="30">
        <v>8.7707999999999995</v>
      </c>
      <c r="H886" s="30">
        <v>2375</v>
      </c>
      <c r="I886" s="30">
        <v>784498600</v>
      </c>
    </row>
    <row r="887" spans="1:9" x14ac:dyDescent="0.25">
      <c r="A887" s="40">
        <v>42927</v>
      </c>
      <c r="B887" s="30" t="s">
        <v>54</v>
      </c>
      <c r="C887" s="30" t="s">
        <v>55</v>
      </c>
      <c r="D887" s="30">
        <v>321.5446</v>
      </c>
      <c r="E887" s="30">
        <v>318.17419999999998</v>
      </c>
      <c r="F887" s="30">
        <v>1.0592900000000001</v>
      </c>
      <c r="G887" s="30">
        <v>3.3704000000000001</v>
      </c>
      <c r="H887" s="30">
        <v>2375</v>
      </c>
      <c r="I887" s="30">
        <v>763668425</v>
      </c>
    </row>
    <row r="888" spans="1:9" x14ac:dyDescent="0.25">
      <c r="A888" s="40">
        <v>42926</v>
      </c>
      <c r="B888" s="30" t="s">
        <v>54</v>
      </c>
      <c r="C888" s="30" t="s">
        <v>55</v>
      </c>
      <c r="D888" s="30">
        <v>318.17439999999999</v>
      </c>
      <c r="E888" s="30">
        <v>311.25240000000002</v>
      </c>
      <c r="F888" s="30">
        <v>2.2239200000000001</v>
      </c>
      <c r="G888" s="30">
        <v>6.9219999999999997</v>
      </c>
      <c r="H888" s="30">
        <v>2525</v>
      </c>
      <c r="I888" s="30">
        <v>803390360</v>
      </c>
    </row>
    <row r="889" spans="1:9" x14ac:dyDescent="0.25">
      <c r="A889" s="40">
        <v>42923</v>
      </c>
      <c r="B889" s="30" t="s">
        <v>54</v>
      </c>
      <c r="C889" s="30" t="s">
        <v>55</v>
      </c>
      <c r="D889" s="30">
        <v>311.25240000000002</v>
      </c>
      <c r="E889" s="30">
        <v>302.31360000000001</v>
      </c>
      <c r="F889" s="30">
        <v>2.9567999999999999</v>
      </c>
      <c r="G889" s="30">
        <v>8.9388000000000005</v>
      </c>
      <c r="H889" s="30">
        <v>2625</v>
      </c>
      <c r="I889" s="30">
        <v>817037550</v>
      </c>
    </row>
    <row r="890" spans="1:9" x14ac:dyDescent="0.25">
      <c r="A890" s="40">
        <v>42922</v>
      </c>
      <c r="B890" s="30" t="s">
        <v>54</v>
      </c>
      <c r="C890" s="30" t="s">
        <v>55</v>
      </c>
      <c r="D890" s="30">
        <v>302.31360000000001</v>
      </c>
      <c r="E890" s="30">
        <v>317.25240000000002</v>
      </c>
      <c r="F890" s="30">
        <v>-4.7088099999999997</v>
      </c>
      <c r="G890" s="30">
        <v>-14.938800000000001</v>
      </c>
      <c r="H890" s="30">
        <v>2650</v>
      </c>
      <c r="I890" s="30">
        <v>801131040</v>
      </c>
    </row>
    <row r="891" spans="1:9" x14ac:dyDescent="0.25">
      <c r="A891" s="40">
        <v>42921</v>
      </c>
      <c r="B891" s="30" t="s">
        <v>54</v>
      </c>
      <c r="C891" s="30" t="s">
        <v>55</v>
      </c>
      <c r="D891" s="30">
        <v>317.25240000000002</v>
      </c>
      <c r="E891" s="30">
        <v>313.46039999999999</v>
      </c>
      <c r="F891" s="30">
        <v>1.2097199999999999</v>
      </c>
      <c r="G891" s="30">
        <v>3.7919999999999998</v>
      </c>
      <c r="H891" s="30">
        <v>2475</v>
      </c>
      <c r="I891" s="30">
        <v>785199690</v>
      </c>
    </row>
    <row r="892" spans="1:9" x14ac:dyDescent="0.25">
      <c r="A892" s="40">
        <v>42919</v>
      </c>
      <c r="B892" s="30" t="s">
        <v>54</v>
      </c>
      <c r="C892" s="30" t="s">
        <v>55</v>
      </c>
      <c r="D892" s="30">
        <v>313.4606</v>
      </c>
      <c r="E892" s="30">
        <v>320.44459999999998</v>
      </c>
      <c r="F892" s="30">
        <v>-2.1794699999999998</v>
      </c>
      <c r="G892" s="30">
        <v>-6.984</v>
      </c>
      <c r="H892" s="30">
        <v>2475</v>
      </c>
      <c r="I892" s="30">
        <v>775814985</v>
      </c>
    </row>
    <row r="893" spans="1:9" x14ac:dyDescent="0.25">
      <c r="A893" s="40">
        <v>42916</v>
      </c>
      <c r="B893" s="30" t="s">
        <v>54</v>
      </c>
      <c r="C893" s="30" t="s">
        <v>55</v>
      </c>
      <c r="D893" s="30">
        <v>320.44459999999998</v>
      </c>
      <c r="E893" s="30">
        <v>326.0274</v>
      </c>
      <c r="F893" s="30">
        <v>-1.7123699999999999</v>
      </c>
      <c r="G893" s="30">
        <v>-5.5827999999999998</v>
      </c>
      <c r="H893" s="30">
        <v>2475</v>
      </c>
      <c r="I893" s="30">
        <v>793100385</v>
      </c>
    </row>
    <row r="894" spans="1:9" x14ac:dyDescent="0.25">
      <c r="A894" s="40">
        <v>42915</v>
      </c>
      <c r="B894" s="30" t="s">
        <v>54</v>
      </c>
      <c r="C894" s="30" t="s">
        <v>55</v>
      </c>
      <c r="D894" s="30">
        <v>326.0274</v>
      </c>
      <c r="E894" s="30">
        <v>334.07100000000003</v>
      </c>
      <c r="F894" s="30">
        <v>-2.4077500000000001</v>
      </c>
      <c r="G894" s="30">
        <v>-8.0435999999999996</v>
      </c>
      <c r="H894" s="30">
        <v>2600</v>
      </c>
      <c r="I894" s="30">
        <v>847671240</v>
      </c>
    </row>
    <row r="895" spans="1:9" x14ac:dyDescent="0.25">
      <c r="A895" s="40">
        <v>42914</v>
      </c>
      <c r="B895" s="30" t="s">
        <v>54</v>
      </c>
      <c r="C895" s="30" t="s">
        <v>55</v>
      </c>
      <c r="D895" s="30">
        <v>334.07100000000003</v>
      </c>
      <c r="E895" s="30">
        <v>325.82659999999998</v>
      </c>
      <c r="F895" s="30">
        <v>2.5303</v>
      </c>
      <c r="G895" s="30">
        <v>8.2444000000000006</v>
      </c>
      <c r="H895" s="30">
        <v>1675</v>
      </c>
      <c r="I895" s="30">
        <v>559568925</v>
      </c>
    </row>
    <row r="896" spans="1:9" x14ac:dyDescent="0.25">
      <c r="A896" s="40">
        <v>42913</v>
      </c>
      <c r="B896" s="30" t="s">
        <v>54</v>
      </c>
      <c r="C896" s="30" t="s">
        <v>55</v>
      </c>
      <c r="D896" s="30">
        <v>325.82679999999999</v>
      </c>
      <c r="E896" s="30">
        <v>336.6764</v>
      </c>
      <c r="F896" s="30">
        <v>-3.2225600000000001</v>
      </c>
      <c r="G896" s="30">
        <v>-10.849600000000001</v>
      </c>
      <c r="H896" s="30">
        <v>1650</v>
      </c>
      <c r="I896" s="30">
        <v>537614220</v>
      </c>
    </row>
    <row r="897" spans="1:9" x14ac:dyDescent="0.25">
      <c r="A897" s="40">
        <v>42912</v>
      </c>
      <c r="B897" s="30" t="s">
        <v>54</v>
      </c>
      <c r="C897" s="30" t="s">
        <v>55</v>
      </c>
      <c r="D897" s="30">
        <v>336.6764</v>
      </c>
      <c r="E897" s="30">
        <v>329.81760000000003</v>
      </c>
      <c r="F897" s="30">
        <v>2.0795699999999999</v>
      </c>
      <c r="G897" s="30">
        <v>6.8587999999999996</v>
      </c>
      <c r="H897" s="30">
        <v>1750</v>
      </c>
      <c r="I897" s="30">
        <v>589183700</v>
      </c>
    </row>
    <row r="898" spans="1:9" x14ac:dyDescent="0.25">
      <c r="A898" s="40">
        <v>42909</v>
      </c>
      <c r="B898" s="30" t="s">
        <v>54</v>
      </c>
      <c r="C898" s="30" t="s">
        <v>55</v>
      </c>
      <c r="D898" s="30">
        <v>329.81779999999998</v>
      </c>
      <c r="E898" s="30">
        <v>327.11340000000001</v>
      </c>
      <c r="F898" s="30">
        <v>0.82674999999999998</v>
      </c>
      <c r="G898" s="30">
        <v>2.7044000000000001</v>
      </c>
      <c r="H898" s="30">
        <v>1925</v>
      </c>
      <c r="I898" s="30">
        <v>634899265</v>
      </c>
    </row>
    <row r="899" spans="1:9" x14ac:dyDescent="0.25">
      <c r="A899" s="40">
        <v>42908</v>
      </c>
      <c r="B899" s="30" t="s">
        <v>54</v>
      </c>
      <c r="C899" s="30" t="s">
        <v>55</v>
      </c>
      <c r="D899" s="30">
        <v>327.11360000000002</v>
      </c>
      <c r="E899" s="30">
        <v>322.0224</v>
      </c>
      <c r="F899" s="30">
        <v>1.58101</v>
      </c>
      <c r="G899" s="30">
        <v>5.0911999999999997</v>
      </c>
      <c r="H899" s="30">
        <v>1700</v>
      </c>
      <c r="I899" s="30">
        <v>556093120</v>
      </c>
    </row>
    <row r="900" spans="1:9" x14ac:dyDescent="0.25">
      <c r="A900" s="40">
        <v>42907</v>
      </c>
      <c r="B900" s="30" t="s">
        <v>54</v>
      </c>
      <c r="C900" s="30" t="s">
        <v>55</v>
      </c>
      <c r="D900" s="30">
        <v>322.0224</v>
      </c>
      <c r="E900" s="30">
        <v>324.71640000000002</v>
      </c>
      <c r="F900" s="30">
        <v>-0.82965</v>
      </c>
      <c r="G900" s="30">
        <v>-2.694</v>
      </c>
      <c r="H900" s="30">
        <v>1725</v>
      </c>
      <c r="I900" s="30">
        <v>555488640</v>
      </c>
    </row>
    <row r="901" spans="1:9" x14ac:dyDescent="0.25">
      <c r="A901" s="40">
        <v>42906</v>
      </c>
      <c r="B901" s="30" t="s">
        <v>54</v>
      </c>
      <c r="C901" s="30" t="s">
        <v>55</v>
      </c>
      <c r="D901" s="30">
        <v>324.71620000000001</v>
      </c>
      <c r="E901" s="30">
        <v>323.7398</v>
      </c>
      <c r="F901" s="30">
        <v>0.30159999999999998</v>
      </c>
      <c r="G901" s="30">
        <v>0.97640000000000005</v>
      </c>
      <c r="H901" s="30">
        <v>1950</v>
      </c>
      <c r="I901" s="30">
        <v>633196590</v>
      </c>
    </row>
    <row r="902" spans="1:9" x14ac:dyDescent="0.25">
      <c r="A902" s="40">
        <v>42905</v>
      </c>
      <c r="B902" s="30" t="s">
        <v>54</v>
      </c>
      <c r="C902" s="30" t="s">
        <v>55</v>
      </c>
      <c r="D902" s="30">
        <v>323.7398</v>
      </c>
      <c r="E902" s="30">
        <v>318.01499999999999</v>
      </c>
      <c r="F902" s="30">
        <v>1.80017</v>
      </c>
      <c r="G902" s="30">
        <v>5.7248000000000001</v>
      </c>
      <c r="H902" s="30">
        <v>1850</v>
      </c>
      <c r="I902" s="30">
        <v>598918630</v>
      </c>
    </row>
    <row r="903" spans="1:9" x14ac:dyDescent="0.25">
      <c r="A903" s="40">
        <v>42902</v>
      </c>
      <c r="B903" s="30" t="s">
        <v>54</v>
      </c>
      <c r="C903" s="30" t="s">
        <v>55</v>
      </c>
      <c r="D903" s="30">
        <v>318.01499999999999</v>
      </c>
      <c r="E903" s="30">
        <v>315.1506</v>
      </c>
      <c r="F903" s="30">
        <v>0.90890000000000004</v>
      </c>
      <c r="G903" s="30">
        <v>2.8643999999999998</v>
      </c>
      <c r="H903" s="30">
        <v>2175</v>
      </c>
      <c r="I903" s="30">
        <v>691682625</v>
      </c>
    </row>
    <row r="904" spans="1:9" x14ac:dyDescent="0.25">
      <c r="A904" s="40">
        <v>42901</v>
      </c>
      <c r="B904" s="30" t="s">
        <v>54</v>
      </c>
      <c r="C904" s="30" t="s">
        <v>55</v>
      </c>
      <c r="D904" s="30">
        <v>315.1508</v>
      </c>
      <c r="E904" s="30">
        <v>318.654</v>
      </c>
      <c r="F904" s="30">
        <v>-1.09937</v>
      </c>
      <c r="G904" s="30">
        <v>-3.5032000000000001</v>
      </c>
      <c r="H904" s="30">
        <v>2175</v>
      </c>
      <c r="I904" s="30">
        <v>685452990</v>
      </c>
    </row>
    <row r="905" spans="1:9" x14ac:dyDescent="0.25">
      <c r="A905" s="40">
        <v>42900</v>
      </c>
      <c r="B905" s="30" t="s">
        <v>54</v>
      </c>
      <c r="C905" s="30" t="s">
        <v>55</v>
      </c>
      <c r="D905" s="30">
        <v>318.65379999999999</v>
      </c>
      <c r="E905" s="30">
        <v>318.947</v>
      </c>
      <c r="F905" s="30">
        <v>-9.1929999999999998E-2</v>
      </c>
      <c r="G905" s="30">
        <v>-0.29320000000000002</v>
      </c>
      <c r="H905" s="30">
        <v>2175</v>
      </c>
      <c r="I905" s="30">
        <v>693072015</v>
      </c>
    </row>
    <row r="906" spans="1:9" x14ac:dyDescent="0.25">
      <c r="A906" s="40">
        <v>42899</v>
      </c>
      <c r="B906" s="30" t="s">
        <v>54</v>
      </c>
      <c r="C906" s="30" t="s">
        <v>55</v>
      </c>
      <c r="D906" s="30">
        <v>318.9468</v>
      </c>
      <c r="E906" s="30">
        <v>308.74799999999999</v>
      </c>
      <c r="F906" s="30">
        <v>3.30328</v>
      </c>
      <c r="G906" s="30">
        <v>10.1988</v>
      </c>
      <c r="H906" s="30">
        <v>2275</v>
      </c>
      <c r="I906" s="30">
        <v>725603970</v>
      </c>
    </row>
    <row r="907" spans="1:9" x14ac:dyDescent="0.25">
      <c r="A907" s="40">
        <v>42898</v>
      </c>
      <c r="B907" s="30" t="s">
        <v>54</v>
      </c>
      <c r="C907" s="30" t="s">
        <v>55</v>
      </c>
      <c r="D907" s="30">
        <v>308.74799999999999</v>
      </c>
      <c r="E907" s="30">
        <v>311.6592</v>
      </c>
      <c r="F907" s="30">
        <v>-0.93410000000000004</v>
      </c>
      <c r="G907" s="30">
        <v>-2.9112</v>
      </c>
      <c r="H907" s="30">
        <v>2275</v>
      </c>
      <c r="I907" s="30">
        <v>702401700</v>
      </c>
    </row>
    <row r="908" spans="1:9" x14ac:dyDescent="0.25">
      <c r="A908" s="40">
        <v>42895</v>
      </c>
      <c r="B908" s="30" t="s">
        <v>54</v>
      </c>
      <c r="C908" s="30" t="s">
        <v>55</v>
      </c>
      <c r="D908" s="30">
        <v>311.65899999999999</v>
      </c>
      <c r="E908" s="30">
        <v>313.38940000000002</v>
      </c>
      <c r="F908" s="30">
        <v>-0.55215999999999998</v>
      </c>
      <c r="G908" s="30">
        <v>-1.7303999999999999</v>
      </c>
      <c r="H908" s="30">
        <v>2275</v>
      </c>
      <c r="I908" s="30">
        <v>709024225</v>
      </c>
    </row>
    <row r="909" spans="1:9" x14ac:dyDescent="0.25">
      <c r="A909" s="40">
        <v>42894</v>
      </c>
      <c r="B909" s="30" t="s">
        <v>54</v>
      </c>
      <c r="C909" s="30" t="s">
        <v>55</v>
      </c>
      <c r="D909" s="30">
        <v>313.38940000000002</v>
      </c>
      <c r="E909" s="30">
        <v>307.96980000000002</v>
      </c>
      <c r="F909" s="30">
        <v>1.7597799999999999</v>
      </c>
      <c r="G909" s="30">
        <v>5.4196</v>
      </c>
      <c r="H909" s="30">
        <v>2350</v>
      </c>
      <c r="I909" s="30">
        <v>736465090</v>
      </c>
    </row>
    <row r="910" spans="1:9" x14ac:dyDescent="0.25">
      <c r="A910" s="40">
        <v>42893</v>
      </c>
      <c r="B910" s="30" t="s">
        <v>54</v>
      </c>
      <c r="C910" s="30" t="s">
        <v>55</v>
      </c>
      <c r="D910" s="30">
        <v>307.96980000000002</v>
      </c>
      <c r="E910" s="30">
        <v>305.53019999999998</v>
      </c>
      <c r="F910" s="30">
        <v>0.79847999999999997</v>
      </c>
      <c r="G910" s="30">
        <v>2.4396</v>
      </c>
      <c r="H910" s="30">
        <v>2300</v>
      </c>
      <c r="I910" s="30">
        <v>708330540</v>
      </c>
    </row>
    <row r="911" spans="1:9" x14ac:dyDescent="0.25">
      <c r="A911" s="40">
        <v>42892</v>
      </c>
      <c r="B911" s="30" t="s">
        <v>54</v>
      </c>
      <c r="C911" s="30" t="s">
        <v>55</v>
      </c>
      <c r="D911" s="30">
        <v>305.53019999999998</v>
      </c>
      <c r="E911" s="30">
        <v>310.6234</v>
      </c>
      <c r="F911" s="30">
        <v>-1.63967</v>
      </c>
      <c r="G911" s="30">
        <v>-5.0932000000000004</v>
      </c>
      <c r="H911" s="30">
        <v>2275</v>
      </c>
      <c r="I911" s="30">
        <v>695081205</v>
      </c>
    </row>
    <row r="912" spans="1:9" x14ac:dyDescent="0.25">
      <c r="A912" s="40">
        <v>42891</v>
      </c>
      <c r="B912" s="30" t="s">
        <v>54</v>
      </c>
      <c r="C912" s="30" t="s">
        <v>55</v>
      </c>
      <c r="D912" s="30">
        <v>310.6234</v>
      </c>
      <c r="E912" s="30">
        <v>313.89139999999998</v>
      </c>
      <c r="F912" s="30">
        <v>-1.04112</v>
      </c>
      <c r="G912" s="30">
        <v>-3.2679999999999998</v>
      </c>
      <c r="H912" s="30">
        <v>2325</v>
      </c>
      <c r="I912" s="30">
        <v>722199405</v>
      </c>
    </row>
    <row r="913" spans="1:9" x14ac:dyDescent="0.25">
      <c r="A913" s="40">
        <v>42888</v>
      </c>
      <c r="B913" s="30" t="s">
        <v>54</v>
      </c>
      <c r="C913" s="30" t="s">
        <v>55</v>
      </c>
      <c r="D913" s="30">
        <v>313.89120000000003</v>
      </c>
      <c r="E913" s="30">
        <v>315.10599999999999</v>
      </c>
      <c r="F913" s="30">
        <v>-0.38551999999999997</v>
      </c>
      <c r="G913" s="30">
        <v>-1.2148000000000001</v>
      </c>
      <c r="H913" s="30">
        <v>2325</v>
      </c>
      <c r="I913" s="30">
        <v>729797040</v>
      </c>
    </row>
    <row r="914" spans="1:9" x14ac:dyDescent="0.25">
      <c r="A914" s="40">
        <v>42887</v>
      </c>
      <c r="B914" s="30" t="s">
        <v>54</v>
      </c>
      <c r="C914" s="30" t="s">
        <v>55</v>
      </c>
      <c r="D914" s="30">
        <v>315.10579999999999</v>
      </c>
      <c r="E914" s="30">
        <v>309.505</v>
      </c>
      <c r="F914" s="30">
        <v>1.8096000000000001</v>
      </c>
      <c r="G914" s="30">
        <v>5.6007999999999996</v>
      </c>
      <c r="H914" s="30">
        <v>2325</v>
      </c>
      <c r="I914" s="30">
        <v>732620985</v>
      </c>
    </row>
    <row r="915" spans="1:9" x14ac:dyDescent="0.25">
      <c r="A915" s="40">
        <v>42886</v>
      </c>
      <c r="B915" s="30" t="s">
        <v>54</v>
      </c>
      <c r="C915" s="30" t="s">
        <v>55</v>
      </c>
      <c r="D915" s="30">
        <v>309.5052</v>
      </c>
      <c r="E915" s="30">
        <v>309.04079999999999</v>
      </c>
      <c r="F915" s="30">
        <v>0.15026999999999999</v>
      </c>
      <c r="G915" s="30">
        <v>0.46439999999999998</v>
      </c>
      <c r="H915" s="30">
        <v>2325</v>
      </c>
      <c r="I915" s="30">
        <v>719599590</v>
      </c>
    </row>
    <row r="916" spans="1:9" x14ac:dyDescent="0.25">
      <c r="A916" s="40">
        <v>42885</v>
      </c>
      <c r="B916" s="30" t="s">
        <v>54</v>
      </c>
      <c r="C916" s="30" t="s">
        <v>55</v>
      </c>
      <c r="D916" s="30">
        <v>309.04079999999999</v>
      </c>
      <c r="E916" s="30">
        <v>305.73480000000001</v>
      </c>
      <c r="F916" s="30">
        <v>1.0813299999999999</v>
      </c>
      <c r="G916" s="30">
        <v>3.306</v>
      </c>
      <c r="H916" s="30">
        <v>2325</v>
      </c>
      <c r="I916" s="30">
        <v>718519860</v>
      </c>
    </row>
    <row r="917" spans="1:9" x14ac:dyDescent="0.25">
      <c r="A917" s="40">
        <v>42881</v>
      </c>
      <c r="B917" s="30" t="s">
        <v>54</v>
      </c>
      <c r="C917" s="30" t="s">
        <v>55</v>
      </c>
      <c r="D917" s="30">
        <v>305.73480000000001</v>
      </c>
      <c r="E917" s="30">
        <v>303.30399999999997</v>
      </c>
      <c r="F917" s="30">
        <v>0.80144000000000004</v>
      </c>
      <c r="G917" s="30">
        <v>2.4308000000000001</v>
      </c>
      <c r="H917" s="30">
        <v>2525</v>
      </c>
      <c r="I917" s="30">
        <v>771980370</v>
      </c>
    </row>
    <row r="918" spans="1:9" x14ac:dyDescent="0.25">
      <c r="A918" s="40">
        <v>42880</v>
      </c>
      <c r="B918" s="30" t="s">
        <v>54</v>
      </c>
      <c r="C918" s="30" t="s">
        <v>55</v>
      </c>
      <c r="D918" s="30">
        <v>303.30399999999997</v>
      </c>
      <c r="E918" s="30">
        <v>304.56279999999998</v>
      </c>
      <c r="F918" s="30">
        <v>-0.41331000000000001</v>
      </c>
      <c r="G918" s="30">
        <v>-1.2587999999999999</v>
      </c>
      <c r="H918" s="30">
        <v>2625</v>
      </c>
      <c r="I918" s="30">
        <v>796173000</v>
      </c>
    </row>
    <row r="919" spans="1:9" x14ac:dyDescent="0.25">
      <c r="A919" s="40">
        <v>42879</v>
      </c>
      <c r="B919" s="30" t="s">
        <v>54</v>
      </c>
      <c r="C919" s="30" t="s">
        <v>55</v>
      </c>
      <c r="D919" s="30">
        <v>304.56259999999997</v>
      </c>
      <c r="E919" s="30">
        <v>296.30939999999998</v>
      </c>
      <c r="F919" s="30">
        <v>2.7853300000000001</v>
      </c>
      <c r="G919" s="30">
        <v>8.2531999999999996</v>
      </c>
      <c r="H919" s="30">
        <v>2975</v>
      </c>
      <c r="I919" s="30">
        <v>906073735</v>
      </c>
    </row>
    <row r="920" spans="1:9" x14ac:dyDescent="0.25">
      <c r="A920" s="40">
        <v>42878</v>
      </c>
      <c r="B920" s="30" t="s">
        <v>54</v>
      </c>
      <c r="C920" s="30" t="s">
        <v>55</v>
      </c>
      <c r="D920" s="30">
        <v>296.30959999999999</v>
      </c>
      <c r="E920" s="30">
        <v>298.9452</v>
      </c>
      <c r="F920" s="30">
        <v>-0.88163000000000002</v>
      </c>
      <c r="G920" s="30">
        <v>-2.6356000000000002</v>
      </c>
      <c r="H920" s="30">
        <v>2975</v>
      </c>
      <c r="I920" s="30">
        <v>881521060</v>
      </c>
    </row>
    <row r="921" spans="1:9" x14ac:dyDescent="0.25">
      <c r="A921" s="40">
        <v>42877</v>
      </c>
      <c r="B921" s="30" t="s">
        <v>54</v>
      </c>
      <c r="C921" s="30" t="s">
        <v>55</v>
      </c>
      <c r="D921" s="30">
        <v>298.9452</v>
      </c>
      <c r="E921" s="30">
        <v>288.30799999999999</v>
      </c>
      <c r="F921" s="30">
        <v>3.68953</v>
      </c>
      <c r="G921" s="30">
        <v>10.6372</v>
      </c>
      <c r="H921" s="30">
        <v>2975</v>
      </c>
      <c r="I921" s="30">
        <v>889361970</v>
      </c>
    </row>
    <row r="922" spans="1:9" x14ac:dyDescent="0.25">
      <c r="A922" s="40">
        <v>42874</v>
      </c>
      <c r="B922" s="30" t="s">
        <v>54</v>
      </c>
      <c r="C922" s="30" t="s">
        <v>55</v>
      </c>
      <c r="D922" s="30">
        <v>288.3082</v>
      </c>
      <c r="E922" s="30">
        <v>260.70620000000002</v>
      </c>
      <c r="F922" s="30">
        <v>10.587400000000001</v>
      </c>
      <c r="G922" s="30">
        <v>27.602</v>
      </c>
      <c r="H922" s="30">
        <v>2975</v>
      </c>
      <c r="I922" s="30">
        <v>857716895</v>
      </c>
    </row>
    <row r="923" spans="1:9" x14ac:dyDescent="0.25">
      <c r="A923" s="40">
        <v>42873</v>
      </c>
      <c r="B923" s="30" t="s">
        <v>54</v>
      </c>
      <c r="C923" s="30" t="s">
        <v>55</v>
      </c>
      <c r="D923" s="30">
        <v>260.70620000000002</v>
      </c>
      <c r="E923" s="30">
        <v>261.54660000000001</v>
      </c>
      <c r="F923" s="30">
        <v>-0.32131999999999999</v>
      </c>
      <c r="G923" s="30">
        <v>-0.84040000000000004</v>
      </c>
      <c r="H923" s="30">
        <v>2975</v>
      </c>
      <c r="I923" s="30">
        <v>775600945</v>
      </c>
    </row>
    <row r="924" spans="1:9" x14ac:dyDescent="0.25">
      <c r="A924" s="40">
        <v>42872</v>
      </c>
      <c r="B924" s="30" t="s">
        <v>54</v>
      </c>
      <c r="C924" s="30" t="s">
        <v>55</v>
      </c>
      <c r="D924" s="30">
        <v>261.54640000000001</v>
      </c>
      <c r="E924" s="30">
        <v>318.19279999999998</v>
      </c>
      <c r="F924" s="30">
        <v>-17.80254</v>
      </c>
      <c r="G924" s="30">
        <v>-56.6464</v>
      </c>
      <c r="H924" s="30">
        <v>2375</v>
      </c>
      <c r="I924" s="30">
        <v>621172700</v>
      </c>
    </row>
    <row r="925" spans="1:9" x14ac:dyDescent="0.25">
      <c r="A925" s="40">
        <v>42871</v>
      </c>
      <c r="B925" s="30" t="s">
        <v>54</v>
      </c>
      <c r="C925" s="30" t="s">
        <v>55</v>
      </c>
      <c r="D925" s="30">
        <v>318.19260000000003</v>
      </c>
      <c r="E925" s="30">
        <v>316.05619999999999</v>
      </c>
      <c r="F925" s="30">
        <v>0.67596000000000001</v>
      </c>
      <c r="G925" s="30">
        <v>2.1364000000000001</v>
      </c>
      <c r="H925" s="30">
        <v>1750</v>
      </c>
      <c r="I925" s="30">
        <v>556837050</v>
      </c>
    </row>
    <row r="926" spans="1:9" x14ac:dyDescent="0.25">
      <c r="A926" s="40">
        <v>42870</v>
      </c>
      <c r="B926" s="30" t="s">
        <v>54</v>
      </c>
      <c r="C926" s="30" t="s">
        <v>55</v>
      </c>
      <c r="D926" s="30">
        <v>316.0564</v>
      </c>
      <c r="E926" s="30">
        <v>309.42239999999998</v>
      </c>
      <c r="F926" s="30">
        <v>2.1439900000000001</v>
      </c>
      <c r="G926" s="30">
        <v>6.6340000000000003</v>
      </c>
      <c r="H926" s="30">
        <v>1750</v>
      </c>
      <c r="I926" s="30">
        <v>553098700</v>
      </c>
    </row>
    <row r="927" spans="1:9" x14ac:dyDescent="0.25">
      <c r="A927" s="40">
        <v>42867</v>
      </c>
      <c r="B927" s="30" t="s">
        <v>54</v>
      </c>
      <c r="C927" s="30" t="s">
        <v>55</v>
      </c>
      <c r="D927" s="30">
        <v>309.42259999999999</v>
      </c>
      <c r="E927" s="30">
        <v>304.53379999999999</v>
      </c>
      <c r="F927" s="30">
        <v>1.60534</v>
      </c>
      <c r="G927" s="30">
        <v>4.8887999999999998</v>
      </c>
      <c r="H927" s="30">
        <v>1850</v>
      </c>
      <c r="I927" s="30">
        <v>572431810</v>
      </c>
    </row>
    <row r="928" spans="1:9" x14ac:dyDescent="0.25">
      <c r="A928" s="40">
        <v>42866</v>
      </c>
      <c r="B928" s="30" t="s">
        <v>54</v>
      </c>
      <c r="C928" s="30" t="s">
        <v>55</v>
      </c>
      <c r="D928" s="30">
        <v>304.53399999999999</v>
      </c>
      <c r="E928" s="30">
        <v>307.04239999999999</v>
      </c>
      <c r="F928" s="30">
        <v>-0.81696000000000002</v>
      </c>
      <c r="G928" s="30">
        <v>-2.5084</v>
      </c>
      <c r="H928" s="30">
        <v>1850</v>
      </c>
      <c r="I928" s="30">
        <v>563387900</v>
      </c>
    </row>
    <row r="929" spans="1:9" x14ac:dyDescent="0.25">
      <c r="A929" s="40">
        <v>42865</v>
      </c>
      <c r="B929" s="30" t="s">
        <v>54</v>
      </c>
      <c r="C929" s="30" t="s">
        <v>55</v>
      </c>
      <c r="D929" s="30">
        <v>307.04219999999998</v>
      </c>
      <c r="E929" s="30">
        <v>307.6814</v>
      </c>
      <c r="F929" s="30">
        <v>-0.20774999999999999</v>
      </c>
      <c r="G929" s="30">
        <v>-0.63919999999999999</v>
      </c>
      <c r="H929" s="30">
        <v>1850</v>
      </c>
      <c r="I929" s="30">
        <v>568028070</v>
      </c>
    </row>
    <row r="930" spans="1:9" x14ac:dyDescent="0.25">
      <c r="A930" s="40">
        <v>42864</v>
      </c>
      <c r="B930" s="30" t="s">
        <v>54</v>
      </c>
      <c r="C930" s="30" t="s">
        <v>55</v>
      </c>
      <c r="D930" s="30">
        <v>307.68119999999999</v>
      </c>
      <c r="E930" s="30">
        <v>307.69560000000001</v>
      </c>
      <c r="F930" s="30">
        <v>-4.6800000000000001E-3</v>
      </c>
      <c r="G930" s="30">
        <v>-1.44E-2</v>
      </c>
      <c r="H930" s="30">
        <v>1825</v>
      </c>
      <c r="I930" s="30">
        <v>561518190</v>
      </c>
    </row>
    <row r="931" spans="1:9" x14ac:dyDescent="0.25">
      <c r="A931" s="40">
        <v>42863</v>
      </c>
      <c r="B931" s="30" t="s">
        <v>54</v>
      </c>
      <c r="C931" s="30" t="s">
        <v>55</v>
      </c>
      <c r="D931" s="30">
        <v>307.69560000000001</v>
      </c>
      <c r="E931" s="30">
        <v>301.56200000000001</v>
      </c>
      <c r="F931" s="30">
        <v>2.0339399999999999</v>
      </c>
      <c r="G931" s="30">
        <v>6.1336000000000004</v>
      </c>
      <c r="H931" s="30">
        <v>1925</v>
      </c>
      <c r="I931" s="30">
        <v>592314030</v>
      </c>
    </row>
    <row r="932" spans="1:9" x14ac:dyDescent="0.25">
      <c r="A932" s="40">
        <v>42860</v>
      </c>
      <c r="B932" s="30" t="s">
        <v>54</v>
      </c>
      <c r="C932" s="30" t="s">
        <v>55</v>
      </c>
      <c r="D932" s="30">
        <v>301.56220000000002</v>
      </c>
      <c r="E932" s="30">
        <v>302.0838</v>
      </c>
      <c r="F932" s="30">
        <v>-0.17266999999999999</v>
      </c>
      <c r="G932" s="30">
        <v>-0.52159999999999995</v>
      </c>
      <c r="H932" s="30">
        <v>1925</v>
      </c>
      <c r="I932" s="30">
        <v>580507235</v>
      </c>
    </row>
    <row r="933" spans="1:9" x14ac:dyDescent="0.25">
      <c r="A933" s="40">
        <v>42859</v>
      </c>
      <c r="B933" s="30" t="s">
        <v>54</v>
      </c>
      <c r="C933" s="30" t="s">
        <v>55</v>
      </c>
      <c r="D933" s="30">
        <v>302.08359999999999</v>
      </c>
      <c r="E933" s="30">
        <v>294.53160000000003</v>
      </c>
      <c r="F933" s="30">
        <v>2.5640700000000001</v>
      </c>
      <c r="G933" s="30">
        <v>7.5519999999999996</v>
      </c>
      <c r="H933" s="30">
        <v>1925</v>
      </c>
      <c r="I933" s="30">
        <v>581510930</v>
      </c>
    </row>
    <row r="934" spans="1:9" x14ac:dyDescent="0.25">
      <c r="A934" s="40">
        <v>42858</v>
      </c>
      <c r="B934" s="30" t="s">
        <v>54</v>
      </c>
      <c r="C934" s="30" t="s">
        <v>55</v>
      </c>
      <c r="D934" s="30">
        <v>294.53179999999998</v>
      </c>
      <c r="E934" s="30">
        <v>299.41019999999997</v>
      </c>
      <c r="F934" s="30">
        <v>-1.62934</v>
      </c>
      <c r="G934" s="30">
        <v>-4.8784000000000001</v>
      </c>
      <c r="H934" s="30">
        <v>1825</v>
      </c>
      <c r="I934" s="30">
        <v>537520535</v>
      </c>
    </row>
    <row r="935" spans="1:9" x14ac:dyDescent="0.25">
      <c r="A935" s="40">
        <v>42857</v>
      </c>
      <c r="B935" s="30" t="s">
        <v>54</v>
      </c>
      <c r="C935" s="30" t="s">
        <v>55</v>
      </c>
      <c r="D935" s="30">
        <v>299.41000000000003</v>
      </c>
      <c r="E935" s="30">
        <v>301.63720000000001</v>
      </c>
      <c r="F935" s="30">
        <v>-0.73836999999999997</v>
      </c>
      <c r="G935" s="30">
        <v>-2.2271999999999998</v>
      </c>
      <c r="H935" s="30">
        <v>1700</v>
      </c>
      <c r="I935" s="30">
        <v>508997000</v>
      </c>
    </row>
    <row r="936" spans="1:9" x14ac:dyDescent="0.25">
      <c r="A936" s="40">
        <v>42856</v>
      </c>
      <c r="B936" s="30" t="s">
        <v>54</v>
      </c>
      <c r="C936" s="30" t="s">
        <v>55</v>
      </c>
      <c r="D936" s="30">
        <v>301.63720000000001</v>
      </c>
      <c r="E936" s="30">
        <v>290.78320000000002</v>
      </c>
      <c r="F936" s="30">
        <v>3.7326800000000002</v>
      </c>
      <c r="G936" s="30">
        <v>10.853999999999999</v>
      </c>
      <c r="H936" s="30">
        <v>1700</v>
      </c>
      <c r="I936" s="30">
        <v>512783240</v>
      </c>
    </row>
    <row r="937" spans="1:9" x14ac:dyDescent="0.25">
      <c r="A937" s="40">
        <v>42853</v>
      </c>
      <c r="B937" s="30" t="s">
        <v>54</v>
      </c>
      <c r="C937" s="30" t="s">
        <v>55</v>
      </c>
      <c r="D937" s="30">
        <v>290.78339999999997</v>
      </c>
      <c r="E937" s="30">
        <v>289.30779999999999</v>
      </c>
      <c r="F937" s="30">
        <v>0.51005</v>
      </c>
      <c r="G937" s="30">
        <v>1.4756</v>
      </c>
      <c r="H937" s="30">
        <v>1775</v>
      </c>
      <c r="I937" s="30">
        <v>516140535</v>
      </c>
    </row>
    <row r="938" spans="1:9" x14ac:dyDescent="0.25">
      <c r="A938" s="40">
        <v>42852</v>
      </c>
      <c r="B938" s="30" t="s">
        <v>54</v>
      </c>
      <c r="C938" s="30" t="s">
        <v>55</v>
      </c>
      <c r="D938" s="30">
        <v>289.30779999999999</v>
      </c>
      <c r="E938" s="30">
        <v>288.97379999999998</v>
      </c>
      <c r="F938" s="30">
        <v>0.11558</v>
      </c>
      <c r="G938" s="30">
        <v>0.33400000000000002</v>
      </c>
      <c r="H938" s="30">
        <v>1825</v>
      </c>
      <c r="I938" s="30">
        <v>527986735</v>
      </c>
    </row>
    <row r="939" spans="1:9" x14ac:dyDescent="0.25">
      <c r="A939" s="40">
        <v>42851</v>
      </c>
      <c r="B939" s="30" t="s">
        <v>54</v>
      </c>
      <c r="C939" s="30" t="s">
        <v>55</v>
      </c>
      <c r="D939" s="30">
        <v>288.97379999999998</v>
      </c>
      <c r="E939" s="30">
        <v>287.58659999999998</v>
      </c>
      <c r="F939" s="30">
        <v>0.48236000000000001</v>
      </c>
      <c r="G939" s="30">
        <v>1.3872</v>
      </c>
      <c r="H939" s="30">
        <v>1975</v>
      </c>
      <c r="I939" s="30">
        <v>570723255</v>
      </c>
    </row>
    <row r="940" spans="1:9" x14ac:dyDescent="0.25">
      <c r="A940" s="40">
        <v>42850</v>
      </c>
      <c r="B940" s="30" t="s">
        <v>54</v>
      </c>
      <c r="C940" s="30" t="s">
        <v>55</v>
      </c>
      <c r="D940" s="30">
        <v>287.58659999999998</v>
      </c>
      <c r="E940" s="30">
        <v>283.17579999999998</v>
      </c>
      <c r="F940" s="30">
        <v>1.55762</v>
      </c>
      <c r="G940" s="30">
        <v>4.4108000000000001</v>
      </c>
      <c r="H940" s="30">
        <v>2100</v>
      </c>
      <c r="I940" s="30">
        <v>603931860</v>
      </c>
    </row>
    <row r="941" spans="1:9" x14ac:dyDescent="0.25">
      <c r="A941" s="40">
        <v>42849</v>
      </c>
      <c r="B941" s="30" t="s">
        <v>54</v>
      </c>
      <c r="C941" s="30" t="s">
        <v>55</v>
      </c>
      <c r="D941" s="30">
        <v>283.17599999999999</v>
      </c>
      <c r="E941" s="30">
        <v>255.68960000000001</v>
      </c>
      <c r="F941" s="30">
        <v>10.74991</v>
      </c>
      <c r="G941" s="30">
        <v>27.4864</v>
      </c>
      <c r="H941" s="30">
        <v>2550</v>
      </c>
      <c r="I941" s="30">
        <v>722098800</v>
      </c>
    </row>
    <row r="942" spans="1:9" x14ac:dyDescent="0.25">
      <c r="A942" s="40">
        <v>42846</v>
      </c>
      <c r="B942" s="30" t="s">
        <v>54</v>
      </c>
      <c r="C942" s="30" t="s">
        <v>55</v>
      </c>
      <c r="D942" s="30">
        <v>255.68979999999999</v>
      </c>
      <c r="E942" s="30">
        <v>255.51779999999999</v>
      </c>
      <c r="F942" s="30">
        <v>6.7309999999999995E-2</v>
      </c>
      <c r="G942" s="30">
        <v>0.17199999999999999</v>
      </c>
      <c r="H942" s="30">
        <v>2625</v>
      </c>
      <c r="I942" s="30">
        <v>671185725</v>
      </c>
    </row>
    <row r="943" spans="1:9" x14ac:dyDescent="0.25">
      <c r="A943" s="40">
        <v>42845</v>
      </c>
      <c r="B943" s="30" t="s">
        <v>54</v>
      </c>
      <c r="C943" s="30" t="s">
        <v>55</v>
      </c>
      <c r="D943" s="30">
        <v>255.51779999999999</v>
      </c>
      <c r="E943" s="30">
        <v>251.27180000000001</v>
      </c>
      <c r="F943" s="30">
        <v>1.6898</v>
      </c>
      <c r="G943" s="30">
        <v>4.2460000000000004</v>
      </c>
      <c r="H943" s="30">
        <v>2625</v>
      </c>
      <c r="I943" s="30">
        <v>670734225</v>
      </c>
    </row>
    <row r="944" spans="1:9" x14ac:dyDescent="0.25">
      <c r="A944" s="40">
        <v>42844</v>
      </c>
      <c r="B944" s="30" t="s">
        <v>54</v>
      </c>
      <c r="C944" s="30" t="s">
        <v>55</v>
      </c>
      <c r="D944" s="30">
        <v>251.27199999999999</v>
      </c>
      <c r="E944" s="30">
        <v>255.75319999999999</v>
      </c>
      <c r="F944" s="30">
        <v>-1.7521599999999999</v>
      </c>
      <c r="G944" s="30">
        <v>-4.4812000000000003</v>
      </c>
      <c r="H944" s="30">
        <v>2625</v>
      </c>
      <c r="I944" s="30">
        <v>659589000</v>
      </c>
    </row>
    <row r="945" spans="1:9" x14ac:dyDescent="0.25">
      <c r="A945" s="40">
        <v>42843</v>
      </c>
      <c r="B945" s="30" t="s">
        <v>54</v>
      </c>
      <c r="C945" s="30" t="s">
        <v>55</v>
      </c>
      <c r="D945" s="30">
        <v>255.75319999999999</v>
      </c>
      <c r="E945" s="30">
        <v>255.44280000000001</v>
      </c>
      <c r="F945" s="30">
        <v>0.12151000000000001</v>
      </c>
      <c r="G945" s="30">
        <v>0.31040000000000001</v>
      </c>
      <c r="H945" s="30">
        <v>2625</v>
      </c>
      <c r="I945" s="30">
        <v>671352150</v>
      </c>
    </row>
    <row r="946" spans="1:9" x14ac:dyDescent="0.25">
      <c r="A946" s="40">
        <v>42842</v>
      </c>
      <c r="B946" s="30" t="s">
        <v>54</v>
      </c>
      <c r="C946" s="30" t="s">
        <v>55</v>
      </c>
      <c r="D946" s="30">
        <v>255.44300000000001</v>
      </c>
      <c r="E946" s="30">
        <v>240.72819999999999</v>
      </c>
      <c r="F946" s="30">
        <v>6.1126199999999997</v>
      </c>
      <c r="G946" s="30">
        <v>14.7148</v>
      </c>
      <c r="H946" s="30">
        <v>2475</v>
      </c>
      <c r="I946" s="30">
        <v>632221425</v>
      </c>
    </row>
    <row r="947" spans="1:9" x14ac:dyDescent="0.25">
      <c r="A947" s="40">
        <v>42838</v>
      </c>
      <c r="B947" s="30" t="s">
        <v>54</v>
      </c>
      <c r="C947" s="30" t="s">
        <v>55</v>
      </c>
      <c r="D947" s="30">
        <v>240.72819999999999</v>
      </c>
      <c r="E947" s="30">
        <v>244.95660000000001</v>
      </c>
      <c r="F947" s="30">
        <v>-1.72618</v>
      </c>
      <c r="G947" s="30">
        <v>-4.2283999999999997</v>
      </c>
      <c r="H947" s="30">
        <v>2475</v>
      </c>
      <c r="I947" s="30">
        <v>595802295</v>
      </c>
    </row>
    <row r="948" spans="1:9" x14ac:dyDescent="0.25">
      <c r="A948" s="40">
        <v>42837</v>
      </c>
      <c r="B948" s="30" t="s">
        <v>54</v>
      </c>
      <c r="C948" s="30" t="s">
        <v>55</v>
      </c>
      <c r="D948" s="30">
        <v>244.95660000000001</v>
      </c>
      <c r="E948" s="30">
        <v>251.38460000000001</v>
      </c>
      <c r="F948" s="30">
        <v>-2.5570400000000002</v>
      </c>
      <c r="G948" s="30">
        <v>-6.4279999999999999</v>
      </c>
      <c r="H948" s="30">
        <v>2400</v>
      </c>
      <c r="I948" s="30">
        <v>587895840</v>
      </c>
    </row>
    <row r="949" spans="1:9" x14ac:dyDescent="0.25">
      <c r="A949" s="40">
        <v>42836</v>
      </c>
      <c r="B949" s="30" t="s">
        <v>54</v>
      </c>
      <c r="C949" s="30" t="s">
        <v>55</v>
      </c>
      <c r="D949" s="30">
        <v>251.3844</v>
      </c>
      <c r="E949" s="30">
        <v>258.49160000000001</v>
      </c>
      <c r="F949" s="30">
        <v>-2.7494900000000002</v>
      </c>
      <c r="G949" s="30">
        <v>-7.1071999999999997</v>
      </c>
      <c r="H949" s="30">
        <v>2225</v>
      </c>
      <c r="I949" s="30">
        <v>559330290</v>
      </c>
    </row>
    <row r="950" spans="1:9" x14ac:dyDescent="0.25">
      <c r="A950" s="40">
        <v>42835</v>
      </c>
      <c r="B950" s="30" t="s">
        <v>54</v>
      </c>
      <c r="C950" s="30" t="s">
        <v>55</v>
      </c>
      <c r="D950" s="30">
        <v>258.4914</v>
      </c>
      <c r="E950" s="30">
        <v>270.63220000000001</v>
      </c>
      <c r="F950" s="30">
        <v>-4.4860899999999999</v>
      </c>
      <c r="G950" s="30">
        <v>-12.1408</v>
      </c>
      <c r="H950" s="30">
        <v>1975</v>
      </c>
      <c r="I950" s="30">
        <v>510520515</v>
      </c>
    </row>
    <row r="951" spans="1:9" x14ac:dyDescent="0.25">
      <c r="A951" s="40">
        <v>42832</v>
      </c>
      <c r="B951" s="30" t="s">
        <v>54</v>
      </c>
      <c r="C951" s="30" t="s">
        <v>55</v>
      </c>
      <c r="D951" s="30">
        <v>270.63200000000001</v>
      </c>
      <c r="E951" s="30">
        <v>278.6232</v>
      </c>
      <c r="F951" s="30">
        <v>-2.8681000000000001</v>
      </c>
      <c r="G951" s="30">
        <v>-7.9912000000000001</v>
      </c>
      <c r="H951" s="30">
        <v>1975</v>
      </c>
      <c r="I951" s="30">
        <v>534498200</v>
      </c>
    </row>
    <row r="952" spans="1:9" x14ac:dyDescent="0.25">
      <c r="A952" s="40">
        <v>42831</v>
      </c>
      <c r="B952" s="30" t="s">
        <v>54</v>
      </c>
      <c r="C952" s="30" t="s">
        <v>55</v>
      </c>
      <c r="D952" s="30">
        <v>278.6232</v>
      </c>
      <c r="E952" s="30">
        <v>272.19279999999998</v>
      </c>
      <c r="F952" s="30">
        <v>2.3624399999999999</v>
      </c>
      <c r="G952" s="30">
        <v>6.4303999999999997</v>
      </c>
      <c r="H952" s="30">
        <v>1800</v>
      </c>
      <c r="I952" s="30">
        <v>501521760</v>
      </c>
    </row>
    <row r="953" spans="1:9" x14ac:dyDescent="0.25">
      <c r="A953" s="40">
        <v>42830</v>
      </c>
      <c r="B953" s="30" t="s">
        <v>54</v>
      </c>
      <c r="C953" s="30" t="s">
        <v>55</v>
      </c>
      <c r="D953" s="30">
        <v>272.19299999999998</v>
      </c>
      <c r="E953" s="30">
        <v>284.41579999999999</v>
      </c>
      <c r="F953" s="30">
        <v>-4.2975099999999999</v>
      </c>
      <c r="G953" s="30">
        <v>-12.222799999999999</v>
      </c>
      <c r="H953" s="30">
        <v>1800</v>
      </c>
      <c r="I953" s="30">
        <v>489947400</v>
      </c>
    </row>
    <row r="954" spans="1:9" x14ac:dyDescent="0.25">
      <c r="A954" s="40">
        <v>42829</v>
      </c>
      <c r="B954" s="30" t="s">
        <v>54</v>
      </c>
      <c r="C954" s="30" t="s">
        <v>55</v>
      </c>
      <c r="D954" s="30">
        <v>284.41559999999998</v>
      </c>
      <c r="E954" s="30">
        <v>279.74279999999999</v>
      </c>
      <c r="F954" s="30">
        <v>1.67039</v>
      </c>
      <c r="G954" s="30">
        <v>4.6727999999999996</v>
      </c>
      <c r="H954" s="30">
        <v>1800</v>
      </c>
      <c r="I954" s="30">
        <v>511948080</v>
      </c>
    </row>
    <row r="955" spans="1:9" x14ac:dyDescent="0.25">
      <c r="A955" s="40">
        <v>42828</v>
      </c>
      <c r="B955" s="30" t="s">
        <v>54</v>
      </c>
      <c r="C955" s="30" t="s">
        <v>55</v>
      </c>
      <c r="D955" s="30">
        <v>279.74299999999999</v>
      </c>
      <c r="E955" s="30">
        <v>282.19740000000002</v>
      </c>
      <c r="F955" s="30">
        <v>-0.86975000000000002</v>
      </c>
      <c r="G955" s="30">
        <v>-2.4544000000000001</v>
      </c>
      <c r="H955" s="30">
        <v>1750</v>
      </c>
      <c r="I955" s="30">
        <v>489550250</v>
      </c>
    </row>
    <row r="956" spans="1:9" x14ac:dyDescent="0.25">
      <c r="A956" s="40">
        <v>42825</v>
      </c>
      <c r="B956" s="30" t="s">
        <v>54</v>
      </c>
      <c r="C956" s="30" t="s">
        <v>55</v>
      </c>
      <c r="D956" s="30">
        <v>282.19740000000002</v>
      </c>
      <c r="E956" s="30">
        <v>290.17419999999998</v>
      </c>
      <c r="F956" s="30">
        <v>-2.7489699999999999</v>
      </c>
      <c r="G956" s="30">
        <v>-7.9767999999999999</v>
      </c>
      <c r="H956" s="30">
        <v>1725</v>
      </c>
      <c r="I956" s="30">
        <v>486790515</v>
      </c>
    </row>
    <row r="957" spans="1:9" x14ac:dyDescent="0.25">
      <c r="A957" s="40">
        <v>42824</v>
      </c>
      <c r="B957" s="30" t="s">
        <v>54</v>
      </c>
      <c r="C957" s="30" t="s">
        <v>55</v>
      </c>
      <c r="D957" s="30">
        <v>290.17419999999998</v>
      </c>
      <c r="E957" s="30">
        <v>287.64339999999999</v>
      </c>
      <c r="F957" s="30">
        <v>0.87983999999999996</v>
      </c>
      <c r="G957" s="30">
        <v>2.5308000000000002</v>
      </c>
      <c r="H957" s="30">
        <v>1725</v>
      </c>
      <c r="I957" s="30">
        <v>500550495</v>
      </c>
    </row>
    <row r="958" spans="1:9" x14ac:dyDescent="0.25">
      <c r="A958" s="40">
        <v>42823</v>
      </c>
      <c r="B958" s="30" t="s">
        <v>54</v>
      </c>
      <c r="C958" s="30" t="s">
        <v>55</v>
      </c>
      <c r="D958" s="30">
        <v>287.64359999999999</v>
      </c>
      <c r="E958" s="30">
        <v>287.51159999999999</v>
      </c>
      <c r="F958" s="30">
        <v>4.5909999999999999E-2</v>
      </c>
      <c r="G958" s="30">
        <v>0.13200000000000001</v>
      </c>
      <c r="H958" s="30">
        <v>1725</v>
      </c>
      <c r="I958" s="30">
        <v>496185210</v>
      </c>
    </row>
    <row r="959" spans="1:9" x14ac:dyDescent="0.25">
      <c r="A959" s="40">
        <v>42822</v>
      </c>
      <c r="B959" s="30" t="s">
        <v>54</v>
      </c>
      <c r="C959" s="30" t="s">
        <v>55</v>
      </c>
      <c r="D959" s="30">
        <v>287.51159999999999</v>
      </c>
      <c r="E959" s="30">
        <v>274.98</v>
      </c>
      <c r="F959" s="30">
        <v>4.5572800000000004</v>
      </c>
      <c r="G959" s="30">
        <v>12.531599999999999</v>
      </c>
      <c r="H959" s="30">
        <v>1725</v>
      </c>
      <c r="I959" s="30">
        <v>495957510</v>
      </c>
    </row>
    <row r="960" spans="1:9" x14ac:dyDescent="0.25">
      <c r="A960" s="40">
        <v>42821</v>
      </c>
      <c r="B960" s="30" t="s">
        <v>54</v>
      </c>
      <c r="C960" s="30" t="s">
        <v>55</v>
      </c>
      <c r="D960" s="30">
        <v>274.98</v>
      </c>
      <c r="E960" s="30">
        <v>268.3732</v>
      </c>
      <c r="F960" s="30">
        <v>2.4618000000000002</v>
      </c>
      <c r="G960" s="30">
        <v>6.6067999999999998</v>
      </c>
      <c r="H960" s="30">
        <v>1725</v>
      </c>
      <c r="I960" s="30">
        <v>474340500</v>
      </c>
    </row>
    <row r="961" spans="1:9" x14ac:dyDescent="0.25">
      <c r="A961" s="40">
        <v>42818</v>
      </c>
      <c r="B961" s="30" t="s">
        <v>54</v>
      </c>
      <c r="C961" s="30" t="s">
        <v>55</v>
      </c>
      <c r="D961" s="30">
        <v>268.3732</v>
      </c>
      <c r="E961" s="30">
        <v>261.93560000000002</v>
      </c>
      <c r="F961" s="30">
        <v>2.4577</v>
      </c>
      <c r="G961" s="30">
        <v>6.4375999999999998</v>
      </c>
      <c r="H961" s="30">
        <v>1675</v>
      </c>
      <c r="I961" s="30">
        <v>449525110</v>
      </c>
    </row>
    <row r="962" spans="1:9" x14ac:dyDescent="0.25">
      <c r="A962" s="40">
        <v>42817</v>
      </c>
      <c r="B962" s="30" t="s">
        <v>54</v>
      </c>
      <c r="C962" s="30" t="s">
        <v>55</v>
      </c>
      <c r="D962" s="30">
        <v>261.93560000000002</v>
      </c>
      <c r="E962" s="30">
        <v>268.5256</v>
      </c>
      <c r="F962" s="30">
        <v>-2.4541400000000002</v>
      </c>
      <c r="G962" s="30">
        <v>-6.59</v>
      </c>
      <c r="H962" s="30">
        <v>1525</v>
      </c>
      <c r="I962" s="30">
        <v>399451790</v>
      </c>
    </row>
    <row r="963" spans="1:9" x14ac:dyDescent="0.25">
      <c r="A963" s="40">
        <v>42816</v>
      </c>
      <c r="B963" s="30" t="s">
        <v>54</v>
      </c>
      <c r="C963" s="30" t="s">
        <v>55</v>
      </c>
      <c r="D963" s="30">
        <v>268.5256</v>
      </c>
      <c r="E963" s="30">
        <v>271.48439999999999</v>
      </c>
      <c r="F963" s="30">
        <v>-1.0898600000000001</v>
      </c>
      <c r="G963" s="30">
        <v>-2.9588000000000001</v>
      </c>
      <c r="H963" s="30">
        <v>1375</v>
      </c>
      <c r="I963" s="30">
        <v>369222700</v>
      </c>
    </row>
    <row r="964" spans="1:9" x14ac:dyDescent="0.25">
      <c r="A964" s="40">
        <v>42815</v>
      </c>
      <c r="B964" s="30" t="s">
        <v>54</v>
      </c>
      <c r="C964" s="30" t="s">
        <v>55</v>
      </c>
      <c r="D964" s="30">
        <v>271.48439999999999</v>
      </c>
      <c r="E964" s="30">
        <v>284.48039999999997</v>
      </c>
      <c r="F964" s="30">
        <v>-4.5683299999999996</v>
      </c>
      <c r="G964" s="30">
        <v>-12.996</v>
      </c>
      <c r="H964" s="30">
        <v>1250</v>
      </c>
      <c r="I964" s="30">
        <v>339355500</v>
      </c>
    </row>
    <row r="965" spans="1:9" x14ac:dyDescent="0.25">
      <c r="A965" s="40">
        <v>42814</v>
      </c>
      <c r="B965" s="30" t="s">
        <v>54</v>
      </c>
      <c r="C965" s="30" t="s">
        <v>55</v>
      </c>
      <c r="D965" s="30">
        <v>284.48039999999997</v>
      </c>
      <c r="E965" s="30">
        <v>282.26080000000002</v>
      </c>
      <c r="F965" s="30">
        <v>0.78635999999999995</v>
      </c>
      <c r="G965" s="30">
        <v>2.2195999999999998</v>
      </c>
      <c r="H965" s="30">
        <v>1175</v>
      </c>
      <c r="I965" s="30">
        <v>334264470</v>
      </c>
    </row>
    <row r="966" spans="1:9" x14ac:dyDescent="0.25">
      <c r="A966" s="40">
        <v>42811</v>
      </c>
      <c r="B966" s="30" t="s">
        <v>54</v>
      </c>
      <c r="C966" s="30" t="s">
        <v>55</v>
      </c>
      <c r="D966" s="30">
        <v>282.26080000000002</v>
      </c>
      <c r="E966" s="30">
        <v>281.88159999999999</v>
      </c>
      <c r="F966" s="30">
        <v>0.13452</v>
      </c>
      <c r="G966" s="30">
        <v>0.37919999999999998</v>
      </c>
      <c r="H966" s="30">
        <v>1175</v>
      </c>
      <c r="I966" s="30">
        <v>331656440</v>
      </c>
    </row>
    <row r="967" spans="1:9" x14ac:dyDescent="0.25">
      <c r="A967" s="40">
        <v>42810</v>
      </c>
      <c r="B967" s="30" t="s">
        <v>54</v>
      </c>
      <c r="C967" s="30" t="s">
        <v>55</v>
      </c>
      <c r="D967" s="30">
        <v>281.8818</v>
      </c>
      <c r="E967" s="30">
        <v>273.13299999999998</v>
      </c>
      <c r="F967" s="30">
        <v>3.2031299999999998</v>
      </c>
      <c r="G967" s="30">
        <v>8.7487999999999992</v>
      </c>
      <c r="H967" s="30">
        <v>1125</v>
      </c>
      <c r="I967" s="30">
        <v>317117025</v>
      </c>
    </row>
    <row r="968" spans="1:9" x14ac:dyDescent="0.25">
      <c r="A968" s="40">
        <v>42809</v>
      </c>
      <c r="B968" s="30" t="s">
        <v>54</v>
      </c>
      <c r="C968" s="30" t="s">
        <v>55</v>
      </c>
      <c r="D968" s="30">
        <v>273.13319999999999</v>
      </c>
      <c r="E968" s="30">
        <v>266.37360000000001</v>
      </c>
      <c r="F968" s="30">
        <v>2.5376400000000001</v>
      </c>
      <c r="G968" s="30">
        <v>6.7595999999999998</v>
      </c>
      <c r="H968" s="30">
        <v>1100</v>
      </c>
      <c r="I968" s="30">
        <v>300446520</v>
      </c>
    </row>
    <row r="969" spans="1:9" x14ac:dyDescent="0.25">
      <c r="A969" s="40">
        <v>42808</v>
      </c>
      <c r="B969" s="30" t="s">
        <v>54</v>
      </c>
      <c r="C969" s="30" t="s">
        <v>55</v>
      </c>
      <c r="D969" s="30">
        <v>266.37380000000002</v>
      </c>
      <c r="E969" s="30">
        <v>271.94779999999997</v>
      </c>
      <c r="F969" s="30">
        <v>-2.0496599999999998</v>
      </c>
      <c r="G969" s="30">
        <v>-5.5739999999999998</v>
      </c>
      <c r="H969" s="30">
        <v>1075</v>
      </c>
      <c r="I969" s="30">
        <v>286351835</v>
      </c>
    </row>
    <row r="970" spans="1:9" x14ac:dyDescent="0.25">
      <c r="A970" s="40">
        <v>42807</v>
      </c>
      <c r="B970" s="30" t="s">
        <v>54</v>
      </c>
      <c r="C970" s="30" t="s">
        <v>55</v>
      </c>
      <c r="D970" s="30">
        <v>271.94760000000002</v>
      </c>
      <c r="E970" s="30">
        <v>265.26600000000002</v>
      </c>
      <c r="F970" s="30">
        <v>2.5188299999999999</v>
      </c>
      <c r="G970" s="30">
        <v>6.6816000000000004</v>
      </c>
      <c r="H970" s="30">
        <v>1200</v>
      </c>
      <c r="I970" s="30">
        <v>326337120</v>
      </c>
    </row>
    <row r="971" spans="1:9" x14ac:dyDescent="0.25">
      <c r="A971" s="40">
        <v>42804</v>
      </c>
      <c r="B971" s="30" t="s">
        <v>54</v>
      </c>
      <c r="C971" s="30" t="s">
        <v>55</v>
      </c>
      <c r="D971" s="30">
        <v>265.26620000000003</v>
      </c>
      <c r="E971" s="30">
        <v>260.89980000000003</v>
      </c>
      <c r="F971" s="30">
        <v>1.6735899999999999</v>
      </c>
      <c r="G971" s="30">
        <v>4.3663999999999996</v>
      </c>
      <c r="H971" s="30">
        <v>1200</v>
      </c>
      <c r="I971" s="30">
        <v>318319440</v>
      </c>
    </row>
    <row r="972" spans="1:9" x14ac:dyDescent="0.25">
      <c r="A972" s="40">
        <v>42803</v>
      </c>
      <c r="B972" s="30" t="s">
        <v>54</v>
      </c>
      <c r="C972" s="30" t="s">
        <v>55</v>
      </c>
      <c r="D972" s="30">
        <v>260.89980000000003</v>
      </c>
      <c r="E972" s="30">
        <v>261.6234</v>
      </c>
      <c r="F972" s="30">
        <v>-0.27657999999999999</v>
      </c>
      <c r="G972" s="30">
        <v>-0.72360000000000002</v>
      </c>
      <c r="H972" s="30">
        <v>1200</v>
      </c>
      <c r="I972" s="30">
        <v>313079760</v>
      </c>
    </row>
    <row r="973" spans="1:9" x14ac:dyDescent="0.25">
      <c r="A973" s="40">
        <v>42802</v>
      </c>
      <c r="B973" s="30" t="s">
        <v>54</v>
      </c>
      <c r="C973" s="30" t="s">
        <v>55</v>
      </c>
      <c r="D973" s="30">
        <v>261.6234</v>
      </c>
      <c r="E973" s="30">
        <v>261.46260000000001</v>
      </c>
      <c r="F973" s="30">
        <v>6.1499999999999999E-2</v>
      </c>
      <c r="G973" s="30">
        <v>0.1608</v>
      </c>
      <c r="H973" s="30">
        <v>1200</v>
      </c>
      <c r="I973" s="30">
        <v>313948080</v>
      </c>
    </row>
    <row r="974" spans="1:9" x14ac:dyDescent="0.25">
      <c r="A974" s="40">
        <v>42801</v>
      </c>
      <c r="B974" s="30" t="s">
        <v>54</v>
      </c>
      <c r="C974" s="30" t="s">
        <v>55</v>
      </c>
      <c r="D974" s="30">
        <v>261.46260000000001</v>
      </c>
      <c r="E974" s="30">
        <v>261.55540000000002</v>
      </c>
      <c r="F974" s="30">
        <v>-3.5479999999999998E-2</v>
      </c>
      <c r="G974" s="30">
        <v>-9.2799999999999994E-2</v>
      </c>
      <c r="H974" s="30">
        <v>1200</v>
      </c>
      <c r="I974" s="30">
        <v>313755120</v>
      </c>
    </row>
    <row r="975" spans="1:9" x14ac:dyDescent="0.25">
      <c r="A975" s="40">
        <v>42800</v>
      </c>
      <c r="B975" s="30" t="s">
        <v>54</v>
      </c>
      <c r="C975" s="30" t="s">
        <v>55</v>
      </c>
      <c r="D975" s="30">
        <v>261.55540000000002</v>
      </c>
      <c r="E975" s="30">
        <v>258.73660000000001</v>
      </c>
      <c r="F975" s="30">
        <v>1.08945</v>
      </c>
      <c r="G975" s="30">
        <v>2.8188</v>
      </c>
      <c r="H975" s="30">
        <v>1425</v>
      </c>
      <c r="I975" s="30">
        <v>372716445</v>
      </c>
    </row>
    <row r="976" spans="1:9" x14ac:dyDescent="0.25">
      <c r="A976" s="40">
        <v>42797</v>
      </c>
      <c r="B976" s="30" t="s">
        <v>54</v>
      </c>
      <c r="C976" s="30" t="s">
        <v>55</v>
      </c>
      <c r="D976" s="30">
        <v>258.73660000000001</v>
      </c>
      <c r="E976" s="30">
        <v>250.74299999999999</v>
      </c>
      <c r="F976" s="30">
        <v>3.18797</v>
      </c>
      <c r="G976" s="30">
        <v>7.9935999999999998</v>
      </c>
      <c r="H976" s="30">
        <v>1425</v>
      </c>
      <c r="I976" s="30">
        <v>368699655</v>
      </c>
    </row>
    <row r="977" spans="1:9" x14ac:dyDescent="0.25">
      <c r="A977" s="40">
        <v>42796</v>
      </c>
      <c r="B977" s="30" t="s">
        <v>54</v>
      </c>
      <c r="C977" s="30" t="s">
        <v>55</v>
      </c>
      <c r="D977" s="30">
        <v>250.7432</v>
      </c>
      <c r="E977" s="30">
        <v>250.38159999999999</v>
      </c>
      <c r="F977" s="30">
        <v>0.14441999999999999</v>
      </c>
      <c r="G977" s="30">
        <v>0.36159999999999998</v>
      </c>
      <c r="H977" s="30">
        <v>1425</v>
      </c>
      <c r="I977" s="30">
        <v>357309060</v>
      </c>
    </row>
    <row r="978" spans="1:9" x14ac:dyDescent="0.25">
      <c r="A978" s="40">
        <v>42795</v>
      </c>
      <c r="B978" s="30" t="s">
        <v>54</v>
      </c>
      <c r="C978" s="30" t="s">
        <v>55</v>
      </c>
      <c r="D978" s="30">
        <v>250.38159999999999</v>
      </c>
      <c r="E978" s="30">
        <v>246.04759999999999</v>
      </c>
      <c r="F978" s="30">
        <v>1.76145</v>
      </c>
      <c r="G978" s="30">
        <v>4.3339999999999996</v>
      </c>
      <c r="H978" s="30">
        <v>1375</v>
      </c>
      <c r="I978" s="30">
        <v>344274700</v>
      </c>
    </row>
    <row r="979" spans="1:9" x14ac:dyDescent="0.25">
      <c r="A979" s="40">
        <v>42794</v>
      </c>
      <c r="B979" s="30" t="s">
        <v>54</v>
      </c>
      <c r="C979" s="30" t="s">
        <v>55</v>
      </c>
      <c r="D979" s="30">
        <v>246.04759999999999</v>
      </c>
      <c r="E979" s="30">
        <v>250.25919999999999</v>
      </c>
      <c r="F979" s="30">
        <v>-1.6829000000000001</v>
      </c>
      <c r="G979" s="30">
        <v>-4.2115999999999998</v>
      </c>
      <c r="H979" s="30">
        <v>1375</v>
      </c>
      <c r="I979" s="30">
        <v>338315450</v>
      </c>
    </row>
    <row r="980" spans="1:9" x14ac:dyDescent="0.25">
      <c r="A980" s="40">
        <v>42793</v>
      </c>
      <c r="B980" s="30" t="s">
        <v>54</v>
      </c>
      <c r="C980" s="30" t="s">
        <v>55</v>
      </c>
      <c r="D980" s="30">
        <v>250.25919999999999</v>
      </c>
      <c r="E980" s="30">
        <v>248.98599999999999</v>
      </c>
      <c r="F980" s="30">
        <v>0.51134999999999997</v>
      </c>
      <c r="G980" s="30">
        <v>1.2732000000000001</v>
      </c>
      <c r="H980" s="30">
        <v>1375</v>
      </c>
      <c r="I980" s="30">
        <v>344106400</v>
      </c>
    </row>
    <row r="981" spans="1:9" x14ac:dyDescent="0.25">
      <c r="A981" s="40">
        <v>42790</v>
      </c>
      <c r="B981" s="30" t="s">
        <v>54</v>
      </c>
      <c r="C981" s="30" t="s">
        <v>55</v>
      </c>
      <c r="D981" s="30">
        <v>248.9862</v>
      </c>
      <c r="E981" s="30">
        <v>246.4486</v>
      </c>
      <c r="F981" s="30">
        <v>1.0296700000000001</v>
      </c>
      <c r="G981" s="30">
        <v>2.5375999999999999</v>
      </c>
      <c r="H981" s="30">
        <v>1375</v>
      </c>
      <c r="I981" s="30">
        <v>342356025</v>
      </c>
    </row>
    <row r="982" spans="1:9" x14ac:dyDescent="0.25">
      <c r="A982" s="40">
        <v>42789</v>
      </c>
      <c r="B982" s="30" t="s">
        <v>54</v>
      </c>
      <c r="C982" s="30" t="s">
        <v>55</v>
      </c>
      <c r="D982" s="30">
        <v>246.4486</v>
      </c>
      <c r="E982" s="30">
        <v>253.26419999999999</v>
      </c>
      <c r="F982" s="30">
        <v>-2.6911</v>
      </c>
      <c r="G982" s="30">
        <v>-6.8155999999999999</v>
      </c>
      <c r="H982" s="30">
        <v>1075</v>
      </c>
      <c r="I982" s="30">
        <v>264932245</v>
      </c>
    </row>
    <row r="983" spans="1:9" x14ac:dyDescent="0.25">
      <c r="A983" s="40">
        <v>42788</v>
      </c>
      <c r="B983" s="30" t="s">
        <v>54</v>
      </c>
      <c r="C983" s="30" t="s">
        <v>55</v>
      </c>
      <c r="D983" s="30">
        <v>253.26400000000001</v>
      </c>
      <c r="E983" s="30">
        <v>254.38</v>
      </c>
      <c r="F983" s="30">
        <v>-0.43870999999999999</v>
      </c>
      <c r="G983" s="30">
        <v>-1.1160000000000001</v>
      </c>
      <c r="H983" s="30">
        <v>950</v>
      </c>
      <c r="I983" s="30">
        <v>240600800</v>
      </c>
    </row>
    <row r="984" spans="1:9" x14ac:dyDescent="0.25">
      <c r="A984" s="40">
        <v>42787</v>
      </c>
      <c r="B984" s="30" t="s">
        <v>54</v>
      </c>
      <c r="C984" s="30" t="s">
        <v>55</v>
      </c>
      <c r="D984" s="30">
        <v>254.37979999999999</v>
      </c>
      <c r="E984" s="30">
        <v>255.80619999999999</v>
      </c>
      <c r="F984" s="30">
        <v>-0.55761000000000005</v>
      </c>
      <c r="G984" s="30">
        <v>-1.4263999999999999</v>
      </c>
      <c r="H984" s="30">
        <v>950</v>
      </c>
      <c r="I984" s="30">
        <v>241660810</v>
      </c>
    </row>
    <row r="985" spans="1:9" x14ac:dyDescent="0.25">
      <c r="A985" s="40">
        <v>42783</v>
      </c>
      <c r="B985" s="30" t="s">
        <v>54</v>
      </c>
      <c r="C985" s="30" t="s">
        <v>55</v>
      </c>
      <c r="D985" s="30">
        <v>255.80600000000001</v>
      </c>
      <c r="E985" s="30">
        <v>258.84199999999998</v>
      </c>
      <c r="F985" s="30">
        <v>-1.17292</v>
      </c>
      <c r="G985" s="30">
        <v>-3.036</v>
      </c>
      <c r="H985" s="30">
        <v>950</v>
      </c>
      <c r="I985" s="30">
        <v>243015700</v>
      </c>
    </row>
    <row r="986" spans="1:9" x14ac:dyDescent="0.25">
      <c r="A986" s="40">
        <v>42782</v>
      </c>
      <c r="B986" s="30" t="s">
        <v>54</v>
      </c>
      <c r="C986" s="30" t="s">
        <v>55</v>
      </c>
      <c r="D986" s="30">
        <v>258.84179999999998</v>
      </c>
      <c r="E986" s="30">
        <v>261.0034</v>
      </c>
      <c r="F986" s="30">
        <v>-0.82818999999999998</v>
      </c>
      <c r="G986" s="30">
        <v>-2.1616</v>
      </c>
      <c r="H986" s="30">
        <v>1350</v>
      </c>
      <c r="I986" s="30">
        <v>349436430</v>
      </c>
    </row>
    <row r="987" spans="1:9" x14ac:dyDescent="0.25">
      <c r="A987" s="40">
        <v>42781</v>
      </c>
      <c r="B987" s="30" t="s">
        <v>54</v>
      </c>
      <c r="C987" s="30" t="s">
        <v>55</v>
      </c>
      <c r="D987" s="30">
        <v>261.00319999999999</v>
      </c>
      <c r="E987" s="30">
        <v>273.80040000000002</v>
      </c>
      <c r="F987" s="30">
        <v>-4.6739199999999999</v>
      </c>
      <c r="G987" s="30">
        <v>-12.7972</v>
      </c>
      <c r="H987" s="30">
        <v>1375</v>
      </c>
      <c r="I987" s="30">
        <v>358879400</v>
      </c>
    </row>
    <row r="988" spans="1:9" x14ac:dyDescent="0.25">
      <c r="A988" s="40">
        <v>42780</v>
      </c>
      <c r="B988" s="30" t="s">
        <v>54</v>
      </c>
      <c r="C988" s="30" t="s">
        <v>55</v>
      </c>
      <c r="D988" s="30">
        <v>273.80040000000002</v>
      </c>
      <c r="E988" s="30">
        <v>258.91559999999998</v>
      </c>
      <c r="F988" s="30">
        <v>5.7488999999999999</v>
      </c>
      <c r="G988" s="30">
        <v>14.8848</v>
      </c>
      <c r="H988" s="30">
        <v>1725</v>
      </c>
      <c r="I988" s="30">
        <v>472305690</v>
      </c>
    </row>
    <row r="989" spans="1:9" x14ac:dyDescent="0.25">
      <c r="A989" s="40">
        <v>42779</v>
      </c>
      <c r="B989" s="30" t="s">
        <v>54</v>
      </c>
      <c r="C989" s="30" t="s">
        <v>55</v>
      </c>
      <c r="D989" s="30">
        <v>258.91559999999998</v>
      </c>
      <c r="E989" s="30">
        <v>253.1936</v>
      </c>
      <c r="F989" s="30">
        <v>2.2599300000000002</v>
      </c>
      <c r="G989" s="30">
        <v>5.7220000000000004</v>
      </c>
      <c r="H989" s="30">
        <v>1625</v>
      </c>
      <c r="I989" s="30">
        <v>420737850</v>
      </c>
    </row>
    <row r="990" spans="1:9" x14ac:dyDescent="0.25">
      <c r="A990" s="40">
        <v>42776</v>
      </c>
      <c r="B990" s="30" t="s">
        <v>54</v>
      </c>
      <c r="C990" s="30" t="s">
        <v>55</v>
      </c>
      <c r="D990" s="30">
        <v>253.19380000000001</v>
      </c>
      <c r="E990" s="30">
        <v>247.67660000000001</v>
      </c>
      <c r="F990" s="30">
        <v>2.2275800000000001</v>
      </c>
      <c r="G990" s="30">
        <v>5.5171999999999999</v>
      </c>
      <c r="H990" s="30">
        <v>1450</v>
      </c>
      <c r="I990" s="30">
        <v>367131010</v>
      </c>
    </row>
    <row r="991" spans="1:9" x14ac:dyDescent="0.25">
      <c r="A991" s="40">
        <v>42775</v>
      </c>
      <c r="B991" s="30" t="s">
        <v>54</v>
      </c>
      <c r="C991" s="30" t="s">
        <v>55</v>
      </c>
      <c r="D991" s="30">
        <v>247.67660000000001</v>
      </c>
      <c r="E991" s="30">
        <v>241.5214</v>
      </c>
      <c r="F991" s="30">
        <v>2.5485099999999998</v>
      </c>
      <c r="G991" s="30">
        <v>6.1551999999999998</v>
      </c>
      <c r="H991" s="30">
        <v>1400</v>
      </c>
      <c r="I991" s="30">
        <v>346747240</v>
      </c>
    </row>
    <row r="992" spans="1:9" x14ac:dyDescent="0.25">
      <c r="A992" s="40">
        <v>42774</v>
      </c>
      <c r="B992" s="30" t="s">
        <v>54</v>
      </c>
      <c r="C992" s="30" t="s">
        <v>55</v>
      </c>
      <c r="D992" s="30">
        <v>241.5214</v>
      </c>
      <c r="E992" s="30">
        <v>241.529</v>
      </c>
      <c r="F992" s="30">
        <v>-3.15E-3</v>
      </c>
      <c r="G992" s="30">
        <v>-7.6E-3</v>
      </c>
      <c r="H992" s="30">
        <v>1450</v>
      </c>
      <c r="I992" s="30">
        <v>350206030</v>
      </c>
    </row>
    <row r="993" spans="1:9" x14ac:dyDescent="0.25">
      <c r="A993" s="40">
        <v>42773</v>
      </c>
      <c r="B993" s="30" t="s">
        <v>54</v>
      </c>
      <c r="C993" s="30" t="s">
        <v>55</v>
      </c>
      <c r="D993" s="30">
        <v>241.529</v>
      </c>
      <c r="E993" s="30">
        <v>242.0754</v>
      </c>
      <c r="F993" s="30">
        <v>-0.22570999999999999</v>
      </c>
      <c r="G993" s="30">
        <v>-0.5464</v>
      </c>
      <c r="H993" s="30">
        <v>1500</v>
      </c>
      <c r="I993" s="30">
        <v>362293500</v>
      </c>
    </row>
    <row r="994" spans="1:9" x14ac:dyDescent="0.25">
      <c r="A994" s="40">
        <v>42772</v>
      </c>
      <c r="B994" s="30" t="s">
        <v>54</v>
      </c>
      <c r="C994" s="30" t="s">
        <v>55</v>
      </c>
      <c r="D994" s="30">
        <v>242.0752</v>
      </c>
      <c r="E994" s="30">
        <v>242.6772</v>
      </c>
      <c r="F994" s="30">
        <v>-0.24807000000000001</v>
      </c>
      <c r="G994" s="30">
        <v>-0.60199999999999998</v>
      </c>
      <c r="H994" s="30">
        <v>1400</v>
      </c>
      <c r="I994" s="30">
        <v>338905280</v>
      </c>
    </row>
    <row r="995" spans="1:9" x14ac:dyDescent="0.25">
      <c r="A995" s="40">
        <v>42769</v>
      </c>
      <c r="B995" s="30" t="s">
        <v>54</v>
      </c>
      <c r="C995" s="30" t="s">
        <v>55</v>
      </c>
      <c r="D995" s="30">
        <v>242.6772</v>
      </c>
      <c r="E995" s="30">
        <v>236.958</v>
      </c>
      <c r="F995" s="30">
        <v>2.4135900000000001</v>
      </c>
      <c r="G995" s="30">
        <v>5.7191999999999998</v>
      </c>
      <c r="H995" s="30">
        <v>1425</v>
      </c>
      <c r="I995" s="30">
        <v>345815010</v>
      </c>
    </row>
    <row r="996" spans="1:9" x14ac:dyDescent="0.25">
      <c r="A996" s="40">
        <v>42768</v>
      </c>
      <c r="B996" s="30" t="s">
        <v>54</v>
      </c>
      <c r="C996" s="30" t="s">
        <v>55</v>
      </c>
      <c r="D996" s="30">
        <v>236.95820000000001</v>
      </c>
      <c r="E996" s="30">
        <v>240.9742</v>
      </c>
      <c r="F996" s="30">
        <v>-1.6665700000000001</v>
      </c>
      <c r="G996" s="30">
        <v>-4.016</v>
      </c>
      <c r="H996" s="30">
        <v>1450</v>
      </c>
      <c r="I996" s="30">
        <v>343589390</v>
      </c>
    </row>
    <row r="997" spans="1:9" x14ac:dyDescent="0.25">
      <c r="A997" s="40">
        <v>42767</v>
      </c>
      <c r="B997" s="30" t="s">
        <v>54</v>
      </c>
      <c r="C997" s="30" t="s">
        <v>55</v>
      </c>
      <c r="D997" s="30">
        <v>240.97399999999999</v>
      </c>
      <c r="E997" s="30">
        <v>235.79480000000001</v>
      </c>
      <c r="F997" s="30">
        <v>2.1964899999999998</v>
      </c>
      <c r="G997" s="30">
        <v>5.1791999999999998</v>
      </c>
      <c r="H997" s="30">
        <v>1450</v>
      </c>
      <c r="I997" s="30">
        <v>349412300</v>
      </c>
    </row>
    <row r="998" spans="1:9" x14ac:dyDescent="0.25">
      <c r="A998" s="40">
        <v>42766</v>
      </c>
      <c r="B998" s="30" t="s">
        <v>54</v>
      </c>
      <c r="C998" s="30" t="s">
        <v>55</v>
      </c>
      <c r="D998" s="30">
        <v>235.79480000000001</v>
      </c>
      <c r="E998" s="30">
        <v>236.28800000000001</v>
      </c>
      <c r="F998" s="30">
        <v>-0.20873</v>
      </c>
      <c r="G998" s="30">
        <v>-0.49320000000000003</v>
      </c>
      <c r="H998" s="30">
        <v>1450</v>
      </c>
      <c r="I998" s="30">
        <v>341902460</v>
      </c>
    </row>
    <row r="999" spans="1:9" x14ac:dyDescent="0.25">
      <c r="A999" s="40">
        <v>42765</v>
      </c>
      <c r="B999" s="30" t="s">
        <v>54</v>
      </c>
      <c r="C999" s="30" t="s">
        <v>55</v>
      </c>
      <c r="D999" s="30">
        <v>236.2878</v>
      </c>
      <c r="E999" s="30">
        <v>241.62739999999999</v>
      </c>
      <c r="F999" s="30">
        <v>-2.2098499999999999</v>
      </c>
      <c r="G999" s="30">
        <v>-5.3395999999999999</v>
      </c>
      <c r="H999" s="30">
        <v>1450</v>
      </c>
      <c r="I999" s="30">
        <v>342617310</v>
      </c>
    </row>
    <row r="1000" spans="1:9" x14ac:dyDescent="0.25">
      <c r="A1000" s="40">
        <v>42762</v>
      </c>
      <c r="B1000" s="30" t="s">
        <v>54</v>
      </c>
      <c r="C1000" s="30" t="s">
        <v>55</v>
      </c>
      <c r="D1000" s="30">
        <v>241.62719999999999</v>
      </c>
      <c r="E1000" s="30">
        <v>239.83760000000001</v>
      </c>
      <c r="F1000" s="30">
        <v>0.74617</v>
      </c>
      <c r="G1000" s="30">
        <v>1.7896000000000001</v>
      </c>
      <c r="H1000" s="30">
        <v>1100</v>
      </c>
      <c r="I1000" s="30">
        <v>265789920</v>
      </c>
    </row>
    <row r="1001" spans="1:9" x14ac:dyDescent="0.25">
      <c r="A1001" s="40">
        <v>42761</v>
      </c>
      <c r="B1001" s="30" t="s">
        <v>54</v>
      </c>
      <c r="C1001" s="30" t="s">
        <v>55</v>
      </c>
      <c r="D1001" s="30">
        <v>239.83760000000001</v>
      </c>
      <c r="E1001" s="30">
        <v>238.93520000000001</v>
      </c>
      <c r="F1001" s="30">
        <v>0.37768000000000002</v>
      </c>
      <c r="G1001" s="30">
        <v>0.90239999999999998</v>
      </c>
      <c r="H1001" s="30">
        <v>1100</v>
      </c>
      <c r="I1001" s="30">
        <v>263821360</v>
      </c>
    </row>
    <row r="1002" spans="1:9" x14ac:dyDescent="0.25">
      <c r="A1002" s="40">
        <v>42760</v>
      </c>
      <c r="B1002" s="30" t="s">
        <v>54</v>
      </c>
      <c r="C1002" s="30" t="s">
        <v>55</v>
      </c>
      <c r="D1002" s="30">
        <v>238.93539999999999</v>
      </c>
      <c r="E1002" s="30">
        <v>234.11859999999999</v>
      </c>
      <c r="F1002" s="30">
        <v>2.05742</v>
      </c>
      <c r="G1002" s="30">
        <v>4.8167999999999997</v>
      </c>
      <c r="H1002" s="30">
        <v>850</v>
      </c>
      <c r="I1002" s="30">
        <v>203095090</v>
      </c>
    </row>
    <row r="1003" spans="1:9" x14ac:dyDescent="0.25">
      <c r="A1003" s="40">
        <v>42759</v>
      </c>
      <c r="B1003" s="30" t="s">
        <v>54</v>
      </c>
      <c r="C1003" s="30" t="s">
        <v>55</v>
      </c>
      <c r="D1003" s="30">
        <v>234.11879999999999</v>
      </c>
      <c r="E1003" s="30">
        <v>225.0488</v>
      </c>
      <c r="F1003" s="30">
        <v>4.03024</v>
      </c>
      <c r="G1003" s="30">
        <v>9.07</v>
      </c>
      <c r="H1003" s="30">
        <v>800</v>
      </c>
      <c r="I1003" s="30">
        <v>187295040</v>
      </c>
    </row>
    <row r="1004" spans="1:9" x14ac:dyDescent="0.25">
      <c r="A1004" s="40">
        <v>42758</v>
      </c>
      <c r="B1004" s="30" t="s">
        <v>54</v>
      </c>
      <c r="C1004" s="30" t="s">
        <v>55</v>
      </c>
      <c r="D1004" s="30">
        <v>225.04900000000001</v>
      </c>
      <c r="E1004" s="30">
        <v>221.1198</v>
      </c>
      <c r="F1004" s="30">
        <v>1.7769600000000001</v>
      </c>
      <c r="G1004" s="30">
        <v>3.9291999999999998</v>
      </c>
      <c r="H1004" s="30">
        <v>800</v>
      </c>
      <c r="I1004" s="30">
        <v>180039200</v>
      </c>
    </row>
    <row r="1005" spans="1:9" x14ac:dyDescent="0.25">
      <c r="A1005" s="40">
        <v>42755</v>
      </c>
      <c r="B1005" s="30" t="s">
        <v>54</v>
      </c>
      <c r="C1005" s="30" t="s">
        <v>55</v>
      </c>
      <c r="D1005" s="30">
        <v>221.1198</v>
      </c>
      <c r="E1005" s="30">
        <v>215.22139999999999</v>
      </c>
      <c r="F1005" s="30">
        <v>2.7406199999999998</v>
      </c>
      <c r="G1005" s="30">
        <v>5.8983999999999996</v>
      </c>
      <c r="H1005" s="30">
        <v>900</v>
      </c>
      <c r="I1005" s="30">
        <v>199007820</v>
      </c>
    </row>
    <row r="1006" spans="1:9" x14ac:dyDescent="0.25">
      <c r="A1006" s="40">
        <v>42754</v>
      </c>
      <c r="B1006" s="30" t="s">
        <v>54</v>
      </c>
      <c r="C1006" s="30" t="s">
        <v>55</v>
      </c>
      <c r="D1006" s="30">
        <v>215.2216</v>
      </c>
      <c r="E1006" s="30">
        <v>216.1088</v>
      </c>
      <c r="F1006" s="30">
        <v>-0.41053000000000001</v>
      </c>
      <c r="G1006" s="30">
        <v>-0.88719999999999999</v>
      </c>
      <c r="H1006" s="30">
        <v>1000</v>
      </c>
      <c r="I1006" s="30">
        <v>215221600</v>
      </c>
    </row>
    <row r="1007" spans="1:9" x14ac:dyDescent="0.25">
      <c r="A1007" s="40">
        <v>42753</v>
      </c>
      <c r="B1007" s="30" t="s">
        <v>54</v>
      </c>
      <c r="C1007" s="30" t="s">
        <v>55</v>
      </c>
      <c r="D1007" s="30">
        <v>216.1086</v>
      </c>
      <c r="E1007" s="30">
        <v>216.143</v>
      </c>
      <c r="F1007" s="30">
        <v>-1.592E-2</v>
      </c>
      <c r="G1007" s="30">
        <v>-3.44E-2</v>
      </c>
      <c r="H1007" s="30">
        <v>1050</v>
      </c>
      <c r="I1007" s="30">
        <v>226914030</v>
      </c>
    </row>
    <row r="1008" spans="1:9" x14ac:dyDescent="0.25">
      <c r="A1008" s="40">
        <v>42752</v>
      </c>
      <c r="B1008" s="30" t="s">
        <v>54</v>
      </c>
      <c r="C1008" s="30" t="s">
        <v>55</v>
      </c>
      <c r="D1008" s="30">
        <v>216.14279999999999</v>
      </c>
      <c r="E1008" s="30">
        <v>215.488</v>
      </c>
      <c r="F1008" s="30">
        <v>0.30386999999999997</v>
      </c>
      <c r="G1008" s="30">
        <v>0.65480000000000005</v>
      </c>
      <c r="H1008" s="30">
        <v>1700</v>
      </c>
      <c r="I1008" s="30">
        <v>367442760</v>
      </c>
    </row>
    <row r="1009" spans="1:9" x14ac:dyDescent="0.25">
      <c r="A1009" s="40">
        <v>42748</v>
      </c>
      <c r="B1009" s="30" t="s">
        <v>54</v>
      </c>
      <c r="C1009" s="30" t="s">
        <v>55</v>
      </c>
      <c r="D1009" s="30">
        <v>215.48820000000001</v>
      </c>
      <c r="E1009" s="30">
        <v>213.6498</v>
      </c>
      <c r="F1009" s="30">
        <v>0.86046999999999996</v>
      </c>
      <c r="G1009" s="30">
        <v>1.8384</v>
      </c>
      <c r="H1009" s="30">
        <v>1625</v>
      </c>
      <c r="I1009" s="30">
        <v>350168325</v>
      </c>
    </row>
    <row r="1010" spans="1:9" x14ac:dyDescent="0.25">
      <c r="A1010" s="40">
        <v>42747</v>
      </c>
      <c r="B1010" s="30" t="s">
        <v>54</v>
      </c>
      <c r="C1010" s="30" t="s">
        <v>55</v>
      </c>
      <c r="D1010" s="30">
        <v>213.65</v>
      </c>
      <c r="E1010" s="30">
        <v>214.79679999999999</v>
      </c>
      <c r="F1010" s="30">
        <v>-0.53390000000000004</v>
      </c>
      <c r="G1010" s="30">
        <v>-1.1468</v>
      </c>
      <c r="H1010" s="30">
        <v>1375</v>
      </c>
      <c r="I1010" s="30">
        <v>293768750</v>
      </c>
    </row>
    <row r="1011" spans="1:9" x14ac:dyDescent="0.25">
      <c r="A1011" s="40">
        <v>42746</v>
      </c>
      <c r="B1011" s="30" t="s">
        <v>54</v>
      </c>
      <c r="C1011" s="30" t="s">
        <v>55</v>
      </c>
      <c r="D1011" s="30">
        <v>214.79679999999999</v>
      </c>
      <c r="E1011" s="30">
        <v>210.71719999999999</v>
      </c>
      <c r="F1011" s="30">
        <v>1.93605</v>
      </c>
      <c r="G1011" s="30">
        <v>4.0796000000000001</v>
      </c>
      <c r="H1011" s="30">
        <v>1175</v>
      </c>
      <c r="I1011" s="30">
        <v>252386240</v>
      </c>
    </row>
    <row r="1012" spans="1:9" x14ac:dyDescent="0.25">
      <c r="A1012" s="40">
        <v>42745</v>
      </c>
      <c r="B1012" s="30" t="s">
        <v>54</v>
      </c>
      <c r="C1012" s="30" t="s">
        <v>55</v>
      </c>
      <c r="D1012" s="30">
        <v>210.7174</v>
      </c>
      <c r="E1012" s="30">
        <v>209.9778</v>
      </c>
      <c r="F1012" s="30">
        <v>0.35222999999999999</v>
      </c>
      <c r="G1012" s="30">
        <v>0.73960000000000004</v>
      </c>
      <c r="H1012" s="30">
        <v>1125</v>
      </c>
      <c r="I1012" s="30">
        <v>237057075</v>
      </c>
    </row>
    <row r="1013" spans="1:9" x14ac:dyDescent="0.25">
      <c r="A1013" s="40">
        <v>42744</v>
      </c>
      <c r="B1013" s="30" t="s">
        <v>54</v>
      </c>
      <c r="C1013" s="30" t="s">
        <v>55</v>
      </c>
      <c r="D1013" s="30">
        <v>209.9778</v>
      </c>
      <c r="E1013" s="30">
        <v>208.81020000000001</v>
      </c>
      <c r="F1013" s="30">
        <v>0.55916999999999994</v>
      </c>
      <c r="G1013" s="30">
        <v>1.1676</v>
      </c>
      <c r="H1013" s="30">
        <v>1125</v>
      </c>
      <c r="I1013" s="30">
        <v>236225025</v>
      </c>
    </row>
    <row r="1014" spans="1:9" x14ac:dyDescent="0.25">
      <c r="A1014" s="40">
        <v>42741</v>
      </c>
      <c r="B1014" s="30" t="s">
        <v>54</v>
      </c>
      <c r="C1014" s="30" t="s">
        <v>55</v>
      </c>
      <c r="D1014" s="30">
        <v>208.81020000000001</v>
      </c>
      <c r="E1014" s="30">
        <v>206.61500000000001</v>
      </c>
      <c r="F1014" s="30">
        <v>1.06246</v>
      </c>
      <c r="G1014" s="30">
        <v>2.1951999999999998</v>
      </c>
      <c r="H1014" s="30">
        <v>1125</v>
      </c>
      <c r="I1014" s="30">
        <v>234911475</v>
      </c>
    </row>
    <row r="1015" spans="1:9" x14ac:dyDescent="0.25">
      <c r="A1015" s="40">
        <v>42740</v>
      </c>
      <c r="B1015" s="30" t="s">
        <v>54</v>
      </c>
      <c r="C1015" s="30" t="s">
        <v>55</v>
      </c>
      <c r="D1015" s="30">
        <v>206.61500000000001</v>
      </c>
      <c r="E1015" s="30">
        <v>204.44820000000001</v>
      </c>
      <c r="F1015" s="30">
        <v>1.05983</v>
      </c>
      <c r="G1015" s="30">
        <v>2.1667999999999998</v>
      </c>
      <c r="H1015" s="30">
        <v>1125</v>
      </c>
      <c r="I1015" s="30">
        <v>232441875</v>
      </c>
    </row>
    <row r="1016" spans="1:9" x14ac:dyDescent="0.25">
      <c r="A1016" s="40">
        <v>42739</v>
      </c>
      <c r="B1016" s="30" t="s">
        <v>54</v>
      </c>
      <c r="C1016" s="30" t="s">
        <v>55</v>
      </c>
      <c r="D1016" s="30">
        <v>204.44820000000001</v>
      </c>
      <c r="E1016" s="30">
        <v>196.39699999999999</v>
      </c>
      <c r="F1016" s="30">
        <v>4.09945</v>
      </c>
      <c r="G1016" s="30">
        <v>8.0511999999999997</v>
      </c>
      <c r="H1016" s="30">
        <v>1250</v>
      </c>
      <c r="I1016" s="30">
        <v>255560250</v>
      </c>
    </row>
    <row r="1017" spans="1:9" x14ac:dyDescent="0.25">
      <c r="A1017" s="40">
        <v>42738</v>
      </c>
      <c r="B1017" s="30" t="s">
        <v>54</v>
      </c>
      <c r="C1017" s="30" t="s">
        <v>55</v>
      </c>
      <c r="D1017" s="30">
        <v>196.39699999999999</v>
      </c>
      <c r="E1017" s="30">
        <v>182.46379999999999</v>
      </c>
      <c r="F1017" s="30">
        <v>7.6361400000000001</v>
      </c>
      <c r="G1017" s="30">
        <v>13.933199999999999</v>
      </c>
      <c r="H1017" s="30">
        <v>1250</v>
      </c>
      <c r="I1017" s="30">
        <v>245496250</v>
      </c>
    </row>
    <row r="1018" spans="1:9" x14ac:dyDescent="0.25">
      <c r="A1018" s="40">
        <v>42734</v>
      </c>
      <c r="B1018" s="30" t="s">
        <v>54</v>
      </c>
      <c r="C1018" s="30" t="s">
        <v>55</v>
      </c>
      <c r="D1018" s="30">
        <v>182.46379999999999</v>
      </c>
      <c r="E1018" s="30">
        <v>185.6686</v>
      </c>
      <c r="F1018" s="30">
        <v>-1.7260899999999999</v>
      </c>
      <c r="G1018" s="30">
        <v>-3.2048000000000001</v>
      </c>
      <c r="H1018" s="30">
        <v>1250</v>
      </c>
      <c r="I1018" s="30">
        <v>228079750</v>
      </c>
    </row>
    <row r="1019" spans="1:9" x14ac:dyDescent="0.25">
      <c r="A1019" s="40">
        <v>42733</v>
      </c>
      <c r="B1019" s="30" t="s">
        <v>54</v>
      </c>
      <c r="C1019" s="30" t="s">
        <v>55</v>
      </c>
      <c r="D1019" s="30">
        <v>185.6686</v>
      </c>
      <c r="E1019" s="30">
        <v>187.9846</v>
      </c>
      <c r="F1019" s="30">
        <v>-1.2320199999999999</v>
      </c>
      <c r="G1019" s="30">
        <v>-2.3159999999999998</v>
      </c>
      <c r="H1019" s="30">
        <v>1250</v>
      </c>
      <c r="I1019" s="30">
        <v>232085750</v>
      </c>
    </row>
    <row r="1020" spans="1:9" x14ac:dyDescent="0.25">
      <c r="A1020" s="40">
        <v>42732</v>
      </c>
      <c r="B1020" s="30" t="s">
        <v>54</v>
      </c>
      <c r="C1020" s="30" t="s">
        <v>55</v>
      </c>
      <c r="D1020" s="30">
        <v>187.9846</v>
      </c>
      <c r="E1020" s="30">
        <v>196.12180000000001</v>
      </c>
      <c r="F1020" s="30">
        <v>-4.1490499999999999</v>
      </c>
      <c r="G1020" s="30">
        <v>-8.1372</v>
      </c>
      <c r="H1020" s="30">
        <v>1250</v>
      </c>
      <c r="I1020" s="30">
        <v>234980750</v>
      </c>
    </row>
    <row r="1021" spans="1:9" x14ac:dyDescent="0.25">
      <c r="A1021" s="40">
        <v>42731</v>
      </c>
      <c r="B1021" s="30" t="s">
        <v>54</v>
      </c>
      <c r="C1021" s="30" t="s">
        <v>55</v>
      </c>
      <c r="D1021" s="30">
        <v>196.12180000000001</v>
      </c>
      <c r="E1021" s="30">
        <v>192.40700000000001</v>
      </c>
      <c r="F1021" s="30">
        <v>1.9307000000000001</v>
      </c>
      <c r="G1021" s="30">
        <v>3.7147999999999999</v>
      </c>
      <c r="H1021" s="30">
        <v>1250</v>
      </c>
      <c r="I1021" s="30">
        <v>245152250</v>
      </c>
    </row>
    <row r="1022" spans="1:9" x14ac:dyDescent="0.25">
      <c r="A1022" s="40">
        <v>42727</v>
      </c>
      <c r="B1022" s="30" t="s">
        <v>54</v>
      </c>
      <c r="C1022" s="30" t="s">
        <v>55</v>
      </c>
      <c r="D1022" s="30">
        <v>192.40700000000001</v>
      </c>
      <c r="E1022" s="30">
        <v>192.50980000000001</v>
      </c>
      <c r="F1022" s="30">
        <v>-5.3400000000000003E-2</v>
      </c>
      <c r="G1022" s="30">
        <v>-0.1028</v>
      </c>
      <c r="H1022" s="30">
        <v>1250</v>
      </c>
      <c r="I1022" s="30">
        <v>240508750</v>
      </c>
    </row>
    <row r="1023" spans="1:9" x14ac:dyDescent="0.25">
      <c r="A1023" s="40">
        <v>42726</v>
      </c>
      <c r="B1023" s="30" t="s">
        <v>54</v>
      </c>
      <c r="C1023" s="30" t="s">
        <v>55</v>
      </c>
      <c r="D1023" s="30">
        <v>192.50960000000001</v>
      </c>
      <c r="E1023" s="30">
        <v>196.20679999999999</v>
      </c>
      <c r="F1023" s="30">
        <v>-1.8843399999999999</v>
      </c>
      <c r="G1023" s="30">
        <v>-3.6972</v>
      </c>
      <c r="H1023" s="30">
        <v>1450</v>
      </c>
      <c r="I1023" s="30">
        <v>279138920</v>
      </c>
    </row>
    <row r="1024" spans="1:9" x14ac:dyDescent="0.25">
      <c r="A1024" s="40">
        <v>42725</v>
      </c>
      <c r="B1024" s="30" t="s">
        <v>54</v>
      </c>
      <c r="C1024" s="30" t="s">
        <v>55</v>
      </c>
      <c r="D1024" s="30">
        <v>196.20679999999999</v>
      </c>
      <c r="E1024" s="30">
        <v>193.53440000000001</v>
      </c>
      <c r="F1024" s="30">
        <v>1.3808400000000001</v>
      </c>
      <c r="G1024" s="30">
        <v>2.6724000000000001</v>
      </c>
      <c r="H1024" s="30">
        <v>1450</v>
      </c>
      <c r="I1024" s="30">
        <v>284499860</v>
      </c>
    </row>
    <row r="1025" spans="1:9" x14ac:dyDescent="0.25">
      <c r="A1025" s="40">
        <v>42724</v>
      </c>
      <c r="B1025" s="30" t="s">
        <v>54</v>
      </c>
      <c r="C1025" s="30" t="s">
        <v>55</v>
      </c>
      <c r="D1025" s="30">
        <v>193.53460000000001</v>
      </c>
      <c r="E1025" s="30">
        <v>190.10820000000001</v>
      </c>
      <c r="F1025" s="30">
        <v>1.8023400000000001</v>
      </c>
      <c r="G1025" s="30">
        <v>3.4264000000000001</v>
      </c>
      <c r="H1025" s="30">
        <v>2450</v>
      </c>
      <c r="I1025" s="30">
        <v>474159770</v>
      </c>
    </row>
    <row r="1026" spans="1:9" x14ac:dyDescent="0.25">
      <c r="A1026" s="40">
        <v>42723</v>
      </c>
      <c r="B1026" s="30" t="s">
        <v>54</v>
      </c>
      <c r="C1026" s="30" t="s">
        <v>55</v>
      </c>
      <c r="D1026" s="30">
        <v>190.10820000000001</v>
      </c>
      <c r="E1026" s="30">
        <v>183.8082</v>
      </c>
      <c r="F1026" s="30">
        <v>3.4274900000000001</v>
      </c>
      <c r="G1026" s="30">
        <v>6.3</v>
      </c>
      <c r="H1026" s="30">
        <v>2200</v>
      </c>
      <c r="I1026" s="30">
        <v>418238040</v>
      </c>
    </row>
    <row r="1027" spans="1:9" x14ac:dyDescent="0.25">
      <c r="A1027" s="40">
        <v>42720</v>
      </c>
      <c r="B1027" s="30" t="s">
        <v>54</v>
      </c>
      <c r="C1027" s="30" t="s">
        <v>55</v>
      </c>
      <c r="D1027" s="30">
        <v>183.80840000000001</v>
      </c>
      <c r="E1027" s="30">
        <v>182.30840000000001</v>
      </c>
      <c r="F1027" s="30">
        <v>0.82277999999999996</v>
      </c>
      <c r="G1027" s="30">
        <v>1.5</v>
      </c>
      <c r="H1027" s="30">
        <v>1950</v>
      </c>
      <c r="I1027" s="30">
        <v>358426380</v>
      </c>
    </row>
    <row r="1028" spans="1:9" x14ac:dyDescent="0.25">
      <c r="A1028" s="40">
        <v>42719</v>
      </c>
      <c r="B1028" s="30" t="s">
        <v>54</v>
      </c>
      <c r="C1028" s="30" t="s">
        <v>55</v>
      </c>
      <c r="D1028" s="30">
        <v>182.30840000000001</v>
      </c>
      <c r="E1028" s="30">
        <v>179.0352</v>
      </c>
      <c r="F1028" s="30">
        <v>1.8282400000000001</v>
      </c>
      <c r="G1028" s="30">
        <v>3.2732000000000001</v>
      </c>
      <c r="H1028" s="30">
        <v>1925</v>
      </c>
      <c r="I1028" s="30">
        <v>350943670</v>
      </c>
    </row>
    <row r="1029" spans="1:9" x14ac:dyDescent="0.25">
      <c r="A1029" s="40">
        <v>42718</v>
      </c>
      <c r="B1029" s="30" t="s">
        <v>54</v>
      </c>
      <c r="C1029" s="30" t="s">
        <v>55</v>
      </c>
      <c r="D1029" s="30">
        <v>179.0352</v>
      </c>
      <c r="E1029" s="30">
        <v>178.00800000000001</v>
      </c>
      <c r="F1029" s="30">
        <v>0.57704999999999995</v>
      </c>
      <c r="G1029" s="30">
        <v>1.0271999999999999</v>
      </c>
      <c r="H1029" s="30">
        <v>1725</v>
      </c>
      <c r="I1029" s="30">
        <v>308835720</v>
      </c>
    </row>
    <row r="1030" spans="1:9" x14ac:dyDescent="0.25">
      <c r="A1030" s="40">
        <v>42717</v>
      </c>
      <c r="B1030" s="30" t="s">
        <v>54</v>
      </c>
      <c r="C1030" s="30" t="s">
        <v>55</v>
      </c>
      <c r="D1030" s="30">
        <v>178.00800000000001</v>
      </c>
      <c r="E1030" s="30">
        <v>176.69239999999999</v>
      </c>
      <c r="F1030" s="30">
        <v>0.74456999999999995</v>
      </c>
      <c r="G1030" s="30">
        <v>1.3156000000000001</v>
      </c>
      <c r="H1030" s="30">
        <v>1675</v>
      </c>
      <c r="I1030" s="30">
        <v>298163400</v>
      </c>
    </row>
    <row r="1031" spans="1:9" x14ac:dyDescent="0.25">
      <c r="A1031" s="40">
        <v>42716</v>
      </c>
      <c r="B1031" s="30" t="s">
        <v>54</v>
      </c>
      <c r="C1031" s="30" t="s">
        <v>55</v>
      </c>
      <c r="D1031" s="30">
        <v>176.6926</v>
      </c>
      <c r="E1031" s="30">
        <v>181.23500000000001</v>
      </c>
      <c r="F1031" s="30">
        <v>-2.5063599999999999</v>
      </c>
      <c r="G1031" s="30">
        <v>-4.5423999999999998</v>
      </c>
      <c r="H1031" s="30">
        <v>1675</v>
      </c>
      <c r="I1031" s="30">
        <v>295960105</v>
      </c>
    </row>
    <row r="1032" spans="1:9" x14ac:dyDescent="0.25">
      <c r="A1032" s="40">
        <v>42713</v>
      </c>
      <c r="B1032" s="30" t="s">
        <v>54</v>
      </c>
      <c r="C1032" s="30" t="s">
        <v>55</v>
      </c>
      <c r="D1032" s="30">
        <v>181.23480000000001</v>
      </c>
      <c r="E1032" s="30">
        <v>177.25479999999999</v>
      </c>
      <c r="F1032" s="30">
        <v>2.2453599999999998</v>
      </c>
      <c r="G1032" s="30">
        <v>3.98</v>
      </c>
      <c r="H1032" s="30">
        <v>1625</v>
      </c>
      <c r="I1032" s="30">
        <v>294506550</v>
      </c>
    </row>
    <row r="1033" spans="1:9" x14ac:dyDescent="0.25">
      <c r="A1033" s="40">
        <v>42712</v>
      </c>
      <c r="B1033" s="30" t="s">
        <v>54</v>
      </c>
      <c r="C1033" s="30" t="s">
        <v>55</v>
      </c>
      <c r="D1033" s="30">
        <v>177.255</v>
      </c>
      <c r="E1033" s="30">
        <v>178.1054</v>
      </c>
      <c r="F1033" s="30">
        <v>-0.47747000000000001</v>
      </c>
      <c r="G1033" s="30">
        <v>-0.85040000000000004</v>
      </c>
      <c r="H1033" s="30">
        <v>1475</v>
      </c>
      <c r="I1033" s="30">
        <v>261451125</v>
      </c>
    </row>
    <row r="1034" spans="1:9" x14ac:dyDescent="0.25">
      <c r="A1034" s="40">
        <v>42711</v>
      </c>
      <c r="B1034" s="30" t="s">
        <v>54</v>
      </c>
      <c r="C1034" s="30" t="s">
        <v>55</v>
      </c>
      <c r="D1034" s="30">
        <v>178.1054</v>
      </c>
      <c r="E1034" s="30">
        <v>179.88059999999999</v>
      </c>
      <c r="F1034" s="30">
        <v>-0.98687999999999998</v>
      </c>
      <c r="G1034" s="30">
        <v>-1.7751999999999999</v>
      </c>
      <c r="H1034" s="30">
        <v>1475</v>
      </c>
      <c r="I1034" s="30">
        <v>262705465</v>
      </c>
    </row>
    <row r="1035" spans="1:9" x14ac:dyDescent="0.25">
      <c r="A1035" s="40">
        <v>42710</v>
      </c>
      <c r="B1035" s="30" t="s">
        <v>54</v>
      </c>
      <c r="C1035" s="30" t="s">
        <v>55</v>
      </c>
      <c r="D1035" s="30">
        <v>179.88040000000001</v>
      </c>
      <c r="E1035" s="30">
        <v>175.75399999999999</v>
      </c>
      <c r="F1035" s="30">
        <v>2.3478300000000001</v>
      </c>
      <c r="G1035" s="30">
        <v>4.1264000000000003</v>
      </c>
      <c r="H1035" s="30">
        <v>1450</v>
      </c>
      <c r="I1035" s="30">
        <v>260826580</v>
      </c>
    </row>
    <row r="1036" spans="1:9" x14ac:dyDescent="0.25">
      <c r="A1036" s="40">
        <v>42709</v>
      </c>
      <c r="B1036" s="30" t="s">
        <v>54</v>
      </c>
      <c r="C1036" s="30" t="s">
        <v>55</v>
      </c>
      <c r="D1036" s="30">
        <v>175.7542</v>
      </c>
      <c r="E1036" s="30">
        <v>162.273</v>
      </c>
      <c r="F1036" s="30">
        <v>8.3077299999999994</v>
      </c>
      <c r="G1036" s="30">
        <v>13.481199999999999</v>
      </c>
      <c r="H1036" s="30">
        <v>1450</v>
      </c>
      <c r="I1036" s="30">
        <v>254843590</v>
      </c>
    </row>
    <row r="1037" spans="1:9" x14ac:dyDescent="0.25">
      <c r="A1037" s="40">
        <v>42706</v>
      </c>
      <c r="B1037" s="30" t="s">
        <v>54</v>
      </c>
      <c r="C1037" s="30" t="s">
        <v>55</v>
      </c>
      <c r="D1037" s="30">
        <v>162.2732</v>
      </c>
      <c r="E1037" s="30">
        <v>163.0324</v>
      </c>
      <c r="F1037" s="30">
        <v>-0.46566999999999997</v>
      </c>
      <c r="G1037" s="30">
        <v>-0.75919999999999999</v>
      </c>
      <c r="H1037" s="30">
        <v>1600</v>
      </c>
      <c r="I1037" s="30">
        <v>259637120</v>
      </c>
    </row>
    <row r="1038" spans="1:9" x14ac:dyDescent="0.25">
      <c r="A1038" s="40">
        <v>42705</v>
      </c>
      <c r="B1038" s="30" t="s">
        <v>54</v>
      </c>
      <c r="C1038" s="30" t="s">
        <v>55</v>
      </c>
      <c r="D1038" s="30">
        <v>163.03219999999999</v>
      </c>
      <c r="E1038" s="30">
        <v>168.0874</v>
      </c>
      <c r="F1038" s="30">
        <v>-3.0074800000000002</v>
      </c>
      <c r="G1038" s="30">
        <v>-5.0552000000000001</v>
      </c>
      <c r="H1038" s="30">
        <v>1600</v>
      </c>
      <c r="I1038" s="30">
        <v>260851520</v>
      </c>
    </row>
    <row r="1039" spans="1:9" x14ac:dyDescent="0.25">
      <c r="A1039" s="40">
        <v>42704</v>
      </c>
      <c r="B1039" s="30" t="s">
        <v>54</v>
      </c>
      <c r="C1039" s="30" t="s">
        <v>55</v>
      </c>
      <c r="D1039" s="30">
        <v>168.0874</v>
      </c>
      <c r="E1039" s="30">
        <v>170.07859999999999</v>
      </c>
      <c r="F1039" s="30">
        <v>-1.17075</v>
      </c>
      <c r="G1039" s="30">
        <v>-1.9912000000000001</v>
      </c>
      <c r="H1039" s="30">
        <v>1300</v>
      </c>
      <c r="I1039" s="30">
        <v>218513620</v>
      </c>
    </row>
    <row r="1040" spans="1:9" x14ac:dyDescent="0.25">
      <c r="A1040" s="40">
        <v>42703</v>
      </c>
      <c r="B1040" s="30" t="s">
        <v>54</v>
      </c>
      <c r="C1040" s="30" t="s">
        <v>55</v>
      </c>
      <c r="D1040" s="30">
        <v>170.07859999999999</v>
      </c>
      <c r="E1040" s="30">
        <v>168.82939999999999</v>
      </c>
      <c r="F1040" s="30">
        <v>0.73992000000000002</v>
      </c>
      <c r="G1040" s="30">
        <v>1.2492000000000001</v>
      </c>
      <c r="H1040" s="30">
        <v>1300</v>
      </c>
      <c r="I1040" s="30">
        <v>221102180</v>
      </c>
    </row>
    <row r="1041" spans="1:9" x14ac:dyDescent="0.25">
      <c r="A1041" s="40">
        <v>42702</v>
      </c>
      <c r="B1041" s="30" t="s">
        <v>54</v>
      </c>
      <c r="C1041" s="30" t="s">
        <v>55</v>
      </c>
      <c r="D1041" s="30">
        <v>168.8296</v>
      </c>
      <c r="E1041" s="30">
        <v>169.9924</v>
      </c>
      <c r="F1041" s="30">
        <v>-0.68403000000000003</v>
      </c>
      <c r="G1041" s="30">
        <v>-1.1628000000000001</v>
      </c>
      <c r="H1041" s="30">
        <v>1375</v>
      </c>
      <c r="I1041" s="30">
        <v>232140700</v>
      </c>
    </row>
    <row r="1042" spans="1:9" x14ac:dyDescent="0.25">
      <c r="A1042" s="40">
        <v>42699</v>
      </c>
      <c r="B1042" s="30" t="s">
        <v>54</v>
      </c>
      <c r="C1042" s="30" t="s">
        <v>55</v>
      </c>
      <c r="D1042" s="30">
        <v>169.9924</v>
      </c>
      <c r="E1042" s="30">
        <v>168.58799999999999</v>
      </c>
      <c r="F1042" s="30">
        <v>0.83304</v>
      </c>
      <c r="G1042" s="30">
        <v>1.4044000000000001</v>
      </c>
      <c r="H1042" s="30">
        <v>1750</v>
      </c>
      <c r="I1042" s="30">
        <v>297486700</v>
      </c>
    </row>
    <row r="1043" spans="1:9" x14ac:dyDescent="0.25">
      <c r="A1043" s="40">
        <v>42697</v>
      </c>
      <c r="B1043" s="30" t="s">
        <v>54</v>
      </c>
      <c r="C1043" s="30" t="s">
        <v>55</v>
      </c>
      <c r="D1043" s="30">
        <v>168.58799999999999</v>
      </c>
      <c r="E1043" s="30">
        <v>168.8296</v>
      </c>
      <c r="F1043" s="30">
        <v>-0.1431</v>
      </c>
      <c r="G1043" s="30">
        <v>-0.24160000000000001</v>
      </c>
      <c r="H1043" s="30">
        <v>1750</v>
      </c>
      <c r="I1043" s="30">
        <v>295029000</v>
      </c>
    </row>
    <row r="1044" spans="1:9" x14ac:dyDescent="0.25">
      <c r="A1044" s="40">
        <v>42696</v>
      </c>
      <c r="B1044" s="30" t="s">
        <v>54</v>
      </c>
      <c r="C1044" s="30" t="s">
        <v>55</v>
      </c>
      <c r="D1044" s="30">
        <v>168.8296</v>
      </c>
      <c r="E1044" s="30">
        <v>168.3784</v>
      </c>
      <c r="F1044" s="30">
        <v>0.26796999999999999</v>
      </c>
      <c r="G1044" s="30">
        <v>0.45119999999999999</v>
      </c>
      <c r="H1044" s="30">
        <v>1750</v>
      </c>
      <c r="I1044" s="30">
        <v>295451800</v>
      </c>
    </row>
    <row r="1045" spans="1:9" x14ac:dyDescent="0.25">
      <c r="A1045" s="40">
        <v>42695</v>
      </c>
      <c r="B1045" s="30" t="s">
        <v>54</v>
      </c>
      <c r="C1045" s="30" t="s">
        <v>55</v>
      </c>
      <c r="D1045" s="30">
        <v>168.37860000000001</v>
      </c>
      <c r="E1045" s="30">
        <v>163.15180000000001</v>
      </c>
      <c r="F1045" s="30">
        <v>3.20364</v>
      </c>
      <c r="G1045" s="30">
        <v>5.2267999999999999</v>
      </c>
      <c r="H1045" s="30">
        <v>1825</v>
      </c>
      <c r="I1045" s="30">
        <v>307290945</v>
      </c>
    </row>
    <row r="1046" spans="1:9" x14ac:dyDescent="0.25">
      <c r="A1046" s="40">
        <v>42692</v>
      </c>
      <c r="B1046" s="30" t="s">
        <v>54</v>
      </c>
      <c r="C1046" s="30" t="s">
        <v>55</v>
      </c>
      <c r="D1046" s="30">
        <v>163.15180000000001</v>
      </c>
      <c r="E1046" s="30">
        <v>162.6858</v>
      </c>
      <c r="F1046" s="30">
        <v>0.28643999999999997</v>
      </c>
      <c r="G1046" s="30">
        <v>0.46600000000000003</v>
      </c>
      <c r="H1046" s="30">
        <v>2375</v>
      </c>
      <c r="I1046" s="30">
        <v>387485525</v>
      </c>
    </row>
    <row r="1047" spans="1:9" x14ac:dyDescent="0.25">
      <c r="A1047" s="40">
        <v>42691</v>
      </c>
      <c r="B1047" s="30" t="s">
        <v>54</v>
      </c>
      <c r="C1047" s="30" t="s">
        <v>55</v>
      </c>
      <c r="D1047" s="30">
        <v>162.68600000000001</v>
      </c>
      <c r="E1047" s="30">
        <v>157.29480000000001</v>
      </c>
      <c r="F1047" s="30">
        <v>3.4274499999999999</v>
      </c>
      <c r="G1047" s="30">
        <v>5.3912000000000004</v>
      </c>
      <c r="H1047" s="30">
        <v>2375</v>
      </c>
      <c r="I1047" s="30">
        <v>386379250</v>
      </c>
    </row>
    <row r="1048" spans="1:9" x14ac:dyDescent="0.25">
      <c r="A1048" s="40">
        <v>42690</v>
      </c>
      <c r="B1048" s="30" t="s">
        <v>54</v>
      </c>
      <c r="C1048" s="30" t="s">
        <v>55</v>
      </c>
      <c r="D1048" s="30">
        <v>157.29499999999999</v>
      </c>
      <c r="E1048" s="30">
        <v>160.471</v>
      </c>
      <c r="F1048" s="30">
        <v>-1.9791700000000001</v>
      </c>
      <c r="G1048" s="30">
        <v>-3.1760000000000002</v>
      </c>
      <c r="H1048" s="30">
        <v>2800</v>
      </c>
      <c r="I1048" s="30">
        <v>440426000</v>
      </c>
    </row>
    <row r="1049" spans="1:9" x14ac:dyDescent="0.25">
      <c r="A1049" s="40">
        <v>42689</v>
      </c>
      <c r="B1049" s="30" t="s">
        <v>54</v>
      </c>
      <c r="C1049" s="30" t="s">
        <v>55</v>
      </c>
      <c r="D1049" s="30">
        <v>160.4708</v>
      </c>
      <c r="E1049" s="30">
        <v>153.44999999999999</v>
      </c>
      <c r="F1049" s="30">
        <v>4.5753000000000004</v>
      </c>
      <c r="G1049" s="30">
        <v>7.0208000000000004</v>
      </c>
      <c r="H1049" s="30">
        <v>3825</v>
      </c>
      <c r="I1049" s="30">
        <v>613800810</v>
      </c>
    </row>
    <row r="1050" spans="1:9" x14ac:dyDescent="0.25">
      <c r="A1050" s="40">
        <v>42688</v>
      </c>
      <c r="B1050" s="30" t="s">
        <v>54</v>
      </c>
      <c r="C1050" s="30" t="s">
        <v>55</v>
      </c>
      <c r="D1050" s="30">
        <v>153.4502</v>
      </c>
      <c r="E1050" s="30">
        <v>151.78020000000001</v>
      </c>
      <c r="F1050" s="30">
        <v>1.1002799999999999</v>
      </c>
      <c r="G1050" s="30">
        <v>1.67</v>
      </c>
      <c r="H1050" s="30">
        <v>3600</v>
      </c>
      <c r="I1050" s="30">
        <v>552420720</v>
      </c>
    </row>
    <row r="1051" spans="1:9" x14ac:dyDescent="0.25">
      <c r="A1051" s="40">
        <v>42685</v>
      </c>
      <c r="B1051" s="30" t="s">
        <v>54</v>
      </c>
      <c r="C1051" s="30" t="s">
        <v>55</v>
      </c>
      <c r="D1051" s="30">
        <v>151.78020000000001</v>
      </c>
      <c r="E1051" s="30">
        <v>150.0438</v>
      </c>
      <c r="F1051" s="30">
        <v>1.15726</v>
      </c>
      <c r="G1051" s="30">
        <v>1.7363999999999999</v>
      </c>
      <c r="H1051" s="30">
        <v>3525</v>
      </c>
      <c r="I1051" s="30">
        <v>535025205</v>
      </c>
    </row>
    <row r="1052" spans="1:9" x14ac:dyDescent="0.25">
      <c r="A1052" s="40">
        <v>42684</v>
      </c>
      <c r="B1052" s="30" t="s">
        <v>54</v>
      </c>
      <c r="C1052" s="30" t="s">
        <v>55</v>
      </c>
      <c r="D1052" s="30">
        <v>150.04400000000001</v>
      </c>
      <c r="E1052" s="30">
        <v>155.3612</v>
      </c>
      <c r="F1052" s="30">
        <v>-3.4224800000000002</v>
      </c>
      <c r="G1052" s="30">
        <v>-5.3171999999999997</v>
      </c>
      <c r="H1052" s="30">
        <v>3425</v>
      </c>
      <c r="I1052" s="30">
        <v>513900700</v>
      </c>
    </row>
    <row r="1053" spans="1:9" x14ac:dyDescent="0.25">
      <c r="A1053" s="40">
        <v>42683</v>
      </c>
      <c r="B1053" s="30" t="s">
        <v>54</v>
      </c>
      <c r="C1053" s="30" t="s">
        <v>55</v>
      </c>
      <c r="D1053" s="30">
        <v>155.36099999999999</v>
      </c>
      <c r="E1053" s="30">
        <v>147.18780000000001</v>
      </c>
      <c r="F1053" s="30">
        <v>5.5529099999999998</v>
      </c>
      <c r="G1053" s="30">
        <v>8.1731999999999996</v>
      </c>
      <c r="H1053" s="30">
        <v>3425</v>
      </c>
      <c r="I1053" s="30">
        <v>532111425</v>
      </c>
    </row>
    <row r="1054" spans="1:9" x14ac:dyDescent="0.25">
      <c r="A1054" s="40">
        <v>42682</v>
      </c>
      <c r="B1054" s="30" t="s">
        <v>54</v>
      </c>
      <c r="C1054" s="30" t="s">
        <v>55</v>
      </c>
      <c r="D1054" s="30">
        <v>147.18799999999999</v>
      </c>
      <c r="E1054" s="30">
        <v>147.09880000000001</v>
      </c>
      <c r="F1054" s="30">
        <v>6.0639999999999999E-2</v>
      </c>
      <c r="G1054" s="30">
        <v>8.9200000000000002E-2</v>
      </c>
      <c r="H1054" s="30">
        <v>3425</v>
      </c>
      <c r="I1054" s="30">
        <v>504118900</v>
      </c>
    </row>
    <row r="1055" spans="1:9" x14ac:dyDescent="0.25">
      <c r="A1055" s="40">
        <v>42681</v>
      </c>
      <c r="B1055" s="30" t="s">
        <v>54</v>
      </c>
      <c r="C1055" s="30" t="s">
        <v>55</v>
      </c>
      <c r="D1055" s="30">
        <v>147.09880000000001</v>
      </c>
      <c r="E1055" s="30">
        <v>128.77279999999999</v>
      </c>
      <c r="F1055" s="30">
        <v>14.23127</v>
      </c>
      <c r="G1055" s="30">
        <v>18.326000000000001</v>
      </c>
      <c r="H1055" s="30">
        <v>3350</v>
      </c>
      <c r="I1055" s="30">
        <v>492780980</v>
      </c>
    </row>
    <row r="1056" spans="1:9" x14ac:dyDescent="0.25">
      <c r="A1056" s="40">
        <v>42678</v>
      </c>
      <c r="B1056" s="30" t="s">
        <v>54</v>
      </c>
      <c r="C1056" s="30" t="s">
        <v>55</v>
      </c>
      <c r="D1056" s="30">
        <v>128.77279999999999</v>
      </c>
      <c r="E1056" s="30">
        <v>127.3976</v>
      </c>
      <c r="F1056" s="30">
        <v>1.0794600000000001</v>
      </c>
      <c r="G1056" s="30">
        <v>1.3752</v>
      </c>
      <c r="H1056" s="30">
        <v>3350</v>
      </c>
      <c r="I1056" s="30">
        <v>431388880</v>
      </c>
    </row>
    <row r="1057" spans="1:9" x14ac:dyDescent="0.25">
      <c r="A1057" s="40">
        <v>42677</v>
      </c>
      <c r="B1057" s="30" t="s">
        <v>54</v>
      </c>
      <c r="C1057" s="30" t="s">
        <v>55</v>
      </c>
      <c r="D1057" s="30">
        <v>127.3978</v>
      </c>
      <c r="E1057" s="30">
        <v>134.76060000000001</v>
      </c>
      <c r="F1057" s="30">
        <v>-5.4636100000000001</v>
      </c>
      <c r="G1057" s="30">
        <v>-7.3628</v>
      </c>
      <c r="H1057" s="30">
        <v>2925</v>
      </c>
      <c r="I1057" s="30">
        <v>372638565</v>
      </c>
    </row>
    <row r="1058" spans="1:9" x14ac:dyDescent="0.25">
      <c r="A1058" s="40">
        <v>42676</v>
      </c>
      <c r="B1058" s="30" t="s">
        <v>54</v>
      </c>
      <c r="C1058" s="30" t="s">
        <v>55</v>
      </c>
      <c r="D1058" s="30">
        <v>134.7604</v>
      </c>
      <c r="E1058" s="30">
        <v>138.8588</v>
      </c>
      <c r="F1058" s="30">
        <v>-2.9514900000000002</v>
      </c>
      <c r="G1058" s="30">
        <v>-4.0983999999999998</v>
      </c>
      <c r="H1058" s="30">
        <v>2925</v>
      </c>
      <c r="I1058" s="30">
        <v>394174170</v>
      </c>
    </row>
    <row r="1059" spans="1:9" x14ac:dyDescent="0.25">
      <c r="A1059" s="40">
        <v>42675</v>
      </c>
      <c r="B1059" s="30" t="s">
        <v>54</v>
      </c>
      <c r="C1059" s="30" t="s">
        <v>55</v>
      </c>
      <c r="D1059" s="30">
        <v>138.8588</v>
      </c>
      <c r="E1059" s="30">
        <v>143.2732</v>
      </c>
      <c r="F1059" s="30">
        <v>-3.0811099999999998</v>
      </c>
      <c r="G1059" s="30">
        <v>-4.4143999999999997</v>
      </c>
      <c r="H1059" s="30">
        <v>2925</v>
      </c>
      <c r="I1059" s="30">
        <v>406161990</v>
      </c>
    </row>
    <row r="1060" spans="1:9" x14ac:dyDescent="0.25">
      <c r="A1060" s="40">
        <v>42674</v>
      </c>
      <c r="B1060" s="30" t="s">
        <v>54</v>
      </c>
      <c r="C1060" s="30" t="s">
        <v>55</v>
      </c>
      <c r="D1060" s="30">
        <v>143.273</v>
      </c>
      <c r="E1060" s="30">
        <v>147.571</v>
      </c>
      <c r="F1060" s="30">
        <v>-2.9125000000000001</v>
      </c>
      <c r="G1060" s="30">
        <v>-4.298</v>
      </c>
      <c r="H1060" s="30">
        <v>2150</v>
      </c>
      <c r="I1060" s="30">
        <v>308036950</v>
      </c>
    </row>
    <row r="1061" spans="1:9" x14ac:dyDescent="0.25">
      <c r="A1061" s="40">
        <v>42671</v>
      </c>
      <c r="B1061" s="30" t="s">
        <v>54</v>
      </c>
      <c r="C1061" s="30" t="s">
        <v>55</v>
      </c>
      <c r="D1061" s="30">
        <v>147.57079999999999</v>
      </c>
      <c r="E1061" s="30">
        <v>151.62280000000001</v>
      </c>
      <c r="F1061" s="30">
        <v>-2.6724199999999998</v>
      </c>
      <c r="G1061" s="30">
        <v>-4.0519999999999996</v>
      </c>
      <c r="H1061" s="30">
        <v>2150</v>
      </c>
      <c r="I1061" s="30">
        <v>317277220</v>
      </c>
    </row>
    <row r="1062" spans="1:9" x14ac:dyDescent="0.25">
      <c r="A1062" s="40">
        <v>42670</v>
      </c>
      <c r="B1062" s="30" t="s">
        <v>54</v>
      </c>
      <c r="C1062" s="30" t="s">
        <v>55</v>
      </c>
      <c r="D1062" s="30">
        <v>151.62260000000001</v>
      </c>
      <c r="E1062" s="30">
        <v>155.9014</v>
      </c>
      <c r="F1062" s="30">
        <v>-2.7445599999999999</v>
      </c>
      <c r="G1062" s="30">
        <v>-4.2788000000000004</v>
      </c>
      <c r="H1062" s="30">
        <v>1950</v>
      </c>
      <c r="I1062" s="30">
        <v>295664070</v>
      </c>
    </row>
    <row r="1063" spans="1:9" x14ac:dyDescent="0.25">
      <c r="A1063" s="40">
        <v>42669</v>
      </c>
      <c r="B1063" s="30" t="s">
        <v>54</v>
      </c>
      <c r="C1063" s="30" t="s">
        <v>55</v>
      </c>
      <c r="D1063" s="30">
        <v>155.9014</v>
      </c>
      <c r="E1063" s="30">
        <v>159.65219999999999</v>
      </c>
      <c r="F1063" s="30">
        <v>-2.3493599999999999</v>
      </c>
      <c r="G1063" s="30">
        <v>-3.7507999999999999</v>
      </c>
      <c r="H1063" s="30">
        <v>1950</v>
      </c>
      <c r="I1063" s="30">
        <v>304007730</v>
      </c>
    </row>
    <row r="1064" spans="1:9" x14ac:dyDescent="0.25">
      <c r="A1064" s="40">
        <v>42668</v>
      </c>
      <c r="B1064" s="30" t="s">
        <v>54</v>
      </c>
      <c r="C1064" s="30" t="s">
        <v>55</v>
      </c>
      <c r="D1064" s="30">
        <v>159.65199999999999</v>
      </c>
      <c r="E1064" s="30">
        <v>162.5428</v>
      </c>
      <c r="F1064" s="30">
        <v>-1.7784899999999999</v>
      </c>
      <c r="G1064" s="30">
        <v>-2.8908</v>
      </c>
      <c r="H1064" s="30">
        <v>1950</v>
      </c>
      <c r="I1064" s="30">
        <v>311321400</v>
      </c>
    </row>
    <row r="1065" spans="1:9" x14ac:dyDescent="0.25">
      <c r="A1065" s="40">
        <v>42667</v>
      </c>
      <c r="B1065" s="30" t="s">
        <v>54</v>
      </c>
      <c r="C1065" s="30" t="s">
        <v>55</v>
      </c>
      <c r="D1065" s="30">
        <v>162.54259999999999</v>
      </c>
      <c r="E1065" s="30">
        <v>156.37780000000001</v>
      </c>
      <c r="F1065" s="30">
        <v>3.94225</v>
      </c>
      <c r="G1065" s="30">
        <v>6.1647999999999996</v>
      </c>
      <c r="H1065" s="30">
        <v>1950</v>
      </c>
      <c r="I1065" s="30">
        <v>316958070</v>
      </c>
    </row>
    <row r="1066" spans="1:9" x14ac:dyDescent="0.25">
      <c r="A1066" s="40">
        <v>42664</v>
      </c>
      <c r="B1066" s="30" t="s">
        <v>54</v>
      </c>
      <c r="C1066" s="30" t="s">
        <v>55</v>
      </c>
      <c r="D1066" s="30">
        <v>156.37799999999999</v>
      </c>
      <c r="E1066" s="30">
        <v>154.506</v>
      </c>
      <c r="F1066" s="30">
        <v>1.2116</v>
      </c>
      <c r="G1066" s="30">
        <v>1.8720000000000001</v>
      </c>
      <c r="H1066" s="30">
        <v>2250</v>
      </c>
      <c r="I1066" s="30">
        <v>351850500</v>
      </c>
    </row>
    <row r="1067" spans="1:9" x14ac:dyDescent="0.25">
      <c r="A1067" s="40">
        <v>42663</v>
      </c>
      <c r="B1067" s="30" t="s">
        <v>54</v>
      </c>
      <c r="C1067" s="30" t="s">
        <v>55</v>
      </c>
      <c r="D1067" s="30">
        <v>154.50620000000001</v>
      </c>
      <c r="E1067" s="30">
        <v>151.77940000000001</v>
      </c>
      <c r="F1067" s="30">
        <v>1.7965500000000001</v>
      </c>
      <c r="G1067" s="30">
        <v>2.7267999999999999</v>
      </c>
      <c r="H1067" s="30">
        <v>2550</v>
      </c>
      <c r="I1067" s="30">
        <v>393990810</v>
      </c>
    </row>
    <row r="1068" spans="1:9" x14ac:dyDescent="0.25">
      <c r="A1068" s="40">
        <v>42662</v>
      </c>
      <c r="B1068" s="30" t="s">
        <v>54</v>
      </c>
      <c r="C1068" s="30" t="s">
        <v>55</v>
      </c>
      <c r="D1068" s="30">
        <v>151.77940000000001</v>
      </c>
      <c r="E1068" s="30">
        <v>146.9434</v>
      </c>
      <c r="F1068" s="30">
        <v>3.2910599999999999</v>
      </c>
      <c r="G1068" s="30">
        <v>4.8360000000000003</v>
      </c>
      <c r="H1068" s="30">
        <v>3075</v>
      </c>
      <c r="I1068" s="30">
        <v>466721655</v>
      </c>
    </row>
    <row r="1069" spans="1:9" x14ac:dyDescent="0.25">
      <c r="A1069" s="40">
        <v>42661</v>
      </c>
      <c r="B1069" s="30" t="s">
        <v>54</v>
      </c>
      <c r="C1069" s="30" t="s">
        <v>55</v>
      </c>
      <c r="D1069" s="30">
        <v>146.9436</v>
      </c>
      <c r="E1069" s="30">
        <v>142.62880000000001</v>
      </c>
      <c r="F1069" s="30">
        <v>3.0251999999999999</v>
      </c>
      <c r="G1069" s="30">
        <v>4.3148</v>
      </c>
      <c r="H1069" s="30">
        <v>3750</v>
      </c>
      <c r="I1069" s="30">
        <v>551038500</v>
      </c>
    </row>
    <row r="1070" spans="1:9" x14ac:dyDescent="0.25">
      <c r="A1070" s="40">
        <v>42660</v>
      </c>
      <c r="B1070" s="30" t="s">
        <v>54</v>
      </c>
      <c r="C1070" s="30" t="s">
        <v>55</v>
      </c>
      <c r="D1070" s="30">
        <v>142.62899999999999</v>
      </c>
      <c r="E1070" s="30">
        <v>141.08699999999999</v>
      </c>
      <c r="F1070" s="30">
        <v>1.09294</v>
      </c>
      <c r="G1070" s="30">
        <v>1.542</v>
      </c>
      <c r="H1070" s="30">
        <v>3425</v>
      </c>
      <c r="I1070" s="30">
        <v>488504325</v>
      </c>
    </row>
    <row r="1071" spans="1:9" x14ac:dyDescent="0.25">
      <c r="A1071" s="40">
        <v>42657</v>
      </c>
      <c r="B1071" s="30" t="s">
        <v>54</v>
      </c>
      <c r="C1071" s="30" t="s">
        <v>55</v>
      </c>
      <c r="D1071" s="30">
        <v>141.0872</v>
      </c>
      <c r="E1071" s="30">
        <v>139.27440000000001</v>
      </c>
      <c r="F1071" s="30">
        <v>1.3016000000000001</v>
      </c>
      <c r="G1071" s="30">
        <v>1.8128</v>
      </c>
      <c r="H1071" s="30">
        <v>3425</v>
      </c>
      <c r="I1071" s="30">
        <v>483223660</v>
      </c>
    </row>
    <row r="1072" spans="1:9" x14ac:dyDescent="0.25">
      <c r="A1072" s="40">
        <v>42656</v>
      </c>
      <c r="B1072" s="30" t="s">
        <v>54</v>
      </c>
      <c r="C1072" s="30" t="s">
        <v>55</v>
      </c>
      <c r="D1072" s="30">
        <v>139.27459999999999</v>
      </c>
      <c r="E1072" s="30">
        <v>142.45580000000001</v>
      </c>
      <c r="F1072" s="30">
        <v>-2.2331099999999999</v>
      </c>
      <c r="G1072" s="30">
        <v>-3.1812</v>
      </c>
      <c r="H1072" s="30">
        <v>3200</v>
      </c>
      <c r="I1072" s="30">
        <v>445678720</v>
      </c>
    </row>
    <row r="1073" spans="1:9" x14ac:dyDescent="0.25">
      <c r="A1073" s="40">
        <v>42655</v>
      </c>
      <c r="B1073" s="30" t="s">
        <v>54</v>
      </c>
      <c r="C1073" s="30" t="s">
        <v>55</v>
      </c>
      <c r="D1073" s="30">
        <v>142.4556</v>
      </c>
      <c r="E1073" s="30">
        <v>145.17320000000001</v>
      </c>
      <c r="F1073" s="30">
        <v>-1.8719699999999999</v>
      </c>
      <c r="G1073" s="30">
        <v>-2.7176</v>
      </c>
      <c r="H1073" s="30">
        <v>2825</v>
      </c>
      <c r="I1073" s="30">
        <v>402437070</v>
      </c>
    </row>
    <row r="1074" spans="1:9" x14ac:dyDescent="0.25">
      <c r="A1074" s="40">
        <v>42654</v>
      </c>
      <c r="B1074" s="30" t="s">
        <v>54</v>
      </c>
      <c r="C1074" s="30" t="s">
        <v>55</v>
      </c>
      <c r="D1074" s="30">
        <v>145.173</v>
      </c>
      <c r="E1074" s="30">
        <v>152.905</v>
      </c>
      <c r="F1074" s="30">
        <v>-5.0567299999999999</v>
      </c>
      <c r="G1074" s="30">
        <v>-7.7320000000000002</v>
      </c>
      <c r="H1074" s="30">
        <v>2825</v>
      </c>
      <c r="I1074" s="30">
        <v>410113725</v>
      </c>
    </row>
    <row r="1075" spans="1:9" x14ac:dyDescent="0.25">
      <c r="A1075" s="40">
        <v>42653</v>
      </c>
      <c r="B1075" s="30" t="s">
        <v>54</v>
      </c>
      <c r="C1075" s="30" t="s">
        <v>55</v>
      </c>
      <c r="D1075" s="30">
        <v>152.905</v>
      </c>
      <c r="E1075" s="30">
        <v>148.46899999999999</v>
      </c>
      <c r="F1075" s="30">
        <v>2.9878300000000002</v>
      </c>
      <c r="G1075" s="30">
        <v>4.4359999999999999</v>
      </c>
      <c r="H1075" s="30">
        <v>3075</v>
      </c>
      <c r="I1075" s="30">
        <v>470182875</v>
      </c>
    </row>
    <row r="1076" spans="1:9" x14ac:dyDescent="0.25">
      <c r="A1076" s="40">
        <v>42650</v>
      </c>
      <c r="B1076" s="30" t="s">
        <v>54</v>
      </c>
      <c r="C1076" s="30" t="s">
        <v>55</v>
      </c>
      <c r="D1076" s="30">
        <v>148.46899999999999</v>
      </c>
      <c r="E1076" s="30">
        <v>150.94059999999999</v>
      </c>
      <c r="F1076" s="30">
        <v>-1.63747</v>
      </c>
      <c r="G1076" s="30">
        <v>-2.4716</v>
      </c>
      <c r="H1076" s="30">
        <v>3225</v>
      </c>
      <c r="I1076" s="30">
        <v>478812525</v>
      </c>
    </row>
    <row r="1077" spans="1:9" x14ac:dyDescent="0.25">
      <c r="A1077" s="40">
        <v>42649</v>
      </c>
      <c r="B1077" s="30" t="s">
        <v>54</v>
      </c>
      <c r="C1077" s="30" t="s">
        <v>55</v>
      </c>
      <c r="D1077" s="30">
        <v>150.94059999999999</v>
      </c>
      <c r="E1077" s="30">
        <v>149.54499999999999</v>
      </c>
      <c r="F1077" s="30">
        <v>0.93323</v>
      </c>
      <c r="G1077" s="30">
        <v>1.3956</v>
      </c>
      <c r="H1077" s="30">
        <v>3225</v>
      </c>
      <c r="I1077" s="30">
        <v>486783435</v>
      </c>
    </row>
    <row r="1078" spans="1:9" x14ac:dyDescent="0.25">
      <c r="A1078" s="40">
        <v>42648</v>
      </c>
      <c r="B1078" s="30" t="s">
        <v>54</v>
      </c>
      <c r="C1078" s="30" t="s">
        <v>55</v>
      </c>
      <c r="D1078" s="30">
        <v>149.54519999999999</v>
      </c>
      <c r="E1078" s="30">
        <v>148.85120000000001</v>
      </c>
      <c r="F1078" s="30">
        <v>0.46623999999999999</v>
      </c>
      <c r="G1078" s="30">
        <v>0.69399999999999995</v>
      </c>
      <c r="H1078" s="30">
        <v>3225</v>
      </c>
      <c r="I1078" s="30">
        <v>482283270</v>
      </c>
    </row>
    <row r="1079" spans="1:9" x14ac:dyDescent="0.25">
      <c r="A1079" s="40">
        <v>42647</v>
      </c>
      <c r="B1079" s="30" t="s">
        <v>54</v>
      </c>
      <c r="C1079" s="30" t="s">
        <v>55</v>
      </c>
      <c r="D1079" s="30">
        <v>148.85120000000001</v>
      </c>
      <c r="E1079" s="30">
        <v>147.47640000000001</v>
      </c>
      <c r="F1079" s="30">
        <v>0.93222000000000005</v>
      </c>
      <c r="G1079" s="30">
        <v>1.3748</v>
      </c>
      <c r="H1079" s="30">
        <v>3225</v>
      </c>
      <c r="I1079" s="30">
        <v>480045120</v>
      </c>
    </row>
    <row r="1080" spans="1:9" x14ac:dyDescent="0.25">
      <c r="A1080" s="40">
        <v>42646</v>
      </c>
      <c r="B1080" s="30" t="s">
        <v>54</v>
      </c>
      <c r="C1080" s="30" t="s">
        <v>55</v>
      </c>
      <c r="D1080" s="30">
        <v>147.47640000000001</v>
      </c>
      <c r="E1080" s="30">
        <v>145.24160000000001</v>
      </c>
      <c r="F1080" s="30">
        <v>1.53868</v>
      </c>
      <c r="G1080" s="30">
        <v>2.2347999999999999</v>
      </c>
      <c r="H1080" s="30">
        <v>3225</v>
      </c>
      <c r="I1080" s="30">
        <v>475611390</v>
      </c>
    </row>
    <row r="1081" spans="1:9" x14ac:dyDescent="0.25">
      <c r="A1081" s="40">
        <v>42643</v>
      </c>
      <c r="B1081" s="30" t="s">
        <v>54</v>
      </c>
      <c r="C1081" s="30" t="s">
        <v>55</v>
      </c>
      <c r="D1081" s="30">
        <v>145.24160000000001</v>
      </c>
      <c r="E1081" s="30">
        <v>144.16480000000001</v>
      </c>
      <c r="F1081" s="30">
        <v>0.74692000000000003</v>
      </c>
      <c r="G1081" s="30">
        <v>1.0768</v>
      </c>
      <c r="H1081" s="30">
        <v>3475</v>
      </c>
      <c r="I1081" s="30">
        <v>504714560</v>
      </c>
    </row>
    <row r="1082" spans="1:9" x14ac:dyDescent="0.25">
      <c r="A1082" s="40">
        <v>42642</v>
      </c>
      <c r="B1082" s="30" t="s">
        <v>54</v>
      </c>
      <c r="C1082" s="30" t="s">
        <v>55</v>
      </c>
      <c r="D1082" s="30">
        <v>144.16499999999999</v>
      </c>
      <c r="E1082" s="30">
        <v>149.70859999999999</v>
      </c>
      <c r="F1082" s="30">
        <v>-3.7029299999999998</v>
      </c>
      <c r="G1082" s="30">
        <v>-5.5435999999999996</v>
      </c>
      <c r="H1082" s="30">
        <v>3475</v>
      </c>
      <c r="I1082" s="30">
        <v>500973375</v>
      </c>
    </row>
    <row r="1083" spans="1:9" x14ac:dyDescent="0.25">
      <c r="A1083" s="40">
        <v>42641</v>
      </c>
      <c r="B1083" s="30" t="s">
        <v>54</v>
      </c>
      <c r="C1083" s="30" t="s">
        <v>55</v>
      </c>
      <c r="D1083" s="30">
        <v>149.70840000000001</v>
      </c>
      <c r="E1083" s="30">
        <v>147.26759999999999</v>
      </c>
      <c r="F1083" s="30">
        <v>1.6573899999999999</v>
      </c>
      <c r="G1083" s="30">
        <v>2.4407999999999999</v>
      </c>
      <c r="H1083" s="30">
        <v>3475</v>
      </c>
      <c r="I1083" s="30">
        <v>520236690</v>
      </c>
    </row>
    <row r="1084" spans="1:9" x14ac:dyDescent="0.25">
      <c r="A1084" s="40">
        <v>42640</v>
      </c>
      <c r="B1084" s="30" t="s">
        <v>54</v>
      </c>
      <c r="C1084" s="30" t="s">
        <v>55</v>
      </c>
      <c r="D1084" s="30">
        <v>147.26759999999999</v>
      </c>
      <c r="E1084" s="30">
        <v>141.28</v>
      </c>
      <c r="F1084" s="30">
        <v>4.2381099999999998</v>
      </c>
      <c r="G1084" s="30">
        <v>5.9875999999999996</v>
      </c>
      <c r="H1084" s="30">
        <v>3475</v>
      </c>
      <c r="I1084" s="30">
        <v>511754910</v>
      </c>
    </row>
    <row r="1085" spans="1:9" x14ac:dyDescent="0.25">
      <c r="A1085" s="40">
        <v>42639</v>
      </c>
      <c r="B1085" s="30" t="s">
        <v>54</v>
      </c>
      <c r="C1085" s="30" t="s">
        <v>55</v>
      </c>
      <c r="D1085" s="30">
        <v>141.28020000000001</v>
      </c>
      <c r="E1085" s="30">
        <v>147.3126</v>
      </c>
      <c r="F1085" s="30">
        <v>-4.09497</v>
      </c>
      <c r="G1085" s="30">
        <v>-6.0324</v>
      </c>
      <c r="H1085" s="30">
        <v>3475</v>
      </c>
      <c r="I1085" s="30">
        <v>490948695</v>
      </c>
    </row>
    <row r="1086" spans="1:9" x14ac:dyDescent="0.25">
      <c r="A1086" s="40">
        <v>42636</v>
      </c>
      <c r="B1086" s="30" t="s">
        <v>54</v>
      </c>
      <c r="C1086" s="30" t="s">
        <v>55</v>
      </c>
      <c r="D1086" s="30">
        <v>147.3124</v>
      </c>
      <c r="E1086" s="30">
        <v>149.68960000000001</v>
      </c>
      <c r="F1086" s="30">
        <v>-1.58809</v>
      </c>
      <c r="G1086" s="30">
        <v>-2.3772000000000002</v>
      </c>
      <c r="H1086" s="30">
        <v>3275</v>
      </c>
      <c r="I1086" s="30">
        <v>482448110</v>
      </c>
    </row>
    <row r="1087" spans="1:9" x14ac:dyDescent="0.25">
      <c r="A1087" s="40">
        <v>42635</v>
      </c>
      <c r="B1087" s="30" t="s">
        <v>54</v>
      </c>
      <c r="C1087" s="30" t="s">
        <v>55</v>
      </c>
      <c r="D1087" s="30">
        <v>149.68960000000001</v>
      </c>
      <c r="E1087" s="30">
        <v>143.10919999999999</v>
      </c>
      <c r="F1087" s="30">
        <v>4.5981699999999996</v>
      </c>
      <c r="G1087" s="30">
        <v>6.5804</v>
      </c>
      <c r="H1087" s="30">
        <v>4250</v>
      </c>
      <c r="I1087" s="30">
        <v>636180800</v>
      </c>
    </row>
    <row r="1088" spans="1:9" x14ac:dyDescent="0.25">
      <c r="A1088" s="40">
        <v>42634</v>
      </c>
      <c r="B1088" s="30" t="s">
        <v>54</v>
      </c>
      <c r="C1088" s="30" t="s">
        <v>55</v>
      </c>
      <c r="D1088" s="30">
        <v>143.10939999999999</v>
      </c>
      <c r="E1088" s="30">
        <v>132.82220000000001</v>
      </c>
      <c r="F1088" s="30">
        <v>7.7450900000000003</v>
      </c>
      <c r="G1088" s="30">
        <v>10.2872</v>
      </c>
      <c r="H1088" s="30">
        <v>4450</v>
      </c>
      <c r="I1088" s="30">
        <v>636836830</v>
      </c>
    </row>
    <row r="1089" spans="1:9" x14ac:dyDescent="0.25">
      <c r="A1089" s="40">
        <v>42633</v>
      </c>
      <c r="B1089" s="30" t="s">
        <v>54</v>
      </c>
      <c r="C1089" s="30" t="s">
        <v>55</v>
      </c>
      <c r="D1089" s="30">
        <v>132.82220000000001</v>
      </c>
      <c r="E1089" s="30">
        <v>135.1722</v>
      </c>
      <c r="F1089" s="30">
        <v>-1.7385200000000001</v>
      </c>
      <c r="G1089" s="30">
        <v>-2.35</v>
      </c>
      <c r="H1089" s="30">
        <v>4450</v>
      </c>
      <c r="I1089" s="30">
        <v>591058790</v>
      </c>
    </row>
    <row r="1090" spans="1:9" x14ac:dyDescent="0.25">
      <c r="A1090" s="40">
        <v>42632</v>
      </c>
      <c r="B1090" s="30" t="s">
        <v>54</v>
      </c>
      <c r="C1090" s="30" t="s">
        <v>55</v>
      </c>
      <c r="D1090" s="30">
        <v>135.1722</v>
      </c>
      <c r="E1090" s="30">
        <v>132.18899999999999</v>
      </c>
      <c r="F1090" s="30">
        <v>2.2567699999999999</v>
      </c>
      <c r="G1090" s="30">
        <v>2.9832000000000001</v>
      </c>
      <c r="H1090" s="30">
        <v>4200</v>
      </c>
      <c r="I1090" s="30">
        <v>567723240</v>
      </c>
    </row>
    <row r="1091" spans="1:9" x14ac:dyDescent="0.25">
      <c r="A1091" s="40">
        <v>42629</v>
      </c>
      <c r="B1091" s="30" t="s">
        <v>54</v>
      </c>
      <c r="C1091" s="30" t="s">
        <v>55</v>
      </c>
      <c r="D1091" s="30">
        <v>132.18899999999999</v>
      </c>
      <c r="E1091" s="30">
        <v>126.96899999999999</v>
      </c>
      <c r="F1091" s="30">
        <v>4.1112399999999996</v>
      </c>
      <c r="G1091" s="30">
        <v>5.22</v>
      </c>
      <c r="H1091" s="30">
        <v>4100</v>
      </c>
      <c r="I1091" s="30">
        <v>541974900</v>
      </c>
    </row>
    <row r="1092" spans="1:9" x14ac:dyDescent="0.25">
      <c r="A1092" s="40">
        <v>42628</v>
      </c>
      <c r="B1092" s="30" t="s">
        <v>54</v>
      </c>
      <c r="C1092" s="30" t="s">
        <v>55</v>
      </c>
      <c r="D1092" s="30">
        <v>126.96899999999999</v>
      </c>
      <c r="E1092" s="30">
        <v>122.0478</v>
      </c>
      <c r="F1092" s="30">
        <v>4.0321899999999999</v>
      </c>
      <c r="G1092" s="30">
        <v>4.9211999999999998</v>
      </c>
      <c r="H1092" s="30">
        <v>3750</v>
      </c>
      <c r="I1092" s="30">
        <v>476133750</v>
      </c>
    </row>
    <row r="1093" spans="1:9" x14ac:dyDescent="0.25">
      <c r="A1093" s="40">
        <v>42627</v>
      </c>
      <c r="B1093" s="30" t="s">
        <v>54</v>
      </c>
      <c r="C1093" s="30" t="s">
        <v>55</v>
      </c>
      <c r="D1093" s="30">
        <v>122.048</v>
      </c>
      <c r="E1093" s="30">
        <v>125.93559999999999</v>
      </c>
      <c r="F1093" s="30">
        <v>-3.08697</v>
      </c>
      <c r="G1093" s="30">
        <v>-3.8875999999999999</v>
      </c>
      <c r="H1093" s="30">
        <v>3750</v>
      </c>
      <c r="I1093" s="30">
        <v>457680000</v>
      </c>
    </row>
    <row r="1094" spans="1:9" x14ac:dyDescent="0.25">
      <c r="A1094" s="40">
        <v>42626</v>
      </c>
      <c r="B1094" s="30" t="s">
        <v>54</v>
      </c>
      <c r="C1094" s="30" t="s">
        <v>55</v>
      </c>
      <c r="D1094" s="30">
        <v>125.9354</v>
      </c>
      <c r="E1094" s="30">
        <v>140.07140000000001</v>
      </c>
      <c r="F1094" s="30">
        <v>-10.092000000000001</v>
      </c>
      <c r="G1094" s="30">
        <v>-14.135999999999999</v>
      </c>
      <c r="H1094" s="30">
        <v>3625</v>
      </c>
      <c r="I1094" s="30">
        <v>456515825</v>
      </c>
    </row>
    <row r="1095" spans="1:9" x14ac:dyDescent="0.25">
      <c r="A1095" s="40">
        <v>42625</v>
      </c>
      <c r="B1095" s="30" t="s">
        <v>54</v>
      </c>
      <c r="C1095" s="30" t="s">
        <v>55</v>
      </c>
      <c r="D1095" s="30">
        <v>140.0712</v>
      </c>
      <c r="E1095" s="30">
        <v>132.4316</v>
      </c>
      <c r="F1095" s="30">
        <v>5.7687099999999996</v>
      </c>
      <c r="G1095" s="30">
        <v>7.6395999999999997</v>
      </c>
      <c r="H1095" s="30">
        <v>2625</v>
      </c>
      <c r="I1095" s="30">
        <v>367686900</v>
      </c>
    </row>
    <row r="1096" spans="1:9" x14ac:dyDescent="0.25">
      <c r="A1096" s="40">
        <v>42622</v>
      </c>
      <c r="B1096" s="30" t="s">
        <v>54</v>
      </c>
      <c r="C1096" s="30" t="s">
        <v>55</v>
      </c>
      <c r="D1096" s="30">
        <v>132.43180000000001</v>
      </c>
      <c r="E1096" s="30">
        <v>156.72020000000001</v>
      </c>
      <c r="F1096" s="30">
        <v>-15.49794</v>
      </c>
      <c r="G1096" s="30">
        <v>-24.288399999999999</v>
      </c>
      <c r="H1096" s="30">
        <v>2625</v>
      </c>
      <c r="I1096" s="30">
        <v>347633475</v>
      </c>
    </row>
    <row r="1097" spans="1:9" x14ac:dyDescent="0.25">
      <c r="A1097" s="40">
        <v>42621</v>
      </c>
      <c r="B1097" s="30" t="s">
        <v>54</v>
      </c>
      <c r="C1097" s="30" t="s">
        <v>55</v>
      </c>
      <c r="D1097" s="30">
        <v>156.72020000000001</v>
      </c>
      <c r="E1097" s="30">
        <v>158.3278</v>
      </c>
      <c r="F1097" s="30">
        <v>-1.01536</v>
      </c>
      <c r="G1097" s="30">
        <v>-1.6075999999999999</v>
      </c>
      <c r="H1097" s="30">
        <v>1550</v>
      </c>
      <c r="I1097" s="30">
        <v>242916310</v>
      </c>
    </row>
    <row r="1098" spans="1:9" x14ac:dyDescent="0.25">
      <c r="A1098" s="40">
        <v>42620</v>
      </c>
      <c r="B1098" s="30" t="s">
        <v>54</v>
      </c>
      <c r="C1098" s="30" t="s">
        <v>55</v>
      </c>
      <c r="D1098" s="30">
        <v>158.32759999999999</v>
      </c>
      <c r="E1098" s="30">
        <v>157.05719999999999</v>
      </c>
      <c r="F1098" s="30">
        <v>0.80888000000000004</v>
      </c>
      <c r="G1098" s="30">
        <v>1.2704</v>
      </c>
      <c r="H1098" s="30">
        <v>1550</v>
      </c>
      <c r="I1098" s="30">
        <v>245407780</v>
      </c>
    </row>
    <row r="1099" spans="1:9" x14ac:dyDescent="0.25">
      <c r="A1099" s="40">
        <v>42619</v>
      </c>
      <c r="B1099" s="30" t="s">
        <v>54</v>
      </c>
      <c r="C1099" s="30" t="s">
        <v>55</v>
      </c>
      <c r="D1099" s="30">
        <v>157.0574</v>
      </c>
      <c r="E1099" s="30">
        <v>151.8766</v>
      </c>
      <c r="F1099" s="30">
        <v>3.4111899999999999</v>
      </c>
      <c r="G1099" s="30">
        <v>5.1807999999999996</v>
      </c>
      <c r="H1099" s="30">
        <v>1575</v>
      </c>
      <c r="I1099" s="30">
        <v>247365405</v>
      </c>
    </row>
    <row r="1100" spans="1:9" x14ac:dyDescent="0.25">
      <c r="A1100" s="40">
        <v>42615</v>
      </c>
      <c r="B1100" s="30" t="s">
        <v>54</v>
      </c>
      <c r="C1100" s="30" t="s">
        <v>55</v>
      </c>
      <c r="D1100" s="30">
        <v>151.8768</v>
      </c>
      <c r="E1100" s="30">
        <v>147.4008</v>
      </c>
      <c r="F1100" s="30">
        <v>3.0366200000000001</v>
      </c>
      <c r="G1100" s="30">
        <v>4.476</v>
      </c>
      <c r="H1100" s="30">
        <v>1575</v>
      </c>
      <c r="I1100" s="30">
        <v>239205960</v>
      </c>
    </row>
    <row r="1101" spans="1:9" x14ac:dyDescent="0.25">
      <c r="A1101" s="40">
        <v>42614</v>
      </c>
      <c r="B1101" s="30" t="s">
        <v>54</v>
      </c>
      <c r="C1101" s="30" t="s">
        <v>55</v>
      </c>
      <c r="D1101" s="30">
        <v>147.4008</v>
      </c>
      <c r="E1101" s="30">
        <v>147.19239999999999</v>
      </c>
      <c r="F1101" s="30">
        <v>0.14158000000000001</v>
      </c>
      <c r="G1101" s="30">
        <v>0.2084</v>
      </c>
      <c r="H1101" s="30">
        <v>1575</v>
      </c>
      <c r="I1101" s="30">
        <v>232156260</v>
      </c>
    </row>
    <row r="1102" spans="1:9" x14ac:dyDescent="0.25">
      <c r="A1102" s="40">
        <v>42613</v>
      </c>
      <c r="B1102" s="30" t="s">
        <v>54</v>
      </c>
      <c r="C1102" s="30" t="s">
        <v>55</v>
      </c>
      <c r="D1102" s="30">
        <v>147.1926</v>
      </c>
      <c r="E1102" s="30">
        <v>147.2766</v>
      </c>
      <c r="F1102" s="30">
        <v>-5.704E-2</v>
      </c>
      <c r="G1102" s="30">
        <v>-8.4000000000000005E-2</v>
      </c>
      <c r="H1102" s="30">
        <v>1575</v>
      </c>
      <c r="I1102" s="30">
        <v>231828345</v>
      </c>
    </row>
    <row r="1103" spans="1:9" x14ac:dyDescent="0.25">
      <c r="A1103" s="40">
        <v>42612</v>
      </c>
      <c r="B1103" s="30" t="s">
        <v>54</v>
      </c>
      <c r="C1103" s="30" t="s">
        <v>55</v>
      </c>
      <c r="D1103" s="30">
        <v>147.2764</v>
      </c>
      <c r="E1103" s="30">
        <v>146.2192</v>
      </c>
      <c r="F1103" s="30">
        <v>0.72302</v>
      </c>
      <c r="G1103" s="30">
        <v>1.0571999999999999</v>
      </c>
      <c r="H1103" s="30">
        <v>1550</v>
      </c>
      <c r="I1103" s="30">
        <v>228278420</v>
      </c>
    </row>
    <row r="1104" spans="1:9" x14ac:dyDescent="0.25">
      <c r="A1104" s="40">
        <v>42611</v>
      </c>
      <c r="B1104" s="30" t="s">
        <v>54</v>
      </c>
      <c r="C1104" s="30" t="s">
        <v>55</v>
      </c>
      <c r="D1104" s="30">
        <v>146.21940000000001</v>
      </c>
      <c r="E1104" s="30">
        <v>142.9034</v>
      </c>
      <c r="F1104" s="30">
        <v>2.3204500000000001</v>
      </c>
      <c r="G1104" s="30">
        <v>3.3159999999999998</v>
      </c>
      <c r="H1104" s="30">
        <v>1550</v>
      </c>
      <c r="I1104" s="30">
        <v>226640070</v>
      </c>
    </row>
    <row r="1105" spans="1:9" x14ac:dyDescent="0.25">
      <c r="A1105" s="40">
        <v>42608</v>
      </c>
      <c r="B1105" s="30" t="s">
        <v>54</v>
      </c>
      <c r="C1105" s="30" t="s">
        <v>55</v>
      </c>
      <c r="D1105" s="30">
        <v>142.90360000000001</v>
      </c>
      <c r="E1105" s="30">
        <v>144.16399999999999</v>
      </c>
      <c r="F1105" s="30">
        <v>-0.87427999999999995</v>
      </c>
      <c r="G1105" s="30">
        <v>-1.2604</v>
      </c>
      <c r="H1105" s="30">
        <v>1550</v>
      </c>
      <c r="I1105" s="30">
        <v>221500580</v>
      </c>
    </row>
    <row r="1106" spans="1:9" x14ac:dyDescent="0.25">
      <c r="A1106" s="40">
        <v>42607</v>
      </c>
      <c r="B1106" s="30" t="s">
        <v>54</v>
      </c>
      <c r="C1106" s="30" t="s">
        <v>55</v>
      </c>
      <c r="D1106" s="30">
        <v>144.16380000000001</v>
      </c>
      <c r="E1106" s="30">
        <v>142.6858</v>
      </c>
      <c r="F1106" s="30">
        <v>1.0358400000000001</v>
      </c>
      <c r="G1106" s="30">
        <v>1.478</v>
      </c>
      <c r="H1106" s="30">
        <v>1575</v>
      </c>
      <c r="I1106" s="30">
        <v>227057985</v>
      </c>
    </row>
    <row r="1107" spans="1:9" x14ac:dyDescent="0.25">
      <c r="A1107" s="40">
        <v>42606</v>
      </c>
      <c r="B1107" s="30" t="s">
        <v>54</v>
      </c>
      <c r="C1107" s="30" t="s">
        <v>55</v>
      </c>
      <c r="D1107" s="30">
        <v>142.68600000000001</v>
      </c>
      <c r="E1107" s="30">
        <v>146.65440000000001</v>
      </c>
      <c r="F1107" s="30">
        <v>-2.7059500000000001</v>
      </c>
      <c r="G1107" s="30">
        <v>-3.9683999999999999</v>
      </c>
      <c r="H1107" s="30">
        <v>1575</v>
      </c>
      <c r="I1107" s="30">
        <v>224730450</v>
      </c>
    </row>
    <row r="1108" spans="1:9" x14ac:dyDescent="0.25">
      <c r="A1108" s="40">
        <v>42605</v>
      </c>
      <c r="B1108" s="30" t="s">
        <v>54</v>
      </c>
      <c r="C1108" s="30" t="s">
        <v>55</v>
      </c>
      <c r="D1108" s="30">
        <v>146.65440000000001</v>
      </c>
      <c r="E1108" s="30">
        <v>146.41399999999999</v>
      </c>
      <c r="F1108" s="30">
        <v>0.16419</v>
      </c>
      <c r="G1108" s="30">
        <v>0.2404</v>
      </c>
      <c r="H1108" s="30">
        <v>1575</v>
      </c>
      <c r="I1108" s="30">
        <v>230980680</v>
      </c>
    </row>
    <row r="1109" spans="1:9" x14ac:dyDescent="0.25">
      <c r="A1109" s="40">
        <v>42604</v>
      </c>
      <c r="B1109" s="30" t="s">
        <v>54</v>
      </c>
      <c r="C1109" s="30" t="s">
        <v>55</v>
      </c>
      <c r="D1109" s="30">
        <v>146.41399999999999</v>
      </c>
      <c r="E1109" s="30">
        <v>147.0224</v>
      </c>
      <c r="F1109" s="30">
        <v>-0.41381000000000001</v>
      </c>
      <c r="G1109" s="30">
        <v>-0.60840000000000005</v>
      </c>
      <c r="H1109" s="30">
        <v>1800</v>
      </c>
      <c r="I1109" s="30">
        <v>263545200</v>
      </c>
    </row>
    <row r="1110" spans="1:9" x14ac:dyDescent="0.25">
      <c r="A1110" s="40">
        <v>42601</v>
      </c>
      <c r="B1110" s="30" t="s">
        <v>54</v>
      </c>
      <c r="C1110" s="30" t="s">
        <v>55</v>
      </c>
      <c r="D1110" s="30">
        <v>147.0224</v>
      </c>
      <c r="E1110" s="30">
        <v>148.0316</v>
      </c>
      <c r="F1110" s="30">
        <v>-0.68174999999999997</v>
      </c>
      <c r="G1110" s="30">
        <v>-1.0092000000000001</v>
      </c>
      <c r="H1110" s="30">
        <v>1725</v>
      </c>
      <c r="I1110" s="30">
        <v>253613640</v>
      </c>
    </row>
    <row r="1111" spans="1:9" x14ac:dyDescent="0.25">
      <c r="A1111" s="40">
        <v>42600</v>
      </c>
      <c r="B1111" s="30" t="s">
        <v>54</v>
      </c>
      <c r="C1111" s="30" t="s">
        <v>55</v>
      </c>
      <c r="D1111" s="30">
        <v>148.0316</v>
      </c>
      <c r="E1111" s="30">
        <v>145.6532</v>
      </c>
      <c r="F1111" s="30">
        <v>1.6329199999999999</v>
      </c>
      <c r="G1111" s="30">
        <v>2.3784000000000001</v>
      </c>
      <c r="H1111" s="30">
        <v>2175</v>
      </c>
      <c r="I1111" s="30">
        <v>321968730</v>
      </c>
    </row>
    <row r="1112" spans="1:9" x14ac:dyDescent="0.25">
      <c r="A1112" s="40">
        <v>42599</v>
      </c>
      <c r="B1112" s="30" t="s">
        <v>54</v>
      </c>
      <c r="C1112" s="30" t="s">
        <v>55</v>
      </c>
      <c r="D1112" s="30">
        <v>145.6532</v>
      </c>
      <c r="E1112" s="30">
        <v>141.05520000000001</v>
      </c>
      <c r="F1112" s="30">
        <v>3.2597200000000002</v>
      </c>
      <c r="G1112" s="30">
        <v>4.5979999999999999</v>
      </c>
      <c r="H1112" s="30">
        <v>2375</v>
      </c>
      <c r="I1112" s="30">
        <v>345926350</v>
      </c>
    </row>
    <row r="1113" spans="1:9" x14ac:dyDescent="0.25">
      <c r="A1113" s="40">
        <v>42598</v>
      </c>
      <c r="B1113" s="30" t="s">
        <v>54</v>
      </c>
      <c r="C1113" s="30" t="s">
        <v>55</v>
      </c>
      <c r="D1113" s="30">
        <v>141.05520000000001</v>
      </c>
      <c r="E1113" s="30">
        <v>146.07679999999999</v>
      </c>
      <c r="F1113" s="30">
        <v>-3.43764</v>
      </c>
      <c r="G1113" s="30">
        <v>-5.0216000000000003</v>
      </c>
      <c r="H1113" s="30">
        <v>2475</v>
      </c>
      <c r="I1113" s="30">
        <v>349111620</v>
      </c>
    </row>
    <row r="1114" spans="1:9" x14ac:dyDescent="0.25">
      <c r="A1114" s="40">
        <v>42597</v>
      </c>
      <c r="B1114" s="30" t="s">
        <v>54</v>
      </c>
      <c r="C1114" s="30" t="s">
        <v>55</v>
      </c>
      <c r="D1114" s="30">
        <v>146.07679999999999</v>
      </c>
      <c r="E1114" s="30">
        <v>144.66679999999999</v>
      </c>
      <c r="F1114" s="30">
        <v>0.97465000000000002</v>
      </c>
      <c r="G1114" s="30">
        <v>1.41</v>
      </c>
      <c r="H1114" s="30">
        <v>2125</v>
      </c>
      <c r="I1114" s="30">
        <v>310413200</v>
      </c>
    </row>
    <row r="1115" spans="1:9" x14ac:dyDescent="0.25">
      <c r="A1115" s="40">
        <v>42594</v>
      </c>
      <c r="B1115" s="30" t="s">
        <v>54</v>
      </c>
      <c r="C1115" s="30" t="s">
        <v>55</v>
      </c>
      <c r="D1115" s="30">
        <v>144.66679999999999</v>
      </c>
      <c r="E1115" s="30">
        <v>143.40719999999999</v>
      </c>
      <c r="F1115" s="30">
        <v>0.87834000000000001</v>
      </c>
      <c r="G1115" s="30">
        <v>1.2596000000000001</v>
      </c>
      <c r="H1115" s="30">
        <v>2175</v>
      </c>
      <c r="I1115" s="30">
        <v>314650290</v>
      </c>
    </row>
    <row r="1116" spans="1:9" x14ac:dyDescent="0.25">
      <c r="A1116" s="40">
        <v>42593</v>
      </c>
      <c r="B1116" s="30" t="s">
        <v>54</v>
      </c>
      <c r="C1116" s="30" t="s">
        <v>55</v>
      </c>
      <c r="D1116" s="30">
        <v>143.40719999999999</v>
      </c>
      <c r="E1116" s="30">
        <v>142.15039999999999</v>
      </c>
      <c r="F1116" s="30">
        <v>0.88412999999999997</v>
      </c>
      <c r="G1116" s="30">
        <v>1.2567999999999999</v>
      </c>
      <c r="H1116" s="30">
        <v>1950</v>
      </c>
      <c r="I1116" s="30">
        <v>279644040</v>
      </c>
    </row>
    <row r="1117" spans="1:9" x14ac:dyDescent="0.25">
      <c r="A1117" s="40">
        <v>42592</v>
      </c>
      <c r="B1117" s="30" t="s">
        <v>54</v>
      </c>
      <c r="C1117" s="30" t="s">
        <v>55</v>
      </c>
      <c r="D1117" s="30">
        <v>142.15039999999999</v>
      </c>
      <c r="E1117" s="30">
        <v>145.72880000000001</v>
      </c>
      <c r="F1117" s="30">
        <v>-2.4555199999999999</v>
      </c>
      <c r="G1117" s="30">
        <v>-3.5783999999999998</v>
      </c>
      <c r="H1117" s="30">
        <v>1950</v>
      </c>
      <c r="I1117" s="30">
        <v>277193280</v>
      </c>
    </row>
    <row r="1118" spans="1:9" x14ac:dyDescent="0.25">
      <c r="A1118" s="40">
        <v>42591</v>
      </c>
      <c r="B1118" s="30" t="s">
        <v>54</v>
      </c>
      <c r="C1118" s="30" t="s">
        <v>55</v>
      </c>
      <c r="D1118" s="30">
        <v>145.7286</v>
      </c>
      <c r="E1118" s="30">
        <v>143.68340000000001</v>
      </c>
      <c r="F1118" s="30">
        <v>1.4234100000000001</v>
      </c>
      <c r="G1118" s="30">
        <v>2.0451999999999999</v>
      </c>
      <c r="H1118" s="30">
        <v>2100</v>
      </c>
      <c r="I1118" s="30">
        <v>306030060</v>
      </c>
    </row>
    <row r="1119" spans="1:9" x14ac:dyDescent="0.25">
      <c r="A1119" s="40">
        <v>42590</v>
      </c>
      <c r="B1119" s="30" t="s">
        <v>54</v>
      </c>
      <c r="C1119" s="30" t="s">
        <v>55</v>
      </c>
      <c r="D1119" s="30">
        <v>143.68340000000001</v>
      </c>
      <c r="E1119" s="30">
        <v>141.0642</v>
      </c>
      <c r="F1119" s="30">
        <v>1.8567400000000001</v>
      </c>
      <c r="G1119" s="30">
        <v>2.6192000000000002</v>
      </c>
      <c r="H1119" s="30">
        <v>2475</v>
      </c>
      <c r="I1119" s="30">
        <v>355616415</v>
      </c>
    </row>
    <row r="1120" spans="1:9" x14ac:dyDescent="0.25">
      <c r="A1120" s="40">
        <v>42587</v>
      </c>
      <c r="B1120" s="30" t="s">
        <v>54</v>
      </c>
      <c r="C1120" s="30" t="s">
        <v>55</v>
      </c>
      <c r="D1120" s="30">
        <v>141.06440000000001</v>
      </c>
      <c r="E1120" s="30">
        <v>136.04560000000001</v>
      </c>
      <c r="F1120" s="30">
        <v>3.68906</v>
      </c>
      <c r="G1120" s="30">
        <v>5.0187999999999997</v>
      </c>
      <c r="H1120" s="30">
        <v>2650</v>
      </c>
      <c r="I1120" s="30">
        <v>373820660</v>
      </c>
    </row>
    <row r="1121" spans="1:9" x14ac:dyDescent="0.25">
      <c r="A1121" s="40">
        <v>42586</v>
      </c>
      <c r="B1121" s="30" t="s">
        <v>54</v>
      </c>
      <c r="C1121" s="30" t="s">
        <v>55</v>
      </c>
      <c r="D1121" s="30">
        <v>136.04580000000001</v>
      </c>
      <c r="E1121" s="30">
        <v>132.55779999999999</v>
      </c>
      <c r="F1121" s="30">
        <v>2.6313</v>
      </c>
      <c r="G1121" s="30">
        <v>3.488</v>
      </c>
      <c r="H1121" s="30">
        <v>2650</v>
      </c>
      <c r="I1121" s="30">
        <v>360521370</v>
      </c>
    </row>
    <row r="1122" spans="1:9" x14ac:dyDescent="0.25">
      <c r="A1122" s="40">
        <v>42585</v>
      </c>
      <c r="B1122" s="30" t="s">
        <v>54</v>
      </c>
      <c r="C1122" s="30" t="s">
        <v>55</v>
      </c>
      <c r="D1122" s="30">
        <v>132.55799999999999</v>
      </c>
      <c r="E1122" s="30">
        <v>129.41999999999999</v>
      </c>
      <c r="F1122" s="30">
        <v>2.4246599999999998</v>
      </c>
      <c r="G1122" s="30">
        <v>3.1379999999999999</v>
      </c>
      <c r="H1122" s="30">
        <v>3025</v>
      </c>
      <c r="I1122" s="30">
        <v>400987950</v>
      </c>
    </row>
    <row r="1123" spans="1:9" x14ac:dyDescent="0.25">
      <c r="A1123" s="40">
        <v>42584</v>
      </c>
      <c r="B1123" s="30" t="s">
        <v>54</v>
      </c>
      <c r="C1123" s="30" t="s">
        <v>55</v>
      </c>
      <c r="D1123" s="30">
        <v>129.42019999999999</v>
      </c>
      <c r="E1123" s="30">
        <v>134.05500000000001</v>
      </c>
      <c r="F1123" s="30">
        <v>-3.4573900000000002</v>
      </c>
      <c r="G1123" s="30">
        <v>-4.6348000000000003</v>
      </c>
      <c r="H1123" s="30">
        <v>3025</v>
      </c>
      <c r="I1123" s="30">
        <v>391496105</v>
      </c>
    </row>
    <row r="1124" spans="1:9" x14ac:dyDescent="0.25">
      <c r="A1124" s="40">
        <v>42583</v>
      </c>
      <c r="B1124" s="30" t="s">
        <v>54</v>
      </c>
      <c r="C1124" s="30" t="s">
        <v>55</v>
      </c>
      <c r="D1124" s="30">
        <v>134.0548</v>
      </c>
      <c r="E1124" s="30">
        <v>132.28440000000001</v>
      </c>
      <c r="F1124" s="30">
        <v>1.33833</v>
      </c>
      <c r="G1124" s="30">
        <v>1.7704</v>
      </c>
      <c r="H1124" s="30">
        <v>2750</v>
      </c>
      <c r="I1124" s="30">
        <v>368650700</v>
      </c>
    </row>
    <row r="1125" spans="1:9" x14ac:dyDescent="0.25">
      <c r="A1125" s="40">
        <v>42580</v>
      </c>
      <c r="B1125" s="30" t="s">
        <v>54</v>
      </c>
      <c r="C1125" s="30" t="s">
        <v>55</v>
      </c>
      <c r="D1125" s="30">
        <v>132.28460000000001</v>
      </c>
      <c r="E1125" s="30">
        <v>127.8322</v>
      </c>
      <c r="F1125" s="30">
        <v>3.4830000000000001</v>
      </c>
      <c r="G1125" s="30">
        <v>4.4523999999999999</v>
      </c>
      <c r="H1125" s="30">
        <v>2750</v>
      </c>
      <c r="I1125" s="30">
        <v>363782650</v>
      </c>
    </row>
    <row r="1126" spans="1:9" x14ac:dyDescent="0.25">
      <c r="A1126" s="40">
        <v>42579</v>
      </c>
      <c r="B1126" s="30" t="s">
        <v>54</v>
      </c>
      <c r="C1126" s="30" t="s">
        <v>55</v>
      </c>
      <c r="D1126" s="30">
        <v>127.8322</v>
      </c>
      <c r="E1126" s="30">
        <v>124.74979999999999</v>
      </c>
      <c r="F1126" s="30">
        <v>2.4708700000000001</v>
      </c>
      <c r="G1126" s="30">
        <v>3.0823999999999998</v>
      </c>
      <c r="H1126" s="30">
        <v>2800</v>
      </c>
      <c r="I1126" s="30">
        <v>357930160</v>
      </c>
    </row>
    <row r="1127" spans="1:9" x14ac:dyDescent="0.25">
      <c r="A1127" s="40">
        <v>42578</v>
      </c>
      <c r="B1127" s="30" t="s">
        <v>54</v>
      </c>
      <c r="C1127" s="30" t="s">
        <v>55</v>
      </c>
      <c r="D1127" s="30">
        <v>124.74979999999999</v>
      </c>
      <c r="E1127" s="30">
        <v>122.0466</v>
      </c>
      <c r="F1127" s="30">
        <v>2.21489</v>
      </c>
      <c r="G1127" s="30">
        <v>2.7031999999999998</v>
      </c>
      <c r="H1127" s="30">
        <v>3000</v>
      </c>
      <c r="I1127" s="30">
        <v>374249400</v>
      </c>
    </row>
    <row r="1128" spans="1:9" x14ac:dyDescent="0.25">
      <c r="A1128" s="40">
        <v>42577</v>
      </c>
      <c r="B1128" s="30" t="s">
        <v>54</v>
      </c>
      <c r="C1128" s="30" t="s">
        <v>55</v>
      </c>
      <c r="D1128" s="30">
        <v>122.0466</v>
      </c>
      <c r="E1128" s="30">
        <v>120.9774</v>
      </c>
      <c r="F1128" s="30">
        <v>0.88380000000000003</v>
      </c>
      <c r="G1128" s="30">
        <v>1.0691999999999999</v>
      </c>
      <c r="H1128" s="30">
        <v>3050</v>
      </c>
      <c r="I1128" s="30">
        <v>372242130</v>
      </c>
    </row>
    <row r="1129" spans="1:9" x14ac:dyDescent="0.25">
      <c r="A1129" s="40">
        <v>42576</v>
      </c>
      <c r="B1129" s="30" t="s">
        <v>54</v>
      </c>
      <c r="C1129" s="30" t="s">
        <v>55</v>
      </c>
      <c r="D1129" s="30">
        <v>120.9774</v>
      </c>
      <c r="E1129" s="30">
        <v>120.7246</v>
      </c>
      <c r="F1129" s="30">
        <v>0.2094</v>
      </c>
      <c r="G1129" s="30">
        <v>0.25280000000000002</v>
      </c>
      <c r="H1129" s="30">
        <v>3050</v>
      </c>
      <c r="I1129" s="30">
        <v>368981070</v>
      </c>
    </row>
    <row r="1130" spans="1:9" x14ac:dyDescent="0.25">
      <c r="A1130" s="40">
        <v>42573</v>
      </c>
      <c r="B1130" s="30" t="s">
        <v>54</v>
      </c>
      <c r="C1130" s="30" t="s">
        <v>55</v>
      </c>
      <c r="D1130" s="30">
        <v>120.7246</v>
      </c>
      <c r="E1130" s="30">
        <v>117.5702</v>
      </c>
      <c r="F1130" s="30">
        <v>2.6829900000000002</v>
      </c>
      <c r="G1130" s="30">
        <v>3.1543999999999999</v>
      </c>
      <c r="H1130" s="30">
        <v>3050</v>
      </c>
      <c r="I1130" s="30">
        <v>368210030</v>
      </c>
    </row>
    <row r="1131" spans="1:9" x14ac:dyDescent="0.25">
      <c r="A1131" s="40">
        <v>42572</v>
      </c>
      <c r="B1131" s="30" t="s">
        <v>54</v>
      </c>
      <c r="C1131" s="30" t="s">
        <v>55</v>
      </c>
      <c r="D1131" s="30">
        <v>117.57040000000001</v>
      </c>
      <c r="E1131" s="30">
        <v>120.36320000000001</v>
      </c>
      <c r="F1131" s="30">
        <v>-2.3203100000000001</v>
      </c>
      <c r="G1131" s="30">
        <v>-2.7928000000000002</v>
      </c>
      <c r="H1131" s="30">
        <v>3300</v>
      </c>
      <c r="I1131" s="30">
        <v>387982320</v>
      </c>
    </row>
    <row r="1132" spans="1:9" x14ac:dyDescent="0.25">
      <c r="A1132" s="40">
        <v>42571</v>
      </c>
      <c r="B1132" s="30" t="s">
        <v>54</v>
      </c>
      <c r="C1132" s="30" t="s">
        <v>55</v>
      </c>
      <c r="D1132" s="30">
        <v>120.363</v>
      </c>
      <c r="E1132" s="30">
        <v>118.8506</v>
      </c>
      <c r="F1132" s="30">
        <v>1.2725200000000001</v>
      </c>
      <c r="G1132" s="30">
        <v>1.5124</v>
      </c>
      <c r="H1132" s="30">
        <v>3300</v>
      </c>
      <c r="I1132" s="30">
        <v>397197900</v>
      </c>
    </row>
    <row r="1133" spans="1:9" x14ac:dyDescent="0.25">
      <c r="A1133" s="40">
        <v>42570</v>
      </c>
      <c r="B1133" s="30" t="s">
        <v>54</v>
      </c>
      <c r="C1133" s="30" t="s">
        <v>55</v>
      </c>
      <c r="D1133" s="30">
        <v>118.85080000000001</v>
      </c>
      <c r="E1133" s="30">
        <v>118.22839999999999</v>
      </c>
      <c r="F1133" s="30">
        <v>0.52644000000000002</v>
      </c>
      <c r="G1133" s="30">
        <v>0.62239999999999995</v>
      </c>
      <c r="H1133" s="30">
        <v>3300</v>
      </c>
      <c r="I1133" s="30">
        <v>392207640</v>
      </c>
    </row>
    <row r="1134" spans="1:9" x14ac:dyDescent="0.25">
      <c r="A1134" s="40">
        <v>42569</v>
      </c>
      <c r="B1134" s="30" t="s">
        <v>54</v>
      </c>
      <c r="C1134" s="30" t="s">
        <v>55</v>
      </c>
      <c r="D1134" s="30">
        <v>118.2286</v>
      </c>
      <c r="E1134" s="30">
        <v>113.8926</v>
      </c>
      <c r="F1134" s="30">
        <v>3.8071000000000002</v>
      </c>
      <c r="G1134" s="30">
        <v>4.3360000000000003</v>
      </c>
      <c r="H1134" s="30">
        <v>3750</v>
      </c>
      <c r="I1134" s="30">
        <v>443357250</v>
      </c>
    </row>
    <row r="1135" spans="1:9" x14ac:dyDescent="0.25">
      <c r="A1135" s="40">
        <v>42566</v>
      </c>
      <c r="B1135" s="30" t="s">
        <v>54</v>
      </c>
      <c r="C1135" s="30" t="s">
        <v>55</v>
      </c>
      <c r="D1135" s="30">
        <v>113.89279999999999</v>
      </c>
      <c r="E1135" s="30">
        <v>114.98520000000001</v>
      </c>
      <c r="F1135" s="30">
        <v>-0.95004</v>
      </c>
      <c r="G1135" s="30">
        <v>-1.0924</v>
      </c>
      <c r="H1135" s="30">
        <v>3875</v>
      </c>
      <c r="I1135" s="30">
        <v>441334600</v>
      </c>
    </row>
    <row r="1136" spans="1:9" x14ac:dyDescent="0.25">
      <c r="A1136" s="40">
        <v>42565</v>
      </c>
      <c r="B1136" s="30" t="s">
        <v>54</v>
      </c>
      <c r="C1136" s="30" t="s">
        <v>55</v>
      </c>
      <c r="D1136" s="30">
        <v>114.98520000000001</v>
      </c>
      <c r="E1136" s="30">
        <v>114.21120000000001</v>
      </c>
      <c r="F1136" s="30">
        <v>0.67769000000000001</v>
      </c>
      <c r="G1136" s="30">
        <v>0.77400000000000002</v>
      </c>
      <c r="H1136" s="30">
        <v>3875</v>
      </c>
      <c r="I1136" s="30">
        <v>445567650</v>
      </c>
    </row>
    <row r="1137" spans="1:9" x14ac:dyDescent="0.25">
      <c r="A1137" s="40">
        <v>42564</v>
      </c>
      <c r="B1137" s="30" t="s">
        <v>54</v>
      </c>
      <c r="C1137" s="30" t="s">
        <v>55</v>
      </c>
      <c r="D1137" s="30">
        <v>114.21120000000001</v>
      </c>
      <c r="E1137" s="30">
        <v>114.0596</v>
      </c>
      <c r="F1137" s="30">
        <v>0.13291</v>
      </c>
      <c r="G1137" s="30">
        <v>0.15160000000000001</v>
      </c>
      <c r="H1137" s="30">
        <v>4050</v>
      </c>
      <c r="I1137" s="30">
        <v>462555360</v>
      </c>
    </row>
    <row r="1138" spans="1:9" x14ac:dyDescent="0.25">
      <c r="A1138" s="40">
        <v>42563</v>
      </c>
      <c r="B1138" s="30" t="s">
        <v>54</v>
      </c>
      <c r="C1138" s="30" t="s">
        <v>55</v>
      </c>
      <c r="D1138" s="30">
        <v>114.0596</v>
      </c>
      <c r="E1138" s="30">
        <v>110.8964</v>
      </c>
      <c r="F1138" s="30">
        <v>2.8523900000000002</v>
      </c>
      <c r="G1138" s="30">
        <v>3.1631999999999998</v>
      </c>
      <c r="H1138" s="30">
        <v>4050</v>
      </c>
      <c r="I1138" s="30">
        <v>461941380</v>
      </c>
    </row>
    <row r="1139" spans="1:9" x14ac:dyDescent="0.25">
      <c r="A1139" s="40">
        <v>42562</v>
      </c>
      <c r="B1139" s="30" t="s">
        <v>54</v>
      </c>
      <c r="C1139" s="30" t="s">
        <v>55</v>
      </c>
      <c r="D1139" s="30">
        <v>110.8964</v>
      </c>
      <c r="E1139" s="30">
        <v>110.36279999999999</v>
      </c>
      <c r="F1139" s="30">
        <v>0.48349999999999999</v>
      </c>
      <c r="G1139" s="30">
        <v>0.53359999999999996</v>
      </c>
      <c r="H1139" s="30">
        <v>4950</v>
      </c>
      <c r="I1139" s="30">
        <v>548937180</v>
      </c>
    </row>
    <row r="1140" spans="1:9" x14ac:dyDescent="0.25">
      <c r="A1140" s="40">
        <v>42559</v>
      </c>
      <c r="B1140" s="30" t="s">
        <v>54</v>
      </c>
      <c r="C1140" s="30" t="s">
        <v>55</v>
      </c>
      <c r="D1140" s="30">
        <v>110.363</v>
      </c>
      <c r="E1140" s="30">
        <v>104.3554</v>
      </c>
      <c r="F1140" s="30">
        <v>5.7568700000000002</v>
      </c>
      <c r="G1140" s="30">
        <v>6.0076000000000001</v>
      </c>
      <c r="H1140" s="30">
        <v>4950</v>
      </c>
      <c r="I1140" s="30">
        <v>546296850</v>
      </c>
    </row>
    <row r="1141" spans="1:9" x14ac:dyDescent="0.25">
      <c r="A1141" s="40">
        <v>42558</v>
      </c>
      <c r="B1141" s="30" t="s">
        <v>54</v>
      </c>
      <c r="C1141" s="30" t="s">
        <v>55</v>
      </c>
      <c r="D1141" s="30">
        <v>104.3554</v>
      </c>
      <c r="E1141" s="30">
        <v>103.24460000000001</v>
      </c>
      <c r="F1141" s="30">
        <v>1.07589</v>
      </c>
      <c r="G1141" s="30">
        <v>1.1108</v>
      </c>
      <c r="H1141" s="30">
        <v>5350</v>
      </c>
      <c r="I1141" s="30">
        <v>558301390</v>
      </c>
    </row>
    <row r="1142" spans="1:9" x14ac:dyDescent="0.25">
      <c r="A1142" s="40">
        <v>42557</v>
      </c>
      <c r="B1142" s="30" t="s">
        <v>54</v>
      </c>
      <c r="C1142" s="30" t="s">
        <v>55</v>
      </c>
      <c r="D1142" s="30">
        <v>103.24460000000001</v>
      </c>
      <c r="E1142" s="30">
        <v>100.0658</v>
      </c>
      <c r="F1142" s="30">
        <v>3.1767099999999999</v>
      </c>
      <c r="G1142" s="30">
        <v>3.1787999999999998</v>
      </c>
      <c r="H1142" s="30">
        <v>5475</v>
      </c>
      <c r="I1142" s="30">
        <v>565264185</v>
      </c>
    </row>
    <row r="1143" spans="1:9" x14ac:dyDescent="0.25">
      <c r="A1143" s="40">
        <v>42556</v>
      </c>
      <c r="B1143" s="30" t="s">
        <v>54</v>
      </c>
      <c r="C1143" s="30" t="s">
        <v>55</v>
      </c>
      <c r="D1143" s="30">
        <v>100.0658</v>
      </c>
      <c r="E1143" s="30">
        <v>100.4378</v>
      </c>
      <c r="F1143" s="30">
        <v>-0.37037999999999999</v>
      </c>
      <c r="G1143" s="30">
        <v>-0.372</v>
      </c>
      <c r="H1143" s="30">
        <v>5775</v>
      </c>
      <c r="I1143" s="30">
        <v>577879995</v>
      </c>
    </row>
    <row r="1144" spans="1:9" x14ac:dyDescent="0.25">
      <c r="A1144" s="40">
        <v>42552</v>
      </c>
      <c r="B1144" s="30" t="s">
        <v>54</v>
      </c>
      <c r="C1144" s="30" t="s">
        <v>55</v>
      </c>
      <c r="D1144" s="30">
        <v>100.4376</v>
      </c>
      <c r="E1144" s="30">
        <v>99.662400000000005</v>
      </c>
      <c r="F1144" s="30">
        <v>0.77783000000000002</v>
      </c>
      <c r="G1144" s="30">
        <v>0.7752</v>
      </c>
      <c r="H1144" s="30">
        <v>6550</v>
      </c>
      <c r="I1144" s="30">
        <v>657866280</v>
      </c>
    </row>
    <row r="1145" spans="1:9" x14ac:dyDescent="0.25">
      <c r="A1145" s="40">
        <v>42551</v>
      </c>
      <c r="B1145" s="30" t="s">
        <v>54</v>
      </c>
      <c r="C1145" s="30" t="s">
        <v>55</v>
      </c>
      <c r="D1145" s="30">
        <v>99.662599999999998</v>
      </c>
      <c r="E1145" s="30">
        <v>97.628600000000006</v>
      </c>
      <c r="F1145" s="30">
        <v>2.0834100000000002</v>
      </c>
      <c r="G1145" s="30">
        <v>2.0339999999999998</v>
      </c>
      <c r="H1145" s="30">
        <v>6900</v>
      </c>
      <c r="I1145" s="30">
        <v>687671940</v>
      </c>
    </row>
    <row r="1146" spans="1:9" x14ac:dyDescent="0.25">
      <c r="A1146" s="40">
        <v>42550</v>
      </c>
      <c r="B1146" s="30" t="s">
        <v>54</v>
      </c>
      <c r="C1146" s="30" t="s">
        <v>55</v>
      </c>
      <c r="D1146" s="30">
        <v>97.628799999999998</v>
      </c>
      <c r="E1146" s="30">
        <v>92.048000000000002</v>
      </c>
      <c r="F1146" s="30">
        <v>6.0629200000000001</v>
      </c>
      <c r="G1146" s="30">
        <v>5.5808</v>
      </c>
      <c r="H1146" s="30">
        <v>7400</v>
      </c>
      <c r="I1146" s="30">
        <v>722453120</v>
      </c>
    </row>
    <row r="1147" spans="1:9" x14ac:dyDescent="0.25">
      <c r="A1147" s="40">
        <v>42549</v>
      </c>
      <c r="B1147" s="30" t="s">
        <v>54</v>
      </c>
      <c r="C1147" s="30" t="s">
        <v>55</v>
      </c>
      <c r="D1147" s="30">
        <v>92.048000000000002</v>
      </c>
      <c r="E1147" s="30">
        <v>77.518799999999999</v>
      </c>
      <c r="F1147" s="30">
        <v>18.742809999999999</v>
      </c>
      <c r="G1147" s="30">
        <v>14.529199999999999</v>
      </c>
      <c r="H1147" s="30">
        <v>8750</v>
      </c>
      <c r="I1147" s="30">
        <v>805420000</v>
      </c>
    </row>
    <row r="1148" spans="1:9" x14ac:dyDescent="0.25">
      <c r="A1148" s="40">
        <v>42548</v>
      </c>
      <c r="B1148" s="30" t="s">
        <v>54</v>
      </c>
      <c r="C1148" s="30" t="s">
        <v>55</v>
      </c>
      <c r="D1148" s="30">
        <v>77.519000000000005</v>
      </c>
      <c r="E1148" s="30">
        <v>81.018600000000006</v>
      </c>
      <c r="F1148" s="30">
        <v>-4.3194999999999997</v>
      </c>
      <c r="G1148" s="30">
        <v>-3.4996</v>
      </c>
      <c r="H1148" s="30">
        <v>8150</v>
      </c>
      <c r="I1148" s="30">
        <v>631779850</v>
      </c>
    </row>
    <row r="1149" spans="1:9" x14ac:dyDescent="0.25">
      <c r="A1149" s="40">
        <v>42545</v>
      </c>
      <c r="B1149" s="30" t="s">
        <v>54</v>
      </c>
      <c r="C1149" s="30" t="s">
        <v>55</v>
      </c>
      <c r="D1149" s="30">
        <v>81.0184</v>
      </c>
      <c r="E1149" s="30">
        <v>120.2628</v>
      </c>
      <c r="F1149" s="30">
        <v>-32.632199999999997</v>
      </c>
      <c r="G1149" s="30">
        <v>-39.244399999999999</v>
      </c>
      <c r="H1149" s="30">
        <v>6450</v>
      </c>
      <c r="I1149" s="30">
        <v>522568680</v>
      </c>
    </row>
    <row r="1150" spans="1:9" x14ac:dyDescent="0.25">
      <c r="A1150" s="40">
        <v>42544</v>
      </c>
      <c r="B1150" s="30" t="s">
        <v>54</v>
      </c>
      <c r="C1150" s="30" t="s">
        <v>55</v>
      </c>
      <c r="D1150" s="30">
        <v>120.2628</v>
      </c>
      <c r="E1150" s="30">
        <v>106.2384</v>
      </c>
      <c r="F1150" s="30">
        <v>13.20088</v>
      </c>
      <c r="G1150" s="30">
        <v>14.0244</v>
      </c>
      <c r="H1150" s="30">
        <v>4100</v>
      </c>
      <c r="I1150" s="30">
        <v>493077480</v>
      </c>
    </row>
    <row r="1151" spans="1:9" x14ac:dyDescent="0.25">
      <c r="A1151" s="40">
        <v>42543</v>
      </c>
      <c r="B1151" s="30" t="s">
        <v>54</v>
      </c>
      <c r="C1151" s="30" t="s">
        <v>55</v>
      </c>
      <c r="D1151" s="30">
        <v>106.2384</v>
      </c>
      <c r="E1151" s="30">
        <v>110.1448</v>
      </c>
      <c r="F1151" s="30">
        <v>-3.5466000000000002</v>
      </c>
      <c r="G1151" s="30">
        <v>-3.9064000000000001</v>
      </c>
      <c r="H1151" s="30">
        <v>4325</v>
      </c>
      <c r="I1151" s="30">
        <v>459481080</v>
      </c>
    </row>
    <row r="1152" spans="1:9" x14ac:dyDescent="0.25">
      <c r="A1152" s="40">
        <v>42542</v>
      </c>
      <c r="B1152" s="30" t="s">
        <v>54</v>
      </c>
      <c r="C1152" s="30" t="s">
        <v>55</v>
      </c>
      <c r="D1152" s="30">
        <v>110.1446</v>
      </c>
      <c r="E1152" s="30">
        <v>111.1902</v>
      </c>
      <c r="F1152" s="30">
        <v>-0.94037000000000004</v>
      </c>
      <c r="G1152" s="30">
        <v>-1.0456000000000001</v>
      </c>
      <c r="H1152" s="30">
        <v>4825</v>
      </c>
      <c r="I1152" s="30">
        <v>531447695</v>
      </c>
    </row>
    <row r="1153" spans="1:9" x14ac:dyDescent="0.25">
      <c r="A1153" s="40">
        <v>42541</v>
      </c>
      <c r="B1153" s="30" t="s">
        <v>54</v>
      </c>
      <c r="C1153" s="30" t="s">
        <v>55</v>
      </c>
      <c r="D1153" s="30">
        <v>111.1902</v>
      </c>
      <c r="E1153" s="30">
        <v>103.27500000000001</v>
      </c>
      <c r="F1153" s="30">
        <v>7.6642000000000001</v>
      </c>
      <c r="G1153" s="30">
        <v>7.9151999999999996</v>
      </c>
      <c r="H1153" s="30">
        <v>5200</v>
      </c>
      <c r="I1153" s="30">
        <v>578189040</v>
      </c>
    </row>
    <row r="1154" spans="1:9" x14ac:dyDescent="0.25">
      <c r="A1154" s="40">
        <v>42538</v>
      </c>
      <c r="B1154" s="30" t="s">
        <v>54</v>
      </c>
      <c r="C1154" s="30" t="s">
        <v>55</v>
      </c>
      <c r="D1154" s="30">
        <v>103.2752</v>
      </c>
      <c r="E1154" s="30">
        <v>103.536</v>
      </c>
      <c r="F1154" s="30">
        <v>-0.25189</v>
      </c>
      <c r="G1154" s="30">
        <v>-0.26079999999999998</v>
      </c>
      <c r="H1154" s="30">
        <v>5850</v>
      </c>
      <c r="I1154" s="30">
        <v>604159920</v>
      </c>
    </row>
    <row r="1155" spans="1:9" x14ac:dyDescent="0.25">
      <c r="A1155" s="40">
        <v>42537</v>
      </c>
      <c r="B1155" s="30" t="s">
        <v>54</v>
      </c>
      <c r="C1155" s="30" t="s">
        <v>55</v>
      </c>
      <c r="D1155" s="30">
        <v>103.53579999999999</v>
      </c>
      <c r="E1155" s="30">
        <v>100.91540000000001</v>
      </c>
      <c r="F1155" s="30">
        <v>2.5966300000000002</v>
      </c>
      <c r="G1155" s="30">
        <v>2.6204000000000001</v>
      </c>
      <c r="H1155" s="30">
        <v>5850</v>
      </c>
      <c r="I1155" s="30">
        <v>605684430</v>
      </c>
    </row>
    <row r="1156" spans="1:9" x14ac:dyDescent="0.25">
      <c r="A1156" s="40">
        <v>42536</v>
      </c>
      <c r="B1156" s="30" t="s">
        <v>54</v>
      </c>
      <c r="C1156" s="30" t="s">
        <v>55</v>
      </c>
      <c r="D1156" s="30">
        <v>100.9156</v>
      </c>
      <c r="E1156" s="30">
        <v>99.485200000000006</v>
      </c>
      <c r="F1156" s="30">
        <v>1.4378</v>
      </c>
      <c r="G1156" s="30">
        <v>1.4303999999999999</v>
      </c>
      <c r="H1156" s="30">
        <v>5850</v>
      </c>
      <c r="I1156" s="30">
        <v>590356260</v>
      </c>
    </row>
    <row r="1157" spans="1:9" x14ac:dyDescent="0.25">
      <c r="A1157" s="40">
        <v>42535</v>
      </c>
      <c r="B1157" s="30" t="s">
        <v>54</v>
      </c>
      <c r="C1157" s="30" t="s">
        <v>55</v>
      </c>
      <c r="D1157" s="30">
        <v>99.485200000000006</v>
      </c>
      <c r="E1157" s="30">
        <v>97.791600000000003</v>
      </c>
      <c r="F1157" s="30">
        <v>1.7318499999999999</v>
      </c>
      <c r="G1157" s="30">
        <v>1.6936</v>
      </c>
      <c r="H1157" s="30">
        <v>6400</v>
      </c>
      <c r="I1157" s="30">
        <v>636705280</v>
      </c>
    </row>
    <row r="1158" spans="1:9" x14ac:dyDescent="0.25">
      <c r="A1158" s="40">
        <v>42534</v>
      </c>
      <c r="B1158" s="30" t="s">
        <v>54</v>
      </c>
      <c r="C1158" s="30" t="s">
        <v>55</v>
      </c>
      <c r="D1158" s="30">
        <v>97.791600000000003</v>
      </c>
      <c r="E1158" s="30">
        <v>116.208</v>
      </c>
      <c r="F1158" s="30">
        <v>-15.84779</v>
      </c>
      <c r="G1158" s="30">
        <v>-18.416399999999999</v>
      </c>
      <c r="H1158" s="30">
        <v>6175</v>
      </c>
      <c r="I1158" s="30">
        <v>603863130</v>
      </c>
    </row>
    <row r="1159" spans="1:9" x14ac:dyDescent="0.25">
      <c r="A1159" s="40">
        <v>42531</v>
      </c>
      <c r="B1159" s="30" t="s">
        <v>54</v>
      </c>
      <c r="C1159" s="30" t="s">
        <v>55</v>
      </c>
      <c r="D1159" s="30">
        <v>116.20780000000001</v>
      </c>
      <c r="E1159" s="30">
        <v>126.5086</v>
      </c>
      <c r="F1159" s="30">
        <v>-8.1423699999999997</v>
      </c>
      <c r="G1159" s="30">
        <v>-10.300800000000001</v>
      </c>
      <c r="H1159" s="30">
        <v>5575</v>
      </c>
      <c r="I1159" s="30">
        <v>647858485</v>
      </c>
    </row>
    <row r="1160" spans="1:9" x14ac:dyDescent="0.25">
      <c r="A1160" s="40">
        <v>42530</v>
      </c>
      <c r="B1160" s="30" t="s">
        <v>54</v>
      </c>
      <c r="C1160" s="30" t="s">
        <v>55</v>
      </c>
      <c r="D1160" s="30">
        <v>126.50839999999999</v>
      </c>
      <c r="E1160" s="30">
        <v>129.19280000000001</v>
      </c>
      <c r="F1160" s="30">
        <v>-2.07782</v>
      </c>
      <c r="G1160" s="30">
        <v>-2.6844000000000001</v>
      </c>
      <c r="H1160" s="30">
        <v>4075</v>
      </c>
      <c r="I1160" s="30">
        <v>515521730</v>
      </c>
    </row>
    <row r="1161" spans="1:9" x14ac:dyDescent="0.25">
      <c r="A1161" s="40">
        <v>42529</v>
      </c>
      <c r="B1161" s="30" t="s">
        <v>54</v>
      </c>
      <c r="C1161" s="30" t="s">
        <v>55</v>
      </c>
      <c r="D1161" s="30">
        <v>129.19280000000001</v>
      </c>
      <c r="E1161" s="30">
        <v>129.7216</v>
      </c>
      <c r="F1161" s="30">
        <v>-0.40764</v>
      </c>
      <c r="G1161" s="30">
        <v>-0.52880000000000005</v>
      </c>
      <c r="H1161" s="30">
        <v>3875</v>
      </c>
      <c r="I1161" s="30">
        <v>500622100</v>
      </c>
    </row>
    <row r="1162" spans="1:9" x14ac:dyDescent="0.25">
      <c r="A1162" s="40">
        <v>42528</v>
      </c>
      <c r="B1162" s="30" t="s">
        <v>54</v>
      </c>
      <c r="C1162" s="30" t="s">
        <v>55</v>
      </c>
      <c r="D1162" s="30">
        <v>129.7216</v>
      </c>
      <c r="E1162" s="30">
        <v>130.36680000000001</v>
      </c>
      <c r="F1162" s="30">
        <v>-0.49491000000000002</v>
      </c>
      <c r="G1162" s="30">
        <v>-0.6452</v>
      </c>
      <c r="H1162" s="30">
        <v>4225</v>
      </c>
      <c r="I1162" s="30">
        <v>548073760</v>
      </c>
    </row>
    <row r="1163" spans="1:9" x14ac:dyDescent="0.25">
      <c r="A1163" s="40">
        <v>42527</v>
      </c>
      <c r="B1163" s="30" t="s">
        <v>54</v>
      </c>
      <c r="C1163" s="30" t="s">
        <v>55</v>
      </c>
      <c r="D1163" s="30">
        <v>130.36660000000001</v>
      </c>
      <c r="E1163" s="30">
        <v>128.39859999999999</v>
      </c>
      <c r="F1163" s="30">
        <v>1.5327299999999999</v>
      </c>
      <c r="G1163" s="30">
        <v>1.968</v>
      </c>
      <c r="H1163" s="30">
        <v>4225</v>
      </c>
      <c r="I1163" s="30">
        <v>550798885</v>
      </c>
    </row>
    <row r="1164" spans="1:9" x14ac:dyDescent="0.25">
      <c r="A1164" s="40">
        <v>42524</v>
      </c>
      <c r="B1164" s="30" t="s">
        <v>54</v>
      </c>
      <c r="C1164" s="30" t="s">
        <v>55</v>
      </c>
      <c r="D1164" s="30">
        <v>128.39879999999999</v>
      </c>
      <c r="E1164" s="30">
        <v>127.8424</v>
      </c>
      <c r="F1164" s="30">
        <v>0.43522</v>
      </c>
      <c r="G1164" s="30">
        <v>0.55640000000000001</v>
      </c>
      <c r="H1164" s="30">
        <v>4225</v>
      </c>
      <c r="I1164" s="30">
        <v>542484930</v>
      </c>
    </row>
    <row r="1165" spans="1:9" x14ac:dyDescent="0.25">
      <c r="A1165" s="40">
        <v>42523</v>
      </c>
      <c r="B1165" s="30" t="s">
        <v>54</v>
      </c>
      <c r="C1165" s="30" t="s">
        <v>55</v>
      </c>
      <c r="D1165" s="30">
        <v>127.8426</v>
      </c>
      <c r="E1165" s="30">
        <v>124.8338</v>
      </c>
      <c r="F1165" s="30">
        <v>2.4102399999999999</v>
      </c>
      <c r="G1165" s="30">
        <v>3.0087999999999999</v>
      </c>
      <c r="H1165" s="30">
        <v>4175</v>
      </c>
      <c r="I1165" s="30">
        <v>533742855</v>
      </c>
    </row>
    <row r="1166" spans="1:9" x14ac:dyDescent="0.25">
      <c r="A1166" s="40">
        <v>42522</v>
      </c>
      <c r="B1166" s="30" t="s">
        <v>54</v>
      </c>
      <c r="C1166" s="30" t="s">
        <v>55</v>
      </c>
      <c r="D1166" s="30">
        <v>124.8338</v>
      </c>
      <c r="E1166" s="30">
        <v>125.021</v>
      </c>
      <c r="F1166" s="30">
        <v>-0.14973</v>
      </c>
      <c r="G1166" s="30">
        <v>-0.18720000000000001</v>
      </c>
      <c r="H1166" s="30">
        <v>4175</v>
      </c>
      <c r="I1166" s="30">
        <v>521181115</v>
      </c>
    </row>
    <row r="1167" spans="1:9" x14ac:dyDescent="0.25">
      <c r="A1167" s="40">
        <v>42521</v>
      </c>
      <c r="B1167" s="30" t="s">
        <v>54</v>
      </c>
      <c r="C1167" s="30" t="s">
        <v>55</v>
      </c>
      <c r="D1167" s="30">
        <v>125.021</v>
      </c>
      <c r="E1167" s="30">
        <v>124.1126</v>
      </c>
      <c r="F1167" s="30">
        <v>0.73192000000000002</v>
      </c>
      <c r="G1167" s="30">
        <v>0.90839999999999999</v>
      </c>
      <c r="H1167" s="30">
        <v>4175</v>
      </c>
      <c r="I1167" s="30">
        <v>521962675</v>
      </c>
    </row>
    <row r="1168" spans="1:9" x14ac:dyDescent="0.25">
      <c r="A1168" s="40">
        <v>42517</v>
      </c>
      <c r="B1168" s="30" t="s">
        <v>54</v>
      </c>
      <c r="C1168" s="30" t="s">
        <v>55</v>
      </c>
      <c r="D1168" s="30">
        <v>124.1126</v>
      </c>
      <c r="E1168" s="30">
        <v>121.4894</v>
      </c>
      <c r="F1168" s="30">
        <v>2.1591999999999998</v>
      </c>
      <c r="G1168" s="30">
        <v>2.6232000000000002</v>
      </c>
      <c r="H1168" s="30">
        <v>4125</v>
      </c>
      <c r="I1168" s="30">
        <v>511964475</v>
      </c>
    </row>
    <row r="1169" spans="1:9" x14ac:dyDescent="0.25">
      <c r="A1169" s="40">
        <v>42516</v>
      </c>
      <c r="B1169" s="30" t="s">
        <v>54</v>
      </c>
      <c r="C1169" s="30" t="s">
        <v>55</v>
      </c>
      <c r="D1169" s="30">
        <v>121.4896</v>
      </c>
      <c r="E1169" s="30">
        <v>119.34</v>
      </c>
      <c r="F1169" s="30">
        <v>1.80124</v>
      </c>
      <c r="G1169" s="30">
        <v>2.1496</v>
      </c>
      <c r="H1169" s="30">
        <v>4125</v>
      </c>
      <c r="I1169" s="30">
        <v>501144600</v>
      </c>
    </row>
    <row r="1170" spans="1:9" x14ac:dyDescent="0.25">
      <c r="A1170" s="40">
        <v>42515</v>
      </c>
      <c r="B1170" s="30" t="s">
        <v>54</v>
      </c>
      <c r="C1170" s="30" t="s">
        <v>55</v>
      </c>
      <c r="D1170" s="30">
        <v>119.34</v>
      </c>
      <c r="E1170" s="30">
        <v>117.44240000000001</v>
      </c>
      <c r="F1170" s="30">
        <v>1.6157699999999999</v>
      </c>
      <c r="G1170" s="30">
        <v>1.8976</v>
      </c>
      <c r="H1170" s="30">
        <v>4275</v>
      </c>
      <c r="I1170" s="30">
        <v>510178500</v>
      </c>
    </row>
    <row r="1171" spans="1:9" x14ac:dyDescent="0.25">
      <c r="A1171" s="40">
        <v>42514</v>
      </c>
      <c r="B1171" s="30" t="s">
        <v>54</v>
      </c>
      <c r="C1171" s="30" t="s">
        <v>55</v>
      </c>
      <c r="D1171" s="30">
        <v>117.4426</v>
      </c>
      <c r="E1171" s="30">
        <v>110.9418</v>
      </c>
      <c r="F1171" s="30">
        <v>5.8596500000000002</v>
      </c>
      <c r="G1171" s="30">
        <v>6.5007999999999999</v>
      </c>
      <c r="H1171" s="30">
        <v>4425</v>
      </c>
      <c r="I1171" s="30">
        <v>519683505</v>
      </c>
    </row>
    <row r="1172" spans="1:9" x14ac:dyDescent="0.25">
      <c r="A1172" s="40">
        <v>42513</v>
      </c>
      <c r="B1172" s="30" t="s">
        <v>54</v>
      </c>
      <c r="C1172" s="30" t="s">
        <v>55</v>
      </c>
      <c r="D1172" s="30">
        <v>110.94199999999999</v>
      </c>
      <c r="E1172" s="30">
        <v>112.4248</v>
      </c>
      <c r="F1172" s="30">
        <v>-1.3189299999999999</v>
      </c>
      <c r="G1172" s="30">
        <v>-1.4827999999999999</v>
      </c>
      <c r="H1172" s="30">
        <v>4650</v>
      </c>
      <c r="I1172" s="30">
        <v>515880300</v>
      </c>
    </row>
    <row r="1173" spans="1:9" x14ac:dyDescent="0.25">
      <c r="A1173" s="40">
        <v>42510</v>
      </c>
      <c r="B1173" s="30" t="s">
        <v>54</v>
      </c>
      <c r="C1173" s="30" t="s">
        <v>55</v>
      </c>
      <c r="D1173" s="30">
        <v>112.4248</v>
      </c>
      <c r="E1173" s="30">
        <v>108.6996</v>
      </c>
      <c r="F1173" s="30">
        <v>3.42706</v>
      </c>
      <c r="G1173" s="30">
        <v>3.7252000000000001</v>
      </c>
      <c r="H1173" s="30">
        <v>4650</v>
      </c>
      <c r="I1173" s="30">
        <v>522775320</v>
      </c>
    </row>
    <row r="1174" spans="1:9" x14ac:dyDescent="0.25">
      <c r="A1174" s="40">
        <v>42509</v>
      </c>
      <c r="B1174" s="30" t="s">
        <v>54</v>
      </c>
      <c r="C1174" s="30" t="s">
        <v>55</v>
      </c>
      <c r="D1174" s="30">
        <v>108.6996</v>
      </c>
      <c r="E1174" s="30">
        <v>108.10720000000001</v>
      </c>
      <c r="F1174" s="30">
        <v>0.54796999999999996</v>
      </c>
      <c r="G1174" s="30">
        <v>0.59240000000000004</v>
      </c>
      <c r="H1174" s="30">
        <v>4900</v>
      </c>
      <c r="I1174" s="30">
        <v>532628040</v>
      </c>
    </row>
    <row r="1175" spans="1:9" x14ac:dyDescent="0.25">
      <c r="A1175" s="40">
        <v>42508</v>
      </c>
      <c r="B1175" s="30" t="s">
        <v>54</v>
      </c>
      <c r="C1175" s="30" t="s">
        <v>55</v>
      </c>
      <c r="D1175" s="30">
        <v>108.1074</v>
      </c>
      <c r="E1175" s="30">
        <v>108.5634</v>
      </c>
      <c r="F1175" s="30">
        <v>-0.42003000000000001</v>
      </c>
      <c r="G1175" s="30">
        <v>-0.45600000000000002</v>
      </c>
      <c r="H1175" s="30">
        <v>4800</v>
      </c>
      <c r="I1175" s="30">
        <v>518915520</v>
      </c>
    </row>
    <row r="1176" spans="1:9" x14ac:dyDescent="0.25">
      <c r="A1176" s="40">
        <v>42507</v>
      </c>
      <c r="B1176" s="30" t="s">
        <v>54</v>
      </c>
      <c r="C1176" s="30" t="s">
        <v>55</v>
      </c>
      <c r="D1176" s="30">
        <v>108.5634</v>
      </c>
      <c r="E1176" s="30">
        <v>112.21299999999999</v>
      </c>
      <c r="F1176" s="30">
        <v>-3.2523900000000001</v>
      </c>
      <c r="G1176" s="30">
        <v>-3.6496</v>
      </c>
      <c r="H1176" s="30">
        <v>4650</v>
      </c>
      <c r="I1176" s="30">
        <v>504819810</v>
      </c>
    </row>
    <row r="1177" spans="1:9" x14ac:dyDescent="0.25">
      <c r="A1177" s="40">
        <v>42506</v>
      </c>
      <c r="B1177" s="30" t="s">
        <v>54</v>
      </c>
      <c r="C1177" s="30" t="s">
        <v>55</v>
      </c>
      <c r="D1177" s="30">
        <v>112.2128</v>
      </c>
      <c r="E1177" s="30">
        <v>108.2084</v>
      </c>
      <c r="F1177" s="30">
        <v>3.7006399999999999</v>
      </c>
      <c r="G1177" s="30">
        <v>4.0044000000000004</v>
      </c>
      <c r="H1177" s="30">
        <v>4650</v>
      </c>
      <c r="I1177" s="30">
        <v>521789520</v>
      </c>
    </row>
    <row r="1178" spans="1:9" x14ac:dyDescent="0.25">
      <c r="A1178" s="40">
        <v>42503</v>
      </c>
      <c r="B1178" s="30" t="s">
        <v>54</v>
      </c>
      <c r="C1178" s="30" t="s">
        <v>55</v>
      </c>
      <c r="D1178" s="30">
        <v>108.2084</v>
      </c>
      <c r="E1178" s="30">
        <v>112.1968</v>
      </c>
      <c r="F1178" s="30">
        <v>-3.5548299999999999</v>
      </c>
      <c r="G1178" s="30">
        <v>-3.9883999999999999</v>
      </c>
      <c r="H1178" s="30">
        <v>4650</v>
      </c>
      <c r="I1178" s="30">
        <v>503169060</v>
      </c>
    </row>
    <row r="1179" spans="1:9" x14ac:dyDescent="0.25">
      <c r="A1179" s="40">
        <v>42502</v>
      </c>
      <c r="B1179" s="30" t="s">
        <v>54</v>
      </c>
      <c r="C1179" s="30" t="s">
        <v>55</v>
      </c>
      <c r="D1179" s="30">
        <v>112.1968</v>
      </c>
      <c r="E1179" s="30">
        <v>109.1968</v>
      </c>
      <c r="F1179" s="30">
        <v>2.7473299999999998</v>
      </c>
      <c r="G1179" s="30">
        <v>3</v>
      </c>
      <c r="H1179" s="30">
        <v>4900</v>
      </c>
      <c r="I1179" s="30">
        <v>549764320</v>
      </c>
    </row>
    <row r="1180" spans="1:9" x14ac:dyDescent="0.25">
      <c r="A1180" s="40">
        <v>42501</v>
      </c>
      <c r="B1180" s="30" t="s">
        <v>54</v>
      </c>
      <c r="C1180" s="30" t="s">
        <v>55</v>
      </c>
      <c r="D1180" s="30">
        <v>109.1968</v>
      </c>
      <c r="E1180" s="30">
        <v>115.6048</v>
      </c>
      <c r="F1180" s="30">
        <v>-5.5430200000000003</v>
      </c>
      <c r="G1180" s="30">
        <v>-6.4080000000000004</v>
      </c>
      <c r="H1180" s="30">
        <v>4625</v>
      </c>
      <c r="I1180" s="30">
        <v>505035200</v>
      </c>
    </row>
    <row r="1181" spans="1:9" x14ac:dyDescent="0.25">
      <c r="A1181" s="40">
        <v>42500</v>
      </c>
      <c r="B1181" s="30" t="s">
        <v>54</v>
      </c>
      <c r="C1181" s="30" t="s">
        <v>55</v>
      </c>
      <c r="D1181" s="30">
        <v>115.6046</v>
      </c>
      <c r="E1181" s="30">
        <v>109.7818</v>
      </c>
      <c r="F1181" s="30">
        <v>5.3039800000000001</v>
      </c>
      <c r="G1181" s="30">
        <v>5.8228</v>
      </c>
      <c r="H1181" s="30">
        <v>4800</v>
      </c>
      <c r="I1181" s="30">
        <v>554902080</v>
      </c>
    </row>
    <row r="1182" spans="1:9" x14ac:dyDescent="0.25">
      <c r="A1182" s="40">
        <v>42499</v>
      </c>
      <c r="B1182" s="30" t="s">
        <v>54</v>
      </c>
      <c r="C1182" s="30" t="s">
        <v>55</v>
      </c>
      <c r="D1182" s="30">
        <v>109.782</v>
      </c>
      <c r="E1182" s="30">
        <v>108.0384</v>
      </c>
      <c r="F1182" s="30">
        <v>1.6138699999999999</v>
      </c>
      <c r="G1182" s="30">
        <v>1.7436</v>
      </c>
      <c r="H1182" s="30">
        <v>5075</v>
      </c>
      <c r="I1182" s="30">
        <v>557143650</v>
      </c>
    </row>
    <row r="1183" spans="1:9" x14ac:dyDescent="0.25">
      <c r="A1183" s="40">
        <v>42496</v>
      </c>
      <c r="B1183" s="30" t="s">
        <v>54</v>
      </c>
      <c r="C1183" s="30" t="s">
        <v>55</v>
      </c>
      <c r="D1183" s="30">
        <v>108.0384</v>
      </c>
      <c r="E1183" s="30">
        <v>103.1952</v>
      </c>
      <c r="F1183" s="30">
        <v>4.6932400000000003</v>
      </c>
      <c r="G1183" s="30">
        <v>4.8432000000000004</v>
      </c>
      <c r="H1183" s="30">
        <v>5075</v>
      </c>
      <c r="I1183" s="30">
        <v>548294880</v>
      </c>
    </row>
    <row r="1184" spans="1:9" x14ac:dyDescent="0.25">
      <c r="A1184" s="40">
        <v>42495</v>
      </c>
      <c r="B1184" s="30" t="s">
        <v>54</v>
      </c>
      <c r="C1184" s="30" t="s">
        <v>55</v>
      </c>
      <c r="D1184" s="30">
        <v>103.1952</v>
      </c>
      <c r="E1184" s="30">
        <v>102.81480000000001</v>
      </c>
      <c r="F1184" s="30">
        <v>0.36998999999999999</v>
      </c>
      <c r="G1184" s="30">
        <v>0.38040000000000002</v>
      </c>
      <c r="H1184" s="30">
        <v>5075</v>
      </c>
      <c r="I1184" s="30">
        <v>523715640</v>
      </c>
    </row>
    <row r="1185" spans="1:9" x14ac:dyDescent="0.25">
      <c r="A1185" s="40">
        <v>42494</v>
      </c>
      <c r="B1185" s="30" t="s">
        <v>54</v>
      </c>
      <c r="C1185" s="30" t="s">
        <v>55</v>
      </c>
      <c r="D1185" s="30">
        <v>102.81480000000001</v>
      </c>
      <c r="E1185" s="30">
        <v>103.988</v>
      </c>
      <c r="F1185" s="30">
        <v>-1.1282099999999999</v>
      </c>
      <c r="G1185" s="30">
        <v>-1.1732</v>
      </c>
      <c r="H1185" s="30">
        <v>4850</v>
      </c>
      <c r="I1185" s="30">
        <v>498651780</v>
      </c>
    </row>
    <row r="1186" spans="1:9" x14ac:dyDescent="0.25">
      <c r="A1186" s="40">
        <v>42493</v>
      </c>
      <c r="B1186" s="30" t="s">
        <v>54</v>
      </c>
      <c r="C1186" s="30" t="s">
        <v>55</v>
      </c>
      <c r="D1186" s="30">
        <v>103.98779999999999</v>
      </c>
      <c r="E1186" s="30">
        <v>109.2206</v>
      </c>
      <c r="F1186" s="30">
        <v>-4.7910399999999997</v>
      </c>
      <c r="G1186" s="30">
        <v>-5.2328000000000001</v>
      </c>
      <c r="H1186" s="30">
        <v>4775</v>
      </c>
      <c r="I1186" s="30">
        <v>496541745</v>
      </c>
    </row>
    <row r="1187" spans="1:9" x14ac:dyDescent="0.25">
      <c r="A1187" s="40">
        <v>42492</v>
      </c>
      <c r="B1187" s="30" t="s">
        <v>54</v>
      </c>
      <c r="C1187" s="30" t="s">
        <v>55</v>
      </c>
      <c r="D1187" s="30">
        <v>109.2204</v>
      </c>
      <c r="E1187" s="30">
        <v>103.5008</v>
      </c>
      <c r="F1187" s="30">
        <v>5.5261399999999998</v>
      </c>
      <c r="G1187" s="30">
        <v>5.7195999999999998</v>
      </c>
      <c r="H1187" s="30">
        <v>4500</v>
      </c>
      <c r="I1187" s="30">
        <v>491491800</v>
      </c>
    </row>
    <row r="1188" spans="1:9" x14ac:dyDescent="0.25">
      <c r="A1188" s="40">
        <v>42489</v>
      </c>
      <c r="B1188" s="30" t="s">
        <v>54</v>
      </c>
      <c r="C1188" s="30" t="s">
        <v>55</v>
      </c>
      <c r="D1188" s="30">
        <v>103.5008</v>
      </c>
      <c r="E1188" s="30">
        <v>106.1952</v>
      </c>
      <c r="F1188" s="30">
        <v>-2.53721</v>
      </c>
      <c r="G1188" s="30">
        <v>-2.6943999999999999</v>
      </c>
      <c r="H1188" s="30">
        <v>4500</v>
      </c>
      <c r="I1188" s="30">
        <v>465753600</v>
      </c>
    </row>
    <row r="1189" spans="1:9" x14ac:dyDescent="0.25">
      <c r="A1189" s="40">
        <v>42488</v>
      </c>
      <c r="B1189" s="30" t="s">
        <v>54</v>
      </c>
      <c r="C1189" s="30" t="s">
        <v>55</v>
      </c>
      <c r="D1189" s="30">
        <v>106.1952</v>
      </c>
      <c r="E1189" s="30">
        <v>112.8728</v>
      </c>
      <c r="F1189" s="30">
        <v>-5.9160399999999997</v>
      </c>
      <c r="G1189" s="30">
        <v>-6.6776</v>
      </c>
      <c r="H1189" s="30">
        <v>4100</v>
      </c>
      <c r="I1189" s="30">
        <v>435400320</v>
      </c>
    </row>
    <row r="1190" spans="1:9" x14ac:dyDescent="0.25">
      <c r="A1190" s="40">
        <v>42487</v>
      </c>
      <c r="B1190" s="30" t="s">
        <v>54</v>
      </c>
      <c r="C1190" s="30" t="s">
        <v>55</v>
      </c>
      <c r="D1190" s="30">
        <v>112.8728</v>
      </c>
      <c r="E1190" s="30">
        <v>109.952</v>
      </c>
      <c r="F1190" s="30">
        <v>2.6564299999999998</v>
      </c>
      <c r="G1190" s="30">
        <v>2.9207999999999998</v>
      </c>
      <c r="H1190" s="30">
        <v>4100</v>
      </c>
      <c r="I1190" s="30">
        <v>462778480</v>
      </c>
    </row>
    <row r="1191" spans="1:9" x14ac:dyDescent="0.25">
      <c r="A1191" s="40">
        <v>42486</v>
      </c>
      <c r="B1191" s="30" t="s">
        <v>54</v>
      </c>
      <c r="C1191" s="30" t="s">
        <v>55</v>
      </c>
      <c r="D1191" s="30">
        <v>109.952</v>
      </c>
      <c r="E1191" s="30">
        <v>108.2004</v>
      </c>
      <c r="F1191" s="30">
        <v>1.6188499999999999</v>
      </c>
      <c r="G1191" s="30">
        <v>1.7516</v>
      </c>
      <c r="H1191" s="30">
        <v>4100</v>
      </c>
      <c r="I1191" s="30">
        <v>450803200</v>
      </c>
    </row>
    <row r="1192" spans="1:9" x14ac:dyDescent="0.25">
      <c r="A1192" s="40">
        <v>42485</v>
      </c>
      <c r="B1192" s="30" t="s">
        <v>54</v>
      </c>
      <c r="C1192" s="30" t="s">
        <v>55</v>
      </c>
      <c r="D1192" s="30">
        <v>108.2004</v>
      </c>
      <c r="E1192" s="30">
        <v>108.63720000000001</v>
      </c>
      <c r="F1192" s="30">
        <v>-0.40206999999999998</v>
      </c>
      <c r="G1192" s="30">
        <v>-0.43680000000000002</v>
      </c>
      <c r="H1192" s="30">
        <v>4075</v>
      </c>
      <c r="I1192" s="30">
        <v>440916630</v>
      </c>
    </row>
    <row r="1193" spans="1:9" x14ac:dyDescent="0.25">
      <c r="A1193" s="40">
        <v>42482</v>
      </c>
      <c r="B1193" s="30" t="s">
        <v>54</v>
      </c>
      <c r="C1193" s="30" t="s">
        <v>55</v>
      </c>
      <c r="D1193" s="30">
        <v>108.637</v>
      </c>
      <c r="E1193" s="30">
        <v>105.0226</v>
      </c>
      <c r="F1193" s="30">
        <v>3.4415399999999998</v>
      </c>
      <c r="G1193" s="30">
        <v>3.6143999999999998</v>
      </c>
      <c r="H1193" s="30">
        <v>4075</v>
      </c>
      <c r="I1193" s="30">
        <v>442695775</v>
      </c>
    </row>
    <row r="1194" spans="1:9" x14ac:dyDescent="0.25">
      <c r="A1194" s="40">
        <v>42481</v>
      </c>
      <c r="B1194" s="30" t="s">
        <v>54</v>
      </c>
      <c r="C1194" s="30" t="s">
        <v>55</v>
      </c>
      <c r="D1194" s="30">
        <v>105.0226</v>
      </c>
      <c r="E1194" s="30">
        <v>107.3678</v>
      </c>
      <c r="F1194" s="30">
        <v>-2.1842700000000002</v>
      </c>
      <c r="G1194" s="30">
        <v>-2.3452000000000002</v>
      </c>
      <c r="H1194" s="30">
        <v>4075</v>
      </c>
      <c r="I1194" s="30">
        <v>427967095</v>
      </c>
    </row>
    <row r="1195" spans="1:9" x14ac:dyDescent="0.25">
      <c r="A1195" s="40">
        <v>42480</v>
      </c>
      <c r="B1195" s="30" t="s">
        <v>54</v>
      </c>
      <c r="C1195" s="30" t="s">
        <v>55</v>
      </c>
      <c r="D1195" s="30">
        <v>107.3676</v>
      </c>
      <c r="E1195" s="30">
        <v>108.70959999999999</v>
      </c>
      <c r="F1195" s="30">
        <v>-1.23448</v>
      </c>
      <c r="G1195" s="30">
        <v>-1.3420000000000001</v>
      </c>
      <c r="H1195" s="30">
        <v>4000</v>
      </c>
      <c r="I1195" s="30">
        <v>429470400</v>
      </c>
    </row>
    <row r="1196" spans="1:9" x14ac:dyDescent="0.25">
      <c r="A1196" s="40">
        <v>42479</v>
      </c>
      <c r="B1196" s="30" t="s">
        <v>54</v>
      </c>
      <c r="C1196" s="30" t="s">
        <v>55</v>
      </c>
      <c r="D1196" s="30">
        <v>108.70959999999999</v>
      </c>
      <c r="E1196" s="30">
        <v>108.55</v>
      </c>
      <c r="F1196" s="30">
        <v>0.14702999999999999</v>
      </c>
      <c r="G1196" s="30">
        <v>0.15959999999999999</v>
      </c>
      <c r="H1196" s="30">
        <v>3925</v>
      </c>
      <c r="I1196" s="30">
        <v>426685180</v>
      </c>
    </row>
    <row r="1197" spans="1:9" x14ac:dyDescent="0.25">
      <c r="A1197" s="40">
        <v>42478</v>
      </c>
      <c r="B1197" s="30" t="s">
        <v>54</v>
      </c>
      <c r="C1197" s="30" t="s">
        <v>55</v>
      </c>
      <c r="D1197" s="30">
        <v>108.55</v>
      </c>
      <c r="E1197" s="30">
        <v>103.33280000000001</v>
      </c>
      <c r="F1197" s="30">
        <v>5.0489300000000004</v>
      </c>
      <c r="G1197" s="30">
        <v>5.2172000000000001</v>
      </c>
      <c r="H1197" s="30">
        <v>4325</v>
      </c>
      <c r="I1197" s="30">
        <v>469478750</v>
      </c>
    </row>
    <row r="1198" spans="1:9" x14ac:dyDescent="0.25">
      <c r="A1198" s="40">
        <v>42475</v>
      </c>
      <c r="B1198" s="30" t="s">
        <v>54</v>
      </c>
      <c r="C1198" s="30" t="s">
        <v>55</v>
      </c>
      <c r="D1198" s="30">
        <v>103.333</v>
      </c>
      <c r="E1198" s="30">
        <v>102.315</v>
      </c>
      <c r="F1198" s="30">
        <v>0.99497000000000002</v>
      </c>
      <c r="G1198" s="30">
        <v>1.018</v>
      </c>
      <c r="H1198" s="30">
        <v>4700</v>
      </c>
      <c r="I1198" s="30">
        <v>485665100</v>
      </c>
    </row>
    <row r="1199" spans="1:9" x14ac:dyDescent="0.25">
      <c r="A1199" s="40">
        <v>42474</v>
      </c>
      <c r="B1199" s="30" t="s">
        <v>54</v>
      </c>
      <c r="C1199" s="30" t="s">
        <v>55</v>
      </c>
      <c r="D1199" s="30">
        <v>102.3152</v>
      </c>
      <c r="E1199" s="30">
        <v>101.182</v>
      </c>
      <c r="F1199" s="30">
        <v>1.1199600000000001</v>
      </c>
      <c r="G1199" s="30">
        <v>1.1332</v>
      </c>
      <c r="H1199" s="30">
        <v>4525</v>
      </c>
      <c r="I1199" s="30">
        <v>462976280</v>
      </c>
    </row>
    <row r="1200" spans="1:9" x14ac:dyDescent="0.25">
      <c r="A1200" s="40">
        <v>42473</v>
      </c>
      <c r="B1200" s="30" t="s">
        <v>54</v>
      </c>
      <c r="C1200" s="30" t="s">
        <v>55</v>
      </c>
      <c r="D1200" s="30">
        <v>101.182</v>
      </c>
      <c r="E1200" s="30">
        <v>96.501599999999996</v>
      </c>
      <c r="F1200" s="30">
        <v>4.8500800000000002</v>
      </c>
      <c r="G1200" s="30">
        <v>4.6803999999999997</v>
      </c>
      <c r="H1200" s="30">
        <v>4525</v>
      </c>
      <c r="I1200" s="30">
        <v>457848550</v>
      </c>
    </row>
    <row r="1201" spans="1:9" x14ac:dyDescent="0.25">
      <c r="A1201" s="40">
        <v>42472</v>
      </c>
      <c r="B1201" s="30" t="s">
        <v>54</v>
      </c>
      <c r="C1201" s="30" t="s">
        <v>55</v>
      </c>
      <c r="D1201" s="30">
        <v>96.501599999999996</v>
      </c>
      <c r="E1201" s="30">
        <v>92.271199999999993</v>
      </c>
      <c r="F1201" s="30">
        <v>4.5847499999999997</v>
      </c>
      <c r="G1201" s="30">
        <v>4.2304000000000004</v>
      </c>
      <c r="H1201" s="30">
        <v>4525</v>
      </c>
      <c r="I1201" s="30">
        <v>436669740</v>
      </c>
    </row>
    <row r="1202" spans="1:9" x14ac:dyDescent="0.25">
      <c r="A1202" s="40">
        <v>42471</v>
      </c>
      <c r="B1202" s="30" t="s">
        <v>54</v>
      </c>
      <c r="C1202" s="30" t="s">
        <v>55</v>
      </c>
      <c r="D1202" s="30">
        <v>92.271199999999993</v>
      </c>
      <c r="E1202" s="30">
        <v>94.759200000000007</v>
      </c>
      <c r="F1202" s="30">
        <v>-2.6255999999999999</v>
      </c>
      <c r="G1202" s="30">
        <v>-2.488</v>
      </c>
      <c r="H1202" s="30">
        <v>4500</v>
      </c>
      <c r="I1202" s="30">
        <v>415220400</v>
      </c>
    </row>
    <row r="1203" spans="1:9" x14ac:dyDescent="0.25">
      <c r="A1203" s="40">
        <v>42468</v>
      </c>
      <c r="B1203" s="30" t="s">
        <v>54</v>
      </c>
      <c r="C1203" s="30" t="s">
        <v>55</v>
      </c>
      <c r="D1203" s="30">
        <v>94.759</v>
      </c>
      <c r="E1203" s="30">
        <v>92.5762</v>
      </c>
      <c r="F1203" s="30">
        <v>2.3578399999999999</v>
      </c>
      <c r="G1203" s="30">
        <v>2.1827999999999999</v>
      </c>
      <c r="H1203" s="30">
        <v>4500</v>
      </c>
      <c r="I1203" s="30">
        <v>426415500</v>
      </c>
    </row>
    <row r="1204" spans="1:9" x14ac:dyDescent="0.25">
      <c r="A1204" s="40">
        <v>42467</v>
      </c>
      <c r="B1204" s="30" t="s">
        <v>54</v>
      </c>
      <c r="C1204" s="30" t="s">
        <v>55</v>
      </c>
      <c r="D1204" s="30">
        <v>92.5762</v>
      </c>
      <c r="E1204" s="30">
        <v>101.875</v>
      </c>
      <c r="F1204" s="30">
        <v>-9.1276600000000006</v>
      </c>
      <c r="G1204" s="30">
        <v>-9.2988</v>
      </c>
      <c r="H1204" s="30">
        <v>4425</v>
      </c>
      <c r="I1204" s="30">
        <v>409649685</v>
      </c>
    </row>
    <row r="1205" spans="1:9" x14ac:dyDescent="0.25">
      <c r="A1205" s="40">
        <v>42466</v>
      </c>
      <c r="B1205" s="30" t="s">
        <v>54</v>
      </c>
      <c r="C1205" s="30" t="s">
        <v>55</v>
      </c>
      <c r="D1205" s="30">
        <v>101.875</v>
      </c>
      <c r="E1205" s="30">
        <v>96.131799999999998</v>
      </c>
      <c r="F1205" s="30">
        <v>5.9743000000000004</v>
      </c>
      <c r="G1205" s="30">
        <v>5.7431999999999999</v>
      </c>
      <c r="H1205" s="30">
        <v>4675</v>
      </c>
      <c r="I1205" s="30">
        <v>476265625</v>
      </c>
    </row>
    <row r="1206" spans="1:9" x14ac:dyDescent="0.25">
      <c r="A1206" s="40">
        <v>42465</v>
      </c>
      <c r="B1206" s="30" t="s">
        <v>54</v>
      </c>
      <c r="C1206" s="30" t="s">
        <v>55</v>
      </c>
      <c r="D1206" s="30">
        <v>96.132000000000005</v>
      </c>
      <c r="E1206" s="30">
        <v>101.07599999999999</v>
      </c>
      <c r="F1206" s="30">
        <v>-4.8913700000000002</v>
      </c>
      <c r="G1206" s="30">
        <v>-4.944</v>
      </c>
      <c r="H1206" s="30">
        <v>4675</v>
      </c>
      <c r="I1206" s="30">
        <v>449417100</v>
      </c>
    </row>
    <row r="1207" spans="1:9" x14ac:dyDescent="0.25">
      <c r="A1207" s="40">
        <v>42464</v>
      </c>
      <c r="B1207" s="30" t="s">
        <v>54</v>
      </c>
      <c r="C1207" s="30" t="s">
        <v>55</v>
      </c>
      <c r="D1207" s="30">
        <v>101.0758</v>
      </c>
      <c r="E1207" s="30">
        <v>104.1374</v>
      </c>
      <c r="F1207" s="30">
        <v>-2.9399600000000001</v>
      </c>
      <c r="G1207" s="30">
        <v>-3.0615999999999999</v>
      </c>
      <c r="H1207" s="30">
        <v>4675</v>
      </c>
      <c r="I1207" s="30">
        <v>472529365</v>
      </c>
    </row>
    <row r="1208" spans="1:9" x14ac:dyDescent="0.25">
      <c r="A1208" s="40">
        <v>42461</v>
      </c>
      <c r="B1208" s="30" t="s">
        <v>54</v>
      </c>
      <c r="C1208" s="30" t="s">
        <v>55</v>
      </c>
      <c r="D1208" s="30">
        <v>104.13720000000001</v>
      </c>
      <c r="E1208" s="30">
        <v>101.2512</v>
      </c>
      <c r="F1208" s="30">
        <v>2.8503400000000001</v>
      </c>
      <c r="G1208" s="30">
        <v>2.8860000000000001</v>
      </c>
      <c r="H1208" s="30">
        <v>4775</v>
      </c>
      <c r="I1208" s="30">
        <v>497255130</v>
      </c>
    </row>
    <row r="1209" spans="1:9" x14ac:dyDescent="0.25">
      <c r="A1209" s="40">
        <v>42460</v>
      </c>
      <c r="B1209" s="30" t="s">
        <v>54</v>
      </c>
      <c r="C1209" s="30" t="s">
        <v>55</v>
      </c>
      <c r="D1209" s="30">
        <v>101.2514</v>
      </c>
      <c r="E1209" s="30">
        <v>101.9222</v>
      </c>
      <c r="F1209" s="30">
        <v>-0.65815000000000001</v>
      </c>
      <c r="G1209" s="30">
        <v>-0.67079999999999995</v>
      </c>
      <c r="H1209" s="30">
        <v>5025</v>
      </c>
      <c r="I1209" s="30">
        <v>508788285</v>
      </c>
    </row>
    <row r="1210" spans="1:9" x14ac:dyDescent="0.25">
      <c r="A1210" s="40">
        <v>42459</v>
      </c>
      <c r="B1210" s="30" t="s">
        <v>54</v>
      </c>
      <c r="C1210" s="30" t="s">
        <v>55</v>
      </c>
      <c r="D1210" s="30">
        <v>101.9222</v>
      </c>
      <c r="E1210" s="30">
        <v>100.2938</v>
      </c>
      <c r="F1210" s="30">
        <v>1.6236299999999999</v>
      </c>
      <c r="G1210" s="30">
        <v>1.6284000000000001</v>
      </c>
      <c r="H1210" s="30">
        <v>4950</v>
      </c>
      <c r="I1210" s="30">
        <v>504514890</v>
      </c>
    </row>
    <row r="1211" spans="1:9" x14ac:dyDescent="0.25">
      <c r="A1211" s="40">
        <v>42458</v>
      </c>
      <c r="B1211" s="30" t="s">
        <v>54</v>
      </c>
      <c r="C1211" s="30" t="s">
        <v>55</v>
      </c>
      <c r="D1211" s="30">
        <v>100.294</v>
      </c>
      <c r="E1211" s="30">
        <v>94.843999999999994</v>
      </c>
      <c r="F1211" s="30">
        <v>5.7462799999999996</v>
      </c>
      <c r="G1211" s="30">
        <v>5.45</v>
      </c>
      <c r="H1211" s="30">
        <v>5200</v>
      </c>
      <c r="I1211" s="30">
        <v>521528800</v>
      </c>
    </row>
    <row r="1212" spans="1:9" x14ac:dyDescent="0.25">
      <c r="A1212" s="40">
        <v>42457</v>
      </c>
      <c r="B1212" s="30" t="s">
        <v>54</v>
      </c>
      <c r="C1212" s="30" t="s">
        <v>55</v>
      </c>
      <c r="D1212" s="30">
        <v>94.843999999999994</v>
      </c>
      <c r="E1212" s="30">
        <v>93.471199999999996</v>
      </c>
      <c r="F1212" s="30">
        <v>1.4686900000000001</v>
      </c>
      <c r="G1212" s="30">
        <v>1.3728</v>
      </c>
      <c r="H1212" s="30">
        <v>5450</v>
      </c>
      <c r="I1212" s="30">
        <v>516899800</v>
      </c>
    </row>
    <row r="1213" spans="1:9" x14ac:dyDescent="0.25">
      <c r="A1213" s="40">
        <v>42453</v>
      </c>
      <c r="B1213" s="30" t="s">
        <v>54</v>
      </c>
      <c r="C1213" s="30" t="s">
        <v>55</v>
      </c>
      <c r="D1213" s="30">
        <v>93.471400000000003</v>
      </c>
      <c r="E1213" s="30">
        <v>91.947800000000001</v>
      </c>
      <c r="F1213" s="30">
        <v>1.65703</v>
      </c>
      <c r="G1213" s="30">
        <v>1.5236000000000001</v>
      </c>
      <c r="H1213" s="30">
        <v>5375</v>
      </c>
      <c r="I1213" s="30">
        <v>502408775</v>
      </c>
    </row>
    <row r="1214" spans="1:9" x14ac:dyDescent="0.25">
      <c r="A1214" s="40">
        <v>42452</v>
      </c>
      <c r="B1214" s="30" t="s">
        <v>54</v>
      </c>
      <c r="C1214" s="30" t="s">
        <v>55</v>
      </c>
      <c r="D1214" s="30">
        <v>91.947800000000001</v>
      </c>
      <c r="E1214" s="30">
        <v>96.9726</v>
      </c>
      <c r="F1214" s="30">
        <v>-5.1816700000000004</v>
      </c>
      <c r="G1214" s="30">
        <v>-5.0247999999999999</v>
      </c>
      <c r="H1214" s="30">
        <v>5375</v>
      </c>
      <c r="I1214" s="30">
        <v>494219425</v>
      </c>
    </row>
    <row r="1215" spans="1:9" x14ac:dyDescent="0.25">
      <c r="A1215" s="40">
        <v>42451</v>
      </c>
      <c r="B1215" s="30" t="s">
        <v>54</v>
      </c>
      <c r="C1215" s="30" t="s">
        <v>55</v>
      </c>
      <c r="D1215" s="30">
        <v>96.9726</v>
      </c>
      <c r="E1215" s="30">
        <v>96.279399999999995</v>
      </c>
      <c r="F1215" s="30">
        <v>0.71999000000000002</v>
      </c>
      <c r="G1215" s="30">
        <v>0.69320000000000004</v>
      </c>
      <c r="H1215" s="30">
        <v>5000</v>
      </c>
      <c r="I1215" s="30">
        <v>484863000</v>
      </c>
    </row>
    <row r="1216" spans="1:9" x14ac:dyDescent="0.25">
      <c r="A1216" s="40">
        <v>42450</v>
      </c>
      <c r="B1216" s="30" t="s">
        <v>54</v>
      </c>
      <c r="C1216" s="30" t="s">
        <v>55</v>
      </c>
      <c r="D1216" s="30">
        <v>96.279399999999995</v>
      </c>
      <c r="E1216" s="30">
        <v>92.597399999999993</v>
      </c>
      <c r="F1216" s="30">
        <v>3.9763500000000001</v>
      </c>
      <c r="G1216" s="30">
        <v>3.6819999999999999</v>
      </c>
      <c r="H1216" s="30">
        <v>5500</v>
      </c>
      <c r="I1216" s="30">
        <v>529536700</v>
      </c>
    </row>
    <row r="1217" spans="1:9" x14ac:dyDescent="0.25">
      <c r="A1217" s="40">
        <v>42447</v>
      </c>
      <c r="B1217" s="30" t="s">
        <v>54</v>
      </c>
      <c r="C1217" s="30" t="s">
        <v>55</v>
      </c>
      <c r="D1217" s="30">
        <v>92.5976</v>
      </c>
      <c r="E1217" s="30">
        <v>92.407600000000002</v>
      </c>
      <c r="F1217" s="30">
        <v>0.20560999999999999</v>
      </c>
      <c r="G1217" s="30">
        <v>0.19</v>
      </c>
      <c r="H1217" s="30">
        <v>5500</v>
      </c>
      <c r="I1217" s="30">
        <v>509286800</v>
      </c>
    </row>
    <row r="1218" spans="1:9" x14ac:dyDescent="0.25">
      <c r="A1218" s="40">
        <v>42446</v>
      </c>
      <c r="B1218" s="30" t="s">
        <v>54</v>
      </c>
      <c r="C1218" s="30" t="s">
        <v>55</v>
      </c>
      <c r="D1218" s="30">
        <v>92.407600000000002</v>
      </c>
      <c r="E1218" s="30">
        <v>89.985200000000006</v>
      </c>
      <c r="F1218" s="30">
        <v>2.6920000000000002</v>
      </c>
      <c r="G1218" s="30">
        <v>2.4224000000000001</v>
      </c>
      <c r="H1218" s="30">
        <v>5850</v>
      </c>
      <c r="I1218" s="30">
        <v>540584460</v>
      </c>
    </row>
    <row r="1219" spans="1:9" x14ac:dyDescent="0.25">
      <c r="A1219" s="40">
        <v>42445</v>
      </c>
      <c r="B1219" s="30" t="s">
        <v>54</v>
      </c>
      <c r="C1219" s="30" t="s">
        <v>55</v>
      </c>
      <c r="D1219" s="30">
        <v>89.985200000000006</v>
      </c>
      <c r="E1219" s="30">
        <v>86.358800000000002</v>
      </c>
      <c r="F1219" s="30">
        <v>4.1992200000000004</v>
      </c>
      <c r="G1219" s="30">
        <v>3.6263999999999998</v>
      </c>
      <c r="H1219" s="30">
        <v>5800</v>
      </c>
      <c r="I1219" s="30">
        <v>521914160</v>
      </c>
    </row>
    <row r="1220" spans="1:9" x14ac:dyDescent="0.25">
      <c r="A1220" s="40">
        <v>42444</v>
      </c>
      <c r="B1220" s="30" t="s">
        <v>54</v>
      </c>
      <c r="C1220" s="30" t="s">
        <v>55</v>
      </c>
      <c r="D1220" s="30">
        <v>86.358999999999995</v>
      </c>
      <c r="E1220" s="30">
        <v>87.346599999999995</v>
      </c>
      <c r="F1220" s="30">
        <v>-1.1306700000000001</v>
      </c>
      <c r="G1220" s="30">
        <v>-0.98760000000000003</v>
      </c>
      <c r="H1220" s="30">
        <v>5800</v>
      </c>
      <c r="I1220" s="30">
        <v>500882200</v>
      </c>
    </row>
    <row r="1221" spans="1:9" x14ac:dyDescent="0.25">
      <c r="A1221" s="40">
        <v>42443</v>
      </c>
      <c r="B1221" s="30" t="s">
        <v>54</v>
      </c>
      <c r="C1221" s="30" t="s">
        <v>55</v>
      </c>
      <c r="D1221" s="30">
        <v>87.346400000000003</v>
      </c>
      <c r="E1221" s="30">
        <v>86.137200000000007</v>
      </c>
      <c r="F1221" s="30">
        <v>1.40381</v>
      </c>
      <c r="G1221" s="30">
        <v>1.2092000000000001</v>
      </c>
      <c r="H1221" s="30">
        <v>5800</v>
      </c>
      <c r="I1221" s="30">
        <v>506609120</v>
      </c>
    </row>
    <row r="1222" spans="1:9" x14ac:dyDescent="0.25">
      <c r="A1222" s="40">
        <v>42440</v>
      </c>
      <c r="B1222" s="30" t="s">
        <v>54</v>
      </c>
      <c r="C1222" s="30" t="s">
        <v>55</v>
      </c>
      <c r="D1222" s="30">
        <v>86.137200000000007</v>
      </c>
      <c r="E1222" s="30">
        <v>82.394000000000005</v>
      </c>
      <c r="F1222" s="30">
        <v>4.54305</v>
      </c>
      <c r="G1222" s="30">
        <v>3.7431999999999999</v>
      </c>
      <c r="H1222" s="30">
        <v>5900</v>
      </c>
      <c r="I1222" s="30">
        <v>508209480</v>
      </c>
    </row>
    <row r="1223" spans="1:9" x14ac:dyDescent="0.25">
      <c r="A1223" s="40">
        <v>42439</v>
      </c>
      <c r="B1223" s="30" t="s">
        <v>54</v>
      </c>
      <c r="C1223" s="30" t="s">
        <v>55</v>
      </c>
      <c r="D1223" s="30">
        <v>82.394000000000005</v>
      </c>
      <c r="E1223" s="30">
        <v>81.641599999999997</v>
      </c>
      <c r="F1223" s="30">
        <v>0.92159000000000002</v>
      </c>
      <c r="G1223" s="30">
        <v>0.75239999999999996</v>
      </c>
      <c r="H1223" s="30">
        <v>6075</v>
      </c>
      <c r="I1223" s="30">
        <v>500543550</v>
      </c>
    </row>
    <row r="1224" spans="1:9" x14ac:dyDescent="0.25">
      <c r="A1224" s="40">
        <v>42438</v>
      </c>
      <c r="B1224" s="30" t="s">
        <v>54</v>
      </c>
      <c r="C1224" s="30" t="s">
        <v>55</v>
      </c>
      <c r="D1224" s="30">
        <v>81.641599999999997</v>
      </c>
      <c r="E1224" s="30">
        <v>79.502399999999994</v>
      </c>
      <c r="F1224" s="30">
        <v>2.6907399999999999</v>
      </c>
      <c r="G1224" s="30">
        <v>2.1392000000000002</v>
      </c>
      <c r="H1224" s="30">
        <v>6225</v>
      </c>
      <c r="I1224" s="30">
        <v>508218960</v>
      </c>
    </row>
    <row r="1225" spans="1:9" x14ac:dyDescent="0.25">
      <c r="A1225" s="40">
        <v>42437</v>
      </c>
      <c r="B1225" s="30" t="s">
        <v>54</v>
      </c>
      <c r="C1225" s="30" t="s">
        <v>55</v>
      </c>
      <c r="D1225" s="30">
        <v>79.502600000000001</v>
      </c>
      <c r="E1225" s="30">
        <v>83.412999999999997</v>
      </c>
      <c r="F1225" s="30">
        <v>-4.6879999999999997</v>
      </c>
      <c r="G1225" s="30">
        <v>-3.9104000000000001</v>
      </c>
      <c r="H1225" s="30">
        <v>6225</v>
      </c>
      <c r="I1225" s="30">
        <v>494903685</v>
      </c>
    </row>
    <row r="1226" spans="1:9" x14ac:dyDescent="0.25">
      <c r="A1226" s="40">
        <v>42436</v>
      </c>
      <c r="B1226" s="30" t="s">
        <v>54</v>
      </c>
      <c r="C1226" s="30" t="s">
        <v>55</v>
      </c>
      <c r="D1226" s="30">
        <v>83.412800000000004</v>
      </c>
      <c r="E1226" s="30">
        <v>82.358400000000003</v>
      </c>
      <c r="F1226" s="30">
        <v>1.28026</v>
      </c>
      <c r="G1226" s="30">
        <v>1.0544</v>
      </c>
      <c r="H1226" s="30">
        <v>6225</v>
      </c>
      <c r="I1226" s="30">
        <v>519244680</v>
      </c>
    </row>
    <row r="1227" spans="1:9" x14ac:dyDescent="0.25">
      <c r="A1227" s="40">
        <v>42433</v>
      </c>
      <c r="B1227" s="30" t="s">
        <v>54</v>
      </c>
      <c r="C1227" s="30" t="s">
        <v>55</v>
      </c>
      <c r="D1227" s="30">
        <v>82.358400000000003</v>
      </c>
      <c r="E1227" s="30">
        <v>84.762</v>
      </c>
      <c r="F1227" s="30">
        <v>-2.8357000000000001</v>
      </c>
      <c r="G1227" s="30">
        <v>-2.4036</v>
      </c>
      <c r="H1227" s="30">
        <v>6225</v>
      </c>
      <c r="I1227" s="30">
        <v>512681040</v>
      </c>
    </row>
    <row r="1228" spans="1:9" x14ac:dyDescent="0.25">
      <c r="A1228" s="40">
        <v>42432</v>
      </c>
      <c r="B1228" s="30" t="s">
        <v>54</v>
      </c>
      <c r="C1228" s="30" t="s">
        <v>55</v>
      </c>
      <c r="D1228" s="30">
        <v>84.762</v>
      </c>
      <c r="E1228" s="30">
        <v>81.312399999999997</v>
      </c>
      <c r="F1228" s="30">
        <v>4.2423999999999999</v>
      </c>
      <c r="G1228" s="30">
        <v>3.4496000000000002</v>
      </c>
      <c r="H1228" s="30">
        <v>6225</v>
      </c>
      <c r="I1228" s="30">
        <v>527643450</v>
      </c>
    </row>
    <row r="1229" spans="1:9" x14ac:dyDescent="0.25">
      <c r="A1229" s="40">
        <v>42431</v>
      </c>
      <c r="B1229" s="30" t="s">
        <v>54</v>
      </c>
      <c r="C1229" s="30" t="s">
        <v>55</v>
      </c>
      <c r="D1229" s="30">
        <v>81.312399999999997</v>
      </c>
      <c r="E1229" s="30">
        <v>80.908000000000001</v>
      </c>
      <c r="F1229" s="30">
        <v>0.49983</v>
      </c>
      <c r="G1229" s="30">
        <v>0.40439999999999998</v>
      </c>
      <c r="H1229" s="30">
        <v>6525</v>
      </c>
      <c r="I1229" s="30">
        <v>530563410</v>
      </c>
    </row>
    <row r="1230" spans="1:9" x14ac:dyDescent="0.25">
      <c r="A1230" s="40">
        <v>42430</v>
      </c>
      <c r="B1230" s="30" t="s">
        <v>54</v>
      </c>
      <c r="C1230" s="30" t="s">
        <v>55</v>
      </c>
      <c r="D1230" s="30">
        <v>80.908000000000001</v>
      </c>
      <c r="E1230" s="30">
        <v>73.767200000000003</v>
      </c>
      <c r="F1230" s="30">
        <v>9.68018</v>
      </c>
      <c r="G1230" s="30">
        <v>7.1407999999999996</v>
      </c>
      <c r="H1230" s="30">
        <v>6625</v>
      </c>
      <c r="I1230" s="30">
        <v>536015500</v>
      </c>
    </row>
    <row r="1231" spans="1:9" x14ac:dyDescent="0.25">
      <c r="A1231" s="40">
        <v>42429</v>
      </c>
      <c r="B1231" s="30" t="s">
        <v>54</v>
      </c>
      <c r="C1231" s="30" t="s">
        <v>55</v>
      </c>
      <c r="D1231" s="30">
        <v>73.767200000000003</v>
      </c>
      <c r="E1231" s="30">
        <v>74.876800000000003</v>
      </c>
      <c r="F1231" s="30">
        <v>-1.4819</v>
      </c>
      <c r="G1231" s="30">
        <v>-1.1095999999999999</v>
      </c>
      <c r="H1231" s="30">
        <v>6625</v>
      </c>
      <c r="I1231" s="30">
        <v>488707700</v>
      </c>
    </row>
    <row r="1232" spans="1:9" x14ac:dyDescent="0.25">
      <c r="A1232" s="40">
        <v>42426</v>
      </c>
      <c r="B1232" s="30" t="s">
        <v>54</v>
      </c>
      <c r="C1232" s="30" t="s">
        <v>55</v>
      </c>
      <c r="D1232" s="30">
        <v>74.876599999999996</v>
      </c>
      <c r="E1232" s="30">
        <v>76.936199999999999</v>
      </c>
      <c r="F1232" s="30">
        <v>-2.6770200000000002</v>
      </c>
      <c r="G1232" s="30">
        <v>-2.0596000000000001</v>
      </c>
      <c r="H1232" s="30">
        <v>6600</v>
      </c>
      <c r="I1232" s="30">
        <v>494185560</v>
      </c>
    </row>
    <row r="1233" spans="1:9" x14ac:dyDescent="0.25">
      <c r="A1233" s="40">
        <v>42425</v>
      </c>
      <c r="B1233" s="30" t="s">
        <v>54</v>
      </c>
      <c r="C1233" s="30" t="s">
        <v>55</v>
      </c>
      <c r="D1233" s="30">
        <v>76.936199999999999</v>
      </c>
      <c r="E1233" s="30">
        <v>73.977000000000004</v>
      </c>
      <c r="F1233" s="30">
        <v>4.0001600000000002</v>
      </c>
      <c r="G1233" s="30">
        <v>2.9592000000000001</v>
      </c>
      <c r="H1233" s="30">
        <v>5825</v>
      </c>
      <c r="I1233" s="30">
        <v>448153365</v>
      </c>
    </row>
    <row r="1234" spans="1:9" x14ac:dyDescent="0.25">
      <c r="A1234" s="40">
        <v>42424</v>
      </c>
      <c r="B1234" s="30" t="s">
        <v>54</v>
      </c>
      <c r="C1234" s="30" t="s">
        <v>55</v>
      </c>
      <c r="D1234" s="30">
        <v>73.977199999999996</v>
      </c>
      <c r="E1234" s="30">
        <v>72.678399999999996</v>
      </c>
      <c r="F1234" s="30">
        <v>1.78705</v>
      </c>
      <c r="G1234" s="30">
        <v>1.2988</v>
      </c>
      <c r="H1234" s="30">
        <v>6150</v>
      </c>
      <c r="I1234" s="30">
        <v>454959780</v>
      </c>
    </row>
    <row r="1235" spans="1:9" x14ac:dyDescent="0.25">
      <c r="A1235" s="40">
        <v>42423</v>
      </c>
      <c r="B1235" s="30" t="s">
        <v>54</v>
      </c>
      <c r="C1235" s="30" t="s">
        <v>55</v>
      </c>
      <c r="D1235" s="30">
        <v>72.678600000000003</v>
      </c>
      <c r="E1235" s="30">
        <v>76.677800000000005</v>
      </c>
      <c r="F1235" s="30">
        <v>-5.2155899999999997</v>
      </c>
      <c r="G1235" s="30">
        <v>-3.9992000000000001</v>
      </c>
      <c r="H1235" s="30">
        <v>6150</v>
      </c>
      <c r="I1235" s="30">
        <v>446973390</v>
      </c>
    </row>
    <row r="1236" spans="1:9" x14ac:dyDescent="0.25">
      <c r="A1236" s="40">
        <v>42422</v>
      </c>
      <c r="B1236" s="30" t="s">
        <v>54</v>
      </c>
      <c r="C1236" s="30" t="s">
        <v>55</v>
      </c>
      <c r="D1236" s="30">
        <v>76.677800000000005</v>
      </c>
      <c r="E1236" s="30">
        <v>72.425399999999996</v>
      </c>
      <c r="F1236" s="30">
        <v>5.8714199999999996</v>
      </c>
      <c r="G1236" s="30">
        <v>4.2523999999999997</v>
      </c>
      <c r="H1236" s="30">
        <v>6225</v>
      </c>
      <c r="I1236" s="30">
        <v>477319305</v>
      </c>
    </row>
    <row r="1237" spans="1:9" x14ac:dyDescent="0.25">
      <c r="A1237" s="40">
        <v>42419</v>
      </c>
      <c r="B1237" s="30" t="s">
        <v>54</v>
      </c>
      <c r="C1237" s="30" t="s">
        <v>55</v>
      </c>
      <c r="D1237" s="30">
        <v>72.425600000000003</v>
      </c>
      <c r="E1237" s="30">
        <v>71.176000000000002</v>
      </c>
      <c r="F1237" s="30">
        <v>1.7556499999999999</v>
      </c>
      <c r="G1237" s="30">
        <v>1.2496</v>
      </c>
      <c r="H1237" s="30">
        <v>6725</v>
      </c>
      <c r="I1237" s="30">
        <v>487062160</v>
      </c>
    </row>
    <row r="1238" spans="1:9" x14ac:dyDescent="0.25">
      <c r="A1238" s="40">
        <v>42418</v>
      </c>
      <c r="B1238" s="30" t="s">
        <v>54</v>
      </c>
      <c r="C1238" s="30" t="s">
        <v>55</v>
      </c>
      <c r="D1238" s="30">
        <v>71.176000000000002</v>
      </c>
      <c r="E1238" s="30">
        <v>70.753200000000007</v>
      </c>
      <c r="F1238" s="30">
        <v>0.59757000000000005</v>
      </c>
      <c r="G1238" s="30">
        <v>0.42280000000000001</v>
      </c>
      <c r="H1238" s="30">
        <v>6975</v>
      </c>
      <c r="I1238" s="30">
        <v>496452600</v>
      </c>
    </row>
    <row r="1239" spans="1:9" x14ac:dyDescent="0.25">
      <c r="A1239" s="40">
        <v>42417</v>
      </c>
      <c r="B1239" s="30" t="s">
        <v>54</v>
      </c>
      <c r="C1239" s="30" t="s">
        <v>55</v>
      </c>
      <c r="D1239" s="30">
        <v>70.753399999999999</v>
      </c>
      <c r="E1239" s="30">
        <v>68.180999999999997</v>
      </c>
      <c r="F1239" s="30">
        <v>3.7728999999999999</v>
      </c>
      <c r="G1239" s="30">
        <v>2.5724</v>
      </c>
      <c r="H1239" s="30">
        <v>7175</v>
      </c>
      <c r="I1239" s="30">
        <v>507655645</v>
      </c>
    </row>
    <row r="1240" spans="1:9" x14ac:dyDescent="0.25">
      <c r="A1240" s="40">
        <v>42416</v>
      </c>
      <c r="B1240" s="30" t="s">
        <v>54</v>
      </c>
      <c r="C1240" s="30" t="s">
        <v>55</v>
      </c>
      <c r="D1240" s="30">
        <v>68.180999999999997</v>
      </c>
      <c r="E1240" s="30">
        <v>64.732200000000006</v>
      </c>
      <c r="F1240" s="30">
        <v>5.3277999999999999</v>
      </c>
      <c r="G1240" s="30">
        <v>3.4487999999999999</v>
      </c>
      <c r="H1240" s="30">
        <v>7450</v>
      </c>
      <c r="I1240" s="30">
        <v>507948450</v>
      </c>
    </row>
    <row r="1241" spans="1:9" x14ac:dyDescent="0.25">
      <c r="A1241" s="40">
        <v>42412</v>
      </c>
      <c r="B1241" s="30" t="s">
        <v>54</v>
      </c>
      <c r="C1241" s="30" t="s">
        <v>55</v>
      </c>
      <c r="D1241" s="30">
        <v>64.732399999999998</v>
      </c>
      <c r="E1241" s="30">
        <v>63.005600000000001</v>
      </c>
      <c r="F1241" s="30">
        <v>2.74071</v>
      </c>
      <c r="G1241" s="30">
        <v>1.7267999999999999</v>
      </c>
      <c r="H1241" s="30">
        <v>7750</v>
      </c>
      <c r="I1241" s="30">
        <v>501676100</v>
      </c>
    </row>
    <row r="1242" spans="1:9" x14ac:dyDescent="0.25">
      <c r="A1242" s="40">
        <v>42411</v>
      </c>
      <c r="B1242" s="30" t="s">
        <v>54</v>
      </c>
      <c r="C1242" s="30" t="s">
        <v>55</v>
      </c>
      <c r="D1242" s="30">
        <v>63.005600000000001</v>
      </c>
      <c r="E1242" s="30">
        <v>66.371600000000001</v>
      </c>
      <c r="F1242" s="30">
        <v>-5.0714499999999996</v>
      </c>
      <c r="G1242" s="30">
        <v>-3.3660000000000001</v>
      </c>
      <c r="H1242" s="30">
        <v>8025</v>
      </c>
      <c r="I1242" s="30">
        <v>505619940</v>
      </c>
    </row>
    <row r="1243" spans="1:9" x14ac:dyDescent="0.25">
      <c r="A1243" s="40">
        <v>42410</v>
      </c>
      <c r="B1243" s="30" t="s">
        <v>54</v>
      </c>
      <c r="C1243" s="30" t="s">
        <v>55</v>
      </c>
      <c r="D1243" s="30">
        <v>66.371600000000001</v>
      </c>
      <c r="E1243" s="30">
        <v>66.776399999999995</v>
      </c>
      <c r="F1243" s="30">
        <v>-0.60619999999999996</v>
      </c>
      <c r="G1243" s="30">
        <v>-0.40479999999999999</v>
      </c>
      <c r="H1243" s="30">
        <v>7725</v>
      </c>
      <c r="I1243" s="30">
        <v>512720610</v>
      </c>
    </row>
    <row r="1244" spans="1:9" x14ac:dyDescent="0.25">
      <c r="A1244" s="40">
        <v>42409</v>
      </c>
      <c r="B1244" s="30" t="s">
        <v>54</v>
      </c>
      <c r="C1244" s="30" t="s">
        <v>55</v>
      </c>
      <c r="D1244" s="30">
        <v>66.776200000000003</v>
      </c>
      <c r="E1244" s="30">
        <v>68.331400000000002</v>
      </c>
      <c r="F1244" s="30">
        <v>-2.27597</v>
      </c>
      <c r="G1244" s="30">
        <v>-1.5551999999999999</v>
      </c>
      <c r="H1244" s="30">
        <v>7650</v>
      </c>
      <c r="I1244" s="30">
        <v>510837930</v>
      </c>
    </row>
    <row r="1245" spans="1:9" x14ac:dyDescent="0.25">
      <c r="A1245" s="40">
        <v>42408</v>
      </c>
      <c r="B1245" s="30" t="s">
        <v>54</v>
      </c>
      <c r="C1245" s="30" t="s">
        <v>55</v>
      </c>
      <c r="D1245" s="30">
        <v>68.331199999999995</v>
      </c>
      <c r="E1245" s="30">
        <v>71.523200000000003</v>
      </c>
      <c r="F1245" s="30">
        <v>-4.4628899999999998</v>
      </c>
      <c r="G1245" s="30">
        <v>-3.1920000000000002</v>
      </c>
      <c r="H1245" s="30">
        <v>7650</v>
      </c>
      <c r="I1245" s="30">
        <v>522733680</v>
      </c>
    </row>
    <row r="1246" spans="1:9" x14ac:dyDescent="0.25">
      <c r="A1246" s="40">
        <v>42405</v>
      </c>
      <c r="B1246" s="30" t="s">
        <v>54</v>
      </c>
      <c r="C1246" s="30" t="s">
        <v>55</v>
      </c>
      <c r="D1246" s="30">
        <v>71.523200000000003</v>
      </c>
      <c r="E1246" s="30">
        <v>73.974000000000004</v>
      </c>
      <c r="F1246" s="30">
        <v>-3.3130600000000001</v>
      </c>
      <c r="G1246" s="30">
        <v>-2.4508000000000001</v>
      </c>
      <c r="H1246" s="30">
        <v>7650</v>
      </c>
      <c r="I1246" s="30">
        <v>547152480</v>
      </c>
    </row>
    <row r="1247" spans="1:9" x14ac:dyDescent="0.25">
      <c r="A1247" s="40">
        <v>42404</v>
      </c>
      <c r="B1247" s="30" t="s">
        <v>54</v>
      </c>
      <c r="C1247" s="30" t="s">
        <v>55</v>
      </c>
      <c r="D1247" s="30">
        <v>73.973799999999997</v>
      </c>
      <c r="E1247" s="30">
        <v>74.978999999999999</v>
      </c>
      <c r="F1247" s="30">
        <v>-1.3406400000000001</v>
      </c>
      <c r="G1247" s="30">
        <v>-1.0052000000000001</v>
      </c>
      <c r="H1247" s="30">
        <v>7650</v>
      </c>
      <c r="I1247" s="30">
        <v>565899570</v>
      </c>
    </row>
    <row r="1248" spans="1:9" x14ac:dyDescent="0.25">
      <c r="A1248" s="40">
        <v>42403</v>
      </c>
      <c r="B1248" s="30" t="s">
        <v>54</v>
      </c>
      <c r="C1248" s="30" t="s">
        <v>55</v>
      </c>
      <c r="D1248" s="30">
        <v>74.978800000000007</v>
      </c>
      <c r="E1248" s="30">
        <v>73.94</v>
      </c>
      <c r="F1248" s="30">
        <v>1.4049199999999999</v>
      </c>
      <c r="G1248" s="30">
        <v>1.0387999999999999</v>
      </c>
      <c r="H1248" s="30">
        <v>7650</v>
      </c>
      <c r="I1248" s="30">
        <v>573587820</v>
      </c>
    </row>
    <row r="1249" spans="1:9" x14ac:dyDescent="0.25">
      <c r="A1249" s="40">
        <v>42402</v>
      </c>
      <c r="B1249" s="30" t="s">
        <v>54</v>
      </c>
      <c r="C1249" s="30" t="s">
        <v>55</v>
      </c>
      <c r="D1249" s="30">
        <v>73.94</v>
      </c>
      <c r="E1249" s="30">
        <v>79.323599999999999</v>
      </c>
      <c r="F1249" s="30">
        <v>-6.78688</v>
      </c>
      <c r="G1249" s="30">
        <v>-5.3836000000000004</v>
      </c>
      <c r="H1249" s="30">
        <v>7650</v>
      </c>
      <c r="I1249" s="30">
        <v>565641000</v>
      </c>
    </row>
    <row r="1250" spans="1:9" x14ac:dyDescent="0.25">
      <c r="A1250" s="40">
        <v>42401</v>
      </c>
      <c r="B1250" s="30" t="s">
        <v>54</v>
      </c>
      <c r="C1250" s="30" t="s">
        <v>55</v>
      </c>
      <c r="D1250" s="30">
        <v>79.323400000000007</v>
      </c>
      <c r="E1250" s="30">
        <v>78.962599999999995</v>
      </c>
      <c r="F1250" s="30">
        <v>0.45693</v>
      </c>
      <c r="G1250" s="30">
        <v>0.36080000000000001</v>
      </c>
      <c r="H1250" s="30">
        <v>7650</v>
      </c>
      <c r="I1250" s="30">
        <v>606824010</v>
      </c>
    </row>
    <row r="1251" spans="1:9" x14ac:dyDescent="0.25">
      <c r="A1251" s="40">
        <v>42398</v>
      </c>
      <c r="B1251" s="30" t="s">
        <v>54</v>
      </c>
      <c r="C1251" s="30" t="s">
        <v>55</v>
      </c>
      <c r="D1251" s="30">
        <v>78.962599999999995</v>
      </c>
      <c r="E1251" s="30">
        <v>74.230999999999995</v>
      </c>
      <c r="F1251" s="30">
        <v>6.3741599999999998</v>
      </c>
      <c r="G1251" s="30">
        <v>4.7316000000000003</v>
      </c>
      <c r="H1251" s="30">
        <v>8050</v>
      </c>
      <c r="I1251" s="30">
        <v>635648930</v>
      </c>
    </row>
    <row r="1252" spans="1:9" x14ac:dyDescent="0.25">
      <c r="A1252" s="40">
        <v>42397</v>
      </c>
      <c r="B1252" s="30" t="s">
        <v>54</v>
      </c>
      <c r="C1252" s="30" t="s">
        <v>55</v>
      </c>
      <c r="D1252" s="30">
        <v>74.231200000000001</v>
      </c>
      <c r="E1252" s="30">
        <v>72.736400000000003</v>
      </c>
      <c r="F1252" s="30">
        <v>2.0550899999999999</v>
      </c>
      <c r="G1252" s="30">
        <v>1.4947999999999999</v>
      </c>
      <c r="H1252" s="30">
        <v>9200</v>
      </c>
      <c r="I1252" s="30">
        <v>682927040</v>
      </c>
    </row>
    <row r="1253" spans="1:9" x14ac:dyDescent="0.25">
      <c r="A1253" s="40">
        <v>42396</v>
      </c>
      <c r="B1253" s="30" t="s">
        <v>54</v>
      </c>
      <c r="C1253" s="30" t="s">
        <v>55</v>
      </c>
      <c r="D1253" s="30">
        <v>72.736599999999996</v>
      </c>
      <c r="E1253" s="30">
        <v>75.427400000000006</v>
      </c>
      <c r="F1253" s="30">
        <v>-3.5674000000000001</v>
      </c>
      <c r="G1253" s="30">
        <v>-2.6907999999999999</v>
      </c>
      <c r="H1253" s="30">
        <v>9875</v>
      </c>
      <c r="I1253" s="30">
        <v>718273925</v>
      </c>
    </row>
    <row r="1254" spans="1:9" x14ac:dyDescent="0.25">
      <c r="A1254" s="40">
        <v>42395</v>
      </c>
      <c r="B1254" s="30" t="s">
        <v>54</v>
      </c>
      <c r="C1254" s="30" t="s">
        <v>55</v>
      </c>
      <c r="D1254" s="30">
        <v>75.427400000000006</v>
      </c>
      <c r="E1254" s="30">
        <v>72.201800000000006</v>
      </c>
      <c r="F1254" s="30">
        <v>4.4674800000000001</v>
      </c>
      <c r="G1254" s="30">
        <v>3.2256</v>
      </c>
      <c r="H1254" s="30">
        <v>10125</v>
      </c>
      <c r="I1254" s="30">
        <v>763702425</v>
      </c>
    </row>
    <row r="1255" spans="1:9" x14ac:dyDescent="0.25">
      <c r="A1255" s="40">
        <v>42394</v>
      </c>
      <c r="B1255" s="30" t="s">
        <v>54</v>
      </c>
      <c r="C1255" s="30" t="s">
        <v>55</v>
      </c>
      <c r="D1255" s="30">
        <v>72.201800000000006</v>
      </c>
      <c r="E1255" s="30">
        <v>76.479799999999997</v>
      </c>
      <c r="F1255" s="30">
        <v>-5.5936300000000001</v>
      </c>
      <c r="G1255" s="30">
        <v>-4.2779999999999996</v>
      </c>
      <c r="H1255" s="30">
        <v>10500</v>
      </c>
      <c r="I1255" s="30">
        <v>758118900</v>
      </c>
    </row>
    <row r="1256" spans="1:9" x14ac:dyDescent="0.25">
      <c r="A1256" s="40">
        <v>42391</v>
      </c>
      <c r="B1256" s="30" t="s">
        <v>54</v>
      </c>
      <c r="C1256" s="30" t="s">
        <v>55</v>
      </c>
      <c r="D1256" s="30">
        <v>76.479799999999997</v>
      </c>
      <c r="E1256" s="30">
        <v>70.025800000000004</v>
      </c>
      <c r="F1256" s="30">
        <v>9.2165999999999997</v>
      </c>
      <c r="G1256" s="30">
        <v>6.4539999999999997</v>
      </c>
      <c r="H1256" s="30">
        <v>11425</v>
      </c>
      <c r="I1256" s="30">
        <v>873781715</v>
      </c>
    </row>
    <row r="1257" spans="1:9" x14ac:dyDescent="0.25">
      <c r="A1257" s="40">
        <v>42390</v>
      </c>
      <c r="B1257" s="30" t="s">
        <v>54</v>
      </c>
      <c r="C1257" s="30" t="s">
        <v>55</v>
      </c>
      <c r="D1257" s="30">
        <v>70.025800000000004</v>
      </c>
      <c r="E1257" s="30">
        <v>71.004999999999995</v>
      </c>
      <c r="F1257" s="30">
        <v>-1.37906</v>
      </c>
      <c r="G1257" s="30">
        <v>-0.97919999999999996</v>
      </c>
      <c r="H1257" s="30">
        <v>11725.02</v>
      </c>
      <c r="I1257" s="30">
        <v>821053905.51600003</v>
      </c>
    </row>
    <row r="1258" spans="1:9" x14ac:dyDescent="0.25">
      <c r="A1258" s="40">
        <v>42389</v>
      </c>
      <c r="B1258" s="30" t="s">
        <v>54</v>
      </c>
      <c r="C1258" s="30" t="s">
        <v>55</v>
      </c>
      <c r="D1258" s="30">
        <v>71.004999999999995</v>
      </c>
      <c r="E1258" s="30">
        <v>73.131</v>
      </c>
      <c r="F1258" s="30">
        <v>-2.9071099999999999</v>
      </c>
      <c r="G1258" s="30">
        <v>-2.1259999999999999</v>
      </c>
      <c r="H1258" s="30">
        <v>11725.02</v>
      </c>
      <c r="I1258" s="30">
        <v>832535045.10000002</v>
      </c>
    </row>
    <row r="1259" spans="1:9" x14ac:dyDescent="0.25">
      <c r="A1259" s="40">
        <v>42388</v>
      </c>
      <c r="B1259" s="30" t="s">
        <v>54</v>
      </c>
      <c r="C1259" s="30" t="s">
        <v>55</v>
      </c>
      <c r="D1259" s="30">
        <v>73.130799999999994</v>
      </c>
      <c r="E1259" s="30">
        <v>72.145200000000003</v>
      </c>
      <c r="F1259" s="30">
        <v>1.3661300000000001</v>
      </c>
      <c r="G1259" s="30">
        <v>0.98560000000000003</v>
      </c>
      <c r="H1259" s="30">
        <v>11000.02</v>
      </c>
      <c r="I1259" s="30">
        <v>804440262.61600006</v>
      </c>
    </row>
    <row r="1260" spans="1:9" x14ac:dyDescent="0.25">
      <c r="A1260" s="40">
        <v>42384</v>
      </c>
      <c r="B1260" s="30" t="s">
        <v>54</v>
      </c>
      <c r="C1260" s="30" t="s">
        <v>55</v>
      </c>
      <c r="D1260" s="30">
        <v>72.145399999999995</v>
      </c>
      <c r="E1260" s="30">
        <v>79.819800000000001</v>
      </c>
      <c r="F1260" s="30">
        <v>-9.6146600000000007</v>
      </c>
      <c r="G1260" s="30">
        <v>-7.6744000000000003</v>
      </c>
      <c r="H1260" s="30">
        <v>10950.02</v>
      </c>
      <c r="I1260" s="30">
        <v>789993572.90799999</v>
      </c>
    </row>
    <row r="1261" spans="1:9" x14ac:dyDescent="0.25">
      <c r="A1261" s="40">
        <v>42383</v>
      </c>
      <c r="B1261" s="30" t="s">
        <v>54</v>
      </c>
      <c r="C1261" s="30" t="s">
        <v>55</v>
      </c>
      <c r="D1261" s="30">
        <v>79.819800000000001</v>
      </c>
      <c r="E1261" s="30">
        <v>76.908600000000007</v>
      </c>
      <c r="F1261" s="30">
        <v>3.7852700000000001</v>
      </c>
      <c r="G1261" s="30">
        <v>2.9112</v>
      </c>
      <c r="H1261" s="30">
        <v>10275.02</v>
      </c>
      <c r="I1261" s="30">
        <v>820150041.39600003</v>
      </c>
    </row>
    <row r="1262" spans="1:9" x14ac:dyDescent="0.25">
      <c r="A1262" s="40">
        <v>42382</v>
      </c>
      <c r="B1262" s="30" t="s">
        <v>54</v>
      </c>
      <c r="C1262" s="30" t="s">
        <v>55</v>
      </c>
      <c r="D1262" s="30">
        <v>76.908600000000007</v>
      </c>
      <c r="E1262" s="30">
        <v>85.607799999999997</v>
      </c>
      <c r="F1262" s="30">
        <v>-10.16169</v>
      </c>
      <c r="G1262" s="30">
        <v>-8.6991999999999994</v>
      </c>
      <c r="H1262" s="30">
        <v>10125.02</v>
      </c>
      <c r="I1262" s="30">
        <v>778701113.17200005</v>
      </c>
    </row>
    <row r="1263" spans="1:9" x14ac:dyDescent="0.25">
      <c r="A1263" s="40">
        <v>42381</v>
      </c>
      <c r="B1263" s="30" t="s">
        <v>54</v>
      </c>
      <c r="C1263" s="30" t="s">
        <v>55</v>
      </c>
      <c r="D1263" s="30">
        <v>85.607600000000005</v>
      </c>
      <c r="E1263" s="30">
        <v>81.889600000000002</v>
      </c>
      <c r="F1263" s="30">
        <v>4.54026</v>
      </c>
      <c r="G1263" s="30">
        <v>3.718</v>
      </c>
      <c r="H1263" s="30">
        <v>10125.02</v>
      </c>
      <c r="I1263" s="30">
        <v>866778662.15199995</v>
      </c>
    </row>
    <row r="1264" spans="1:9" x14ac:dyDescent="0.25">
      <c r="A1264" s="40">
        <v>42380</v>
      </c>
      <c r="B1264" s="30" t="s">
        <v>54</v>
      </c>
      <c r="C1264" s="30" t="s">
        <v>55</v>
      </c>
      <c r="D1264" s="30">
        <v>81.889799999999994</v>
      </c>
      <c r="E1264" s="30">
        <v>77.662599999999998</v>
      </c>
      <c r="F1264" s="30">
        <v>5.4430300000000003</v>
      </c>
      <c r="G1264" s="30">
        <v>4.2271999999999998</v>
      </c>
      <c r="H1264" s="30">
        <v>9450.02</v>
      </c>
      <c r="I1264" s="30">
        <v>773860247.796</v>
      </c>
    </row>
    <row r="1265" spans="1:9" x14ac:dyDescent="0.25">
      <c r="A1265" s="40">
        <v>42377</v>
      </c>
      <c r="B1265" s="30" t="s">
        <v>54</v>
      </c>
      <c r="C1265" s="30" t="s">
        <v>55</v>
      </c>
      <c r="D1265" s="30">
        <v>77.662599999999998</v>
      </c>
      <c r="E1265" s="30">
        <v>83.026600000000002</v>
      </c>
      <c r="F1265" s="30">
        <v>-6.4605800000000002</v>
      </c>
      <c r="G1265" s="30">
        <v>-5.3639999999999999</v>
      </c>
      <c r="H1265" s="30">
        <v>8525.02</v>
      </c>
      <c r="I1265" s="30">
        <v>662075218.25199997</v>
      </c>
    </row>
    <row r="1266" spans="1:9" x14ac:dyDescent="0.25">
      <c r="A1266" s="40">
        <v>42376</v>
      </c>
      <c r="B1266" s="30" t="s">
        <v>54</v>
      </c>
      <c r="C1266" s="30" t="s">
        <v>55</v>
      </c>
      <c r="D1266" s="30">
        <v>83.026399999999995</v>
      </c>
      <c r="E1266" s="30">
        <v>94.374799999999993</v>
      </c>
      <c r="F1266" s="30">
        <v>-12.02482</v>
      </c>
      <c r="G1266" s="30">
        <v>-11.3484</v>
      </c>
      <c r="H1266" s="30">
        <v>7900.02</v>
      </c>
      <c r="I1266" s="30">
        <v>655910220.528</v>
      </c>
    </row>
    <row r="1267" spans="1:9" x14ac:dyDescent="0.25">
      <c r="A1267" s="40">
        <v>42375</v>
      </c>
      <c r="B1267" s="30" t="s">
        <v>54</v>
      </c>
      <c r="C1267" s="30" t="s">
        <v>55</v>
      </c>
      <c r="D1267" s="30">
        <v>94.374799999999993</v>
      </c>
      <c r="E1267" s="30">
        <v>97.888000000000005</v>
      </c>
      <c r="F1267" s="30">
        <v>-3.589</v>
      </c>
      <c r="G1267" s="30">
        <v>-3.5131999999999999</v>
      </c>
      <c r="H1267" s="30">
        <v>6950.02</v>
      </c>
      <c r="I1267" s="30">
        <v>655906747.49600005</v>
      </c>
    </row>
    <row r="1268" spans="1:9" x14ac:dyDescent="0.25">
      <c r="A1268" s="40">
        <v>42374</v>
      </c>
      <c r="B1268" s="30" t="s">
        <v>54</v>
      </c>
      <c r="C1268" s="30" t="s">
        <v>55</v>
      </c>
      <c r="D1268" s="30">
        <v>97.888000000000005</v>
      </c>
      <c r="E1268" s="30">
        <v>96.331599999999995</v>
      </c>
      <c r="F1268" s="30">
        <v>1.6156699999999999</v>
      </c>
      <c r="G1268" s="30">
        <v>1.5564</v>
      </c>
      <c r="H1268" s="30">
        <v>6850.02</v>
      </c>
      <c r="I1268" s="30">
        <v>670534757.75999999</v>
      </c>
    </row>
    <row r="1269" spans="1:9" x14ac:dyDescent="0.25">
      <c r="A1269" s="40">
        <v>42373</v>
      </c>
      <c r="B1269" s="30" t="s">
        <v>54</v>
      </c>
      <c r="C1269" s="30" t="s">
        <v>55</v>
      </c>
      <c r="D1269" s="30">
        <v>96.331599999999995</v>
      </c>
      <c r="E1269" s="30">
        <v>101.6292</v>
      </c>
      <c r="F1269" s="30">
        <v>-5.2126799999999998</v>
      </c>
      <c r="G1269" s="30">
        <v>-5.2976000000000001</v>
      </c>
      <c r="H1269" s="30">
        <v>6750.02</v>
      </c>
      <c r="I1269" s="30">
        <v>650240226.63199997</v>
      </c>
    </row>
    <row r="1270" spans="1:9" x14ac:dyDescent="0.25">
      <c r="A1270" s="40">
        <v>42369</v>
      </c>
      <c r="B1270" s="30" t="s">
        <v>54</v>
      </c>
      <c r="C1270" s="30" t="s">
        <v>55</v>
      </c>
      <c r="D1270" s="30">
        <v>101.6292</v>
      </c>
      <c r="E1270" s="30">
        <v>102.4096</v>
      </c>
      <c r="F1270" s="30">
        <v>-0.76204000000000005</v>
      </c>
      <c r="G1270" s="30">
        <v>-0.78039999999999998</v>
      </c>
      <c r="H1270" s="30">
        <v>6325.02</v>
      </c>
      <c r="I1270" s="30">
        <v>642806722.58399999</v>
      </c>
    </row>
    <row r="1271" spans="1:9" x14ac:dyDescent="0.25">
      <c r="A1271" s="40">
        <v>42368</v>
      </c>
      <c r="B1271" s="30" t="s">
        <v>54</v>
      </c>
      <c r="C1271" s="30" t="s">
        <v>55</v>
      </c>
      <c r="D1271" s="30">
        <v>102.40940000000001</v>
      </c>
      <c r="E1271" s="30">
        <v>107.27500000000001</v>
      </c>
      <c r="F1271" s="30">
        <v>-4.5356300000000003</v>
      </c>
      <c r="G1271" s="30">
        <v>-4.8655999999999997</v>
      </c>
      <c r="H1271" s="30">
        <v>6225.02</v>
      </c>
      <c r="I1271" s="30">
        <v>637500563.18799996</v>
      </c>
    </row>
    <row r="1272" spans="1:9" x14ac:dyDescent="0.25">
      <c r="A1272" s="40">
        <v>42367</v>
      </c>
      <c r="B1272" s="30" t="s">
        <v>54</v>
      </c>
      <c r="C1272" s="30" t="s">
        <v>55</v>
      </c>
      <c r="D1272" s="30">
        <v>107.2748</v>
      </c>
      <c r="E1272" s="30">
        <v>105.444</v>
      </c>
      <c r="F1272" s="30">
        <v>1.73628</v>
      </c>
      <c r="G1272" s="30">
        <v>1.8308</v>
      </c>
      <c r="H1272" s="30">
        <v>6225.02</v>
      </c>
      <c r="I1272" s="30">
        <v>667787775.49600005</v>
      </c>
    </row>
    <row r="1273" spans="1:9" x14ac:dyDescent="0.25">
      <c r="A1273" s="40">
        <v>42366</v>
      </c>
      <c r="B1273" s="30" t="s">
        <v>54</v>
      </c>
      <c r="C1273" s="30" t="s">
        <v>55</v>
      </c>
      <c r="D1273" s="30">
        <v>105.4442</v>
      </c>
      <c r="E1273" s="30">
        <v>103.0326</v>
      </c>
      <c r="F1273" s="30">
        <v>2.3406199999999999</v>
      </c>
      <c r="G1273" s="30">
        <v>2.4116</v>
      </c>
      <c r="H1273" s="30">
        <v>6500.02</v>
      </c>
      <c r="I1273" s="30">
        <v>685389408.88399994</v>
      </c>
    </row>
    <row r="1274" spans="1:9" x14ac:dyDescent="0.25">
      <c r="A1274" s="40">
        <v>42362</v>
      </c>
      <c r="B1274" s="30" t="s">
        <v>54</v>
      </c>
      <c r="C1274" s="30" t="s">
        <v>55</v>
      </c>
      <c r="D1274" s="30">
        <v>103.03279999999999</v>
      </c>
      <c r="E1274" s="30">
        <v>104.91079999999999</v>
      </c>
      <c r="F1274" s="30">
        <v>-1.79009</v>
      </c>
      <c r="G1274" s="30">
        <v>-1.8779999999999999</v>
      </c>
      <c r="H1274" s="30">
        <v>6550.02</v>
      </c>
      <c r="I1274" s="30">
        <v>674866900.65600002</v>
      </c>
    </row>
    <row r="1275" spans="1:9" x14ac:dyDescent="0.25">
      <c r="A1275" s="40">
        <v>42361</v>
      </c>
      <c r="B1275" s="30" t="s">
        <v>54</v>
      </c>
      <c r="C1275" s="30" t="s">
        <v>55</v>
      </c>
      <c r="D1275" s="30">
        <v>104.91079999999999</v>
      </c>
      <c r="E1275" s="30">
        <v>105.2804</v>
      </c>
      <c r="F1275" s="30">
        <v>-0.35105999999999998</v>
      </c>
      <c r="G1275" s="30">
        <v>-0.36959999999999998</v>
      </c>
      <c r="H1275" s="30">
        <v>6625.02</v>
      </c>
      <c r="I1275" s="30">
        <v>695036148.21599996</v>
      </c>
    </row>
    <row r="1276" spans="1:9" x14ac:dyDescent="0.25">
      <c r="A1276" s="40">
        <v>42360</v>
      </c>
      <c r="B1276" s="30" t="s">
        <v>54</v>
      </c>
      <c r="C1276" s="30" t="s">
        <v>55</v>
      </c>
      <c r="D1276" s="30">
        <v>105.2804</v>
      </c>
      <c r="E1276" s="30">
        <v>100.1808</v>
      </c>
      <c r="F1276" s="30">
        <v>5.0903999999999998</v>
      </c>
      <c r="G1276" s="30">
        <v>5.0995999999999997</v>
      </c>
      <c r="H1276" s="30">
        <v>7250.02</v>
      </c>
      <c r="I1276" s="30">
        <v>763285005.60800004</v>
      </c>
    </row>
    <row r="1277" spans="1:9" x14ac:dyDescent="0.25">
      <c r="A1277" s="40">
        <v>42359</v>
      </c>
      <c r="B1277" s="30" t="s">
        <v>54</v>
      </c>
      <c r="C1277" s="30" t="s">
        <v>55</v>
      </c>
      <c r="D1277" s="30">
        <v>100.1808</v>
      </c>
      <c r="E1277" s="30">
        <v>93.119600000000005</v>
      </c>
      <c r="F1277" s="30">
        <v>7.5829399999999998</v>
      </c>
      <c r="G1277" s="30">
        <v>7.0612000000000004</v>
      </c>
      <c r="H1277" s="30">
        <v>7250.02</v>
      </c>
      <c r="I1277" s="30">
        <v>726312803.61600006</v>
      </c>
    </row>
    <row r="1278" spans="1:9" x14ac:dyDescent="0.25">
      <c r="A1278" s="40">
        <v>42356</v>
      </c>
      <c r="B1278" s="30" t="s">
        <v>54</v>
      </c>
      <c r="C1278" s="30" t="s">
        <v>55</v>
      </c>
      <c r="D1278" s="30">
        <v>93.119600000000005</v>
      </c>
      <c r="E1278" s="30">
        <v>98.933199999999999</v>
      </c>
      <c r="F1278" s="30">
        <v>-5.87629</v>
      </c>
      <c r="G1278" s="30">
        <v>-5.8136000000000001</v>
      </c>
      <c r="H1278" s="30">
        <v>7250.02</v>
      </c>
      <c r="I1278" s="30">
        <v>675118962.39199996</v>
      </c>
    </row>
    <row r="1279" spans="1:9" x14ac:dyDescent="0.25">
      <c r="A1279" s="40">
        <v>42355</v>
      </c>
      <c r="B1279" s="30" t="s">
        <v>54</v>
      </c>
      <c r="C1279" s="30" t="s">
        <v>55</v>
      </c>
      <c r="D1279" s="30">
        <v>98.933199999999999</v>
      </c>
      <c r="E1279" s="30">
        <v>105.5596</v>
      </c>
      <c r="F1279" s="30">
        <v>-6.2774000000000001</v>
      </c>
      <c r="G1279" s="30">
        <v>-6.6264000000000003</v>
      </c>
      <c r="H1279" s="30">
        <v>6900.02</v>
      </c>
      <c r="I1279" s="30">
        <v>682641058.66400003</v>
      </c>
    </row>
    <row r="1280" spans="1:9" x14ac:dyDescent="0.25">
      <c r="A1280" s="40">
        <v>42354</v>
      </c>
      <c r="B1280" s="30" t="s">
        <v>54</v>
      </c>
      <c r="C1280" s="30" t="s">
        <v>55</v>
      </c>
      <c r="D1280" s="30">
        <v>105.5596</v>
      </c>
      <c r="E1280" s="30">
        <v>101.5256</v>
      </c>
      <c r="F1280" s="30">
        <v>3.9733800000000001</v>
      </c>
      <c r="G1280" s="30">
        <v>4.0339999999999998</v>
      </c>
      <c r="H1280" s="30">
        <v>6600.02</v>
      </c>
      <c r="I1280" s="30">
        <v>696695471.19200003</v>
      </c>
    </row>
    <row r="1281" spans="1:9" x14ac:dyDescent="0.25">
      <c r="A1281" s="40">
        <v>42353</v>
      </c>
      <c r="B1281" s="30" t="s">
        <v>54</v>
      </c>
      <c r="C1281" s="30" t="s">
        <v>55</v>
      </c>
      <c r="D1281" s="30">
        <v>101.5256</v>
      </c>
      <c r="E1281" s="30">
        <v>94.335999999999999</v>
      </c>
      <c r="F1281" s="30">
        <v>7.62127</v>
      </c>
      <c r="G1281" s="30">
        <v>7.1896000000000004</v>
      </c>
      <c r="H1281" s="30">
        <v>6600.02</v>
      </c>
      <c r="I1281" s="30">
        <v>670070990.51199996</v>
      </c>
    </row>
    <row r="1282" spans="1:9" x14ac:dyDescent="0.25">
      <c r="A1282" s="40">
        <v>42352</v>
      </c>
      <c r="B1282" s="30" t="s">
        <v>54</v>
      </c>
      <c r="C1282" s="30" t="s">
        <v>55</v>
      </c>
      <c r="D1282" s="30">
        <v>94.335999999999999</v>
      </c>
      <c r="E1282" s="30">
        <v>88.478800000000007</v>
      </c>
      <c r="F1282" s="30">
        <v>6.6198899999999998</v>
      </c>
      <c r="G1282" s="30">
        <v>5.8571999999999997</v>
      </c>
      <c r="H1282" s="30">
        <v>6600.02</v>
      </c>
      <c r="I1282" s="30">
        <v>622619486.72000003</v>
      </c>
    </row>
    <row r="1283" spans="1:9" x14ac:dyDescent="0.25">
      <c r="A1283" s="40">
        <v>42349</v>
      </c>
      <c r="B1283" s="30" t="s">
        <v>54</v>
      </c>
      <c r="C1283" s="30" t="s">
        <v>55</v>
      </c>
      <c r="D1283" s="30">
        <v>88.478800000000007</v>
      </c>
      <c r="E1283" s="30">
        <v>105.18</v>
      </c>
      <c r="F1283" s="30">
        <v>-15.878679999999999</v>
      </c>
      <c r="G1283" s="30">
        <v>-16.7012</v>
      </c>
      <c r="H1283" s="30">
        <v>6050.02</v>
      </c>
      <c r="I1283" s="30">
        <v>535298509.57599998</v>
      </c>
    </row>
    <row r="1284" spans="1:9" x14ac:dyDescent="0.25">
      <c r="A1284" s="40">
        <v>42348</v>
      </c>
      <c r="B1284" s="30" t="s">
        <v>54</v>
      </c>
      <c r="C1284" s="30" t="s">
        <v>55</v>
      </c>
      <c r="D1284" s="30">
        <v>105.1798</v>
      </c>
      <c r="E1284" s="30">
        <v>106.035</v>
      </c>
      <c r="F1284" s="30">
        <v>-0.80652999999999997</v>
      </c>
      <c r="G1284" s="30">
        <v>-0.85519999999999996</v>
      </c>
      <c r="H1284" s="30">
        <v>5000.0200000000004</v>
      </c>
      <c r="I1284" s="30">
        <v>525901103.59600002</v>
      </c>
    </row>
    <row r="1285" spans="1:9" x14ac:dyDescent="0.25">
      <c r="A1285" s="40">
        <v>42347</v>
      </c>
      <c r="B1285" s="30" t="s">
        <v>54</v>
      </c>
      <c r="C1285" s="30" t="s">
        <v>55</v>
      </c>
      <c r="D1285" s="30">
        <v>106.0348</v>
      </c>
      <c r="E1285" s="30">
        <v>111.1328</v>
      </c>
      <c r="F1285" s="30">
        <v>-4.5872999999999999</v>
      </c>
      <c r="G1285" s="30">
        <v>-5.0979999999999999</v>
      </c>
      <c r="H1285" s="30">
        <v>5000.0200000000004</v>
      </c>
      <c r="I1285" s="30">
        <v>530176120.69599998</v>
      </c>
    </row>
    <row r="1286" spans="1:9" x14ac:dyDescent="0.25">
      <c r="A1286" s="40">
        <v>42346</v>
      </c>
      <c r="B1286" s="30" t="s">
        <v>54</v>
      </c>
      <c r="C1286" s="30" t="s">
        <v>55</v>
      </c>
      <c r="D1286" s="30">
        <v>111.1328</v>
      </c>
      <c r="E1286" s="30">
        <v>117.5752</v>
      </c>
      <c r="F1286" s="30">
        <v>-5.4793900000000004</v>
      </c>
      <c r="G1286" s="30">
        <v>-6.4424000000000001</v>
      </c>
      <c r="H1286" s="30">
        <v>5000.0200000000004</v>
      </c>
      <c r="I1286" s="30">
        <v>555666222.65600002</v>
      </c>
    </row>
    <row r="1287" spans="1:9" x14ac:dyDescent="0.25">
      <c r="A1287" s="40">
        <v>42345</v>
      </c>
      <c r="B1287" s="30" t="s">
        <v>54</v>
      </c>
      <c r="C1287" s="30" t="s">
        <v>55</v>
      </c>
      <c r="D1287" s="30">
        <v>117.5752</v>
      </c>
      <c r="E1287" s="30">
        <v>119.25879999999999</v>
      </c>
      <c r="F1287" s="30">
        <v>-1.4117200000000001</v>
      </c>
      <c r="G1287" s="30">
        <v>-1.6836</v>
      </c>
      <c r="H1287" s="30">
        <v>5000.0200000000004</v>
      </c>
      <c r="I1287" s="30">
        <v>587878351.50399995</v>
      </c>
    </row>
    <row r="1288" spans="1:9" x14ac:dyDescent="0.25">
      <c r="A1288" s="40">
        <v>42342</v>
      </c>
      <c r="B1288" s="30" t="s">
        <v>54</v>
      </c>
      <c r="C1288" s="30" t="s">
        <v>55</v>
      </c>
      <c r="D1288" s="30">
        <v>119.2586</v>
      </c>
      <c r="E1288" s="30">
        <v>109.8566</v>
      </c>
      <c r="F1288" s="30">
        <v>8.5584299999999995</v>
      </c>
      <c r="G1288" s="30">
        <v>9.4019999999999992</v>
      </c>
      <c r="H1288" s="30">
        <v>5000.0200000000004</v>
      </c>
      <c r="I1288" s="30">
        <v>596295385.17200005</v>
      </c>
    </row>
    <row r="1289" spans="1:9" x14ac:dyDescent="0.25">
      <c r="A1289" s="40">
        <v>42341</v>
      </c>
      <c r="B1289" s="30" t="s">
        <v>54</v>
      </c>
      <c r="C1289" s="30" t="s">
        <v>55</v>
      </c>
      <c r="D1289" s="30">
        <v>109.85680000000001</v>
      </c>
      <c r="E1289" s="30">
        <v>118.348</v>
      </c>
      <c r="F1289" s="30">
        <v>-7.1747699999999996</v>
      </c>
      <c r="G1289" s="30">
        <v>-8.4911999999999992</v>
      </c>
      <c r="H1289" s="30">
        <v>5100.0200000000004</v>
      </c>
      <c r="I1289" s="30">
        <v>560271877.13600004</v>
      </c>
    </row>
    <row r="1290" spans="1:9" x14ac:dyDescent="0.25">
      <c r="A1290" s="40">
        <v>42340</v>
      </c>
      <c r="B1290" s="30" t="s">
        <v>54</v>
      </c>
      <c r="C1290" s="30" t="s">
        <v>55</v>
      </c>
      <c r="D1290" s="30">
        <v>118.348</v>
      </c>
      <c r="E1290" s="30">
        <v>122.4564</v>
      </c>
      <c r="F1290" s="30">
        <v>-3.3549899999999999</v>
      </c>
      <c r="G1290" s="30">
        <v>-4.1083999999999996</v>
      </c>
      <c r="H1290" s="30">
        <v>4950.0200000000004</v>
      </c>
      <c r="I1290" s="30">
        <v>585824966.96000004</v>
      </c>
    </row>
    <row r="1291" spans="1:9" x14ac:dyDescent="0.25">
      <c r="A1291" s="40">
        <v>42339</v>
      </c>
      <c r="B1291" s="30" t="s">
        <v>54</v>
      </c>
      <c r="C1291" s="30" t="s">
        <v>55</v>
      </c>
      <c r="D1291" s="30">
        <v>122.4562</v>
      </c>
      <c r="E1291" s="30">
        <v>117.2734</v>
      </c>
      <c r="F1291" s="30">
        <v>4.4194199999999997</v>
      </c>
      <c r="G1291" s="30">
        <v>5.1828000000000003</v>
      </c>
      <c r="H1291" s="30">
        <v>4950.0200000000004</v>
      </c>
      <c r="I1291" s="30">
        <v>606160639.12399995</v>
      </c>
    </row>
    <row r="1292" spans="1:9" x14ac:dyDescent="0.25">
      <c r="A1292" s="40">
        <v>42338</v>
      </c>
      <c r="B1292" s="30" t="s">
        <v>54</v>
      </c>
      <c r="C1292" s="30" t="s">
        <v>55</v>
      </c>
      <c r="D1292" s="30">
        <v>117.2734</v>
      </c>
      <c r="E1292" s="30">
        <v>115.84099999999999</v>
      </c>
      <c r="F1292" s="30">
        <v>1.2365200000000001</v>
      </c>
      <c r="G1292" s="30">
        <v>1.4323999999999999</v>
      </c>
      <c r="H1292" s="30">
        <v>4950.0200000000004</v>
      </c>
      <c r="I1292" s="30">
        <v>580505675.46800005</v>
      </c>
    </row>
    <row r="1293" spans="1:9" x14ac:dyDescent="0.25">
      <c r="A1293" s="40">
        <v>42335</v>
      </c>
      <c r="B1293" s="30" t="s">
        <v>54</v>
      </c>
      <c r="C1293" s="30" t="s">
        <v>55</v>
      </c>
      <c r="D1293" s="30">
        <v>115.8412</v>
      </c>
      <c r="E1293" s="30">
        <v>118.2884</v>
      </c>
      <c r="F1293" s="30">
        <v>-2.0688399999999998</v>
      </c>
      <c r="G1293" s="30">
        <v>-2.4472</v>
      </c>
      <c r="H1293" s="30">
        <v>4950.0200000000004</v>
      </c>
      <c r="I1293" s="30">
        <v>573416256.824</v>
      </c>
    </row>
    <row r="1294" spans="1:9" x14ac:dyDescent="0.25">
      <c r="A1294" s="40">
        <v>42333</v>
      </c>
      <c r="B1294" s="30" t="s">
        <v>54</v>
      </c>
      <c r="C1294" s="30" t="s">
        <v>55</v>
      </c>
      <c r="D1294" s="30">
        <v>118.2884</v>
      </c>
      <c r="E1294" s="30">
        <v>114.2516</v>
      </c>
      <c r="F1294" s="30">
        <v>3.5332499999999998</v>
      </c>
      <c r="G1294" s="30">
        <v>4.0368000000000004</v>
      </c>
      <c r="H1294" s="30">
        <v>4950.0200000000004</v>
      </c>
      <c r="I1294" s="30">
        <v>585529945.76800001</v>
      </c>
    </row>
    <row r="1295" spans="1:9" x14ac:dyDescent="0.25">
      <c r="A1295" s="40">
        <v>42332</v>
      </c>
      <c r="B1295" s="30" t="s">
        <v>54</v>
      </c>
      <c r="C1295" s="30" t="s">
        <v>55</v>
      </c>
      <c r="D1295" s="30">
        <v>114.2516</v>
      </c>
      <c r="E1295" s="30">
        <v>117.124</v>
      </c>
      <c r="F1295" s="30">
        <v>-2.4524400000000002</v>
      </c>
      <c r="G1295" s="30">
        <v>-2.8723999999999998</v>
      </c>
      <c r="H1295" s="30">
        <v>4950.0200000000004</v>
      </c>
      <c r="I1295" s="30">
        <v>565547705.03199995</v>
      </c>
    </row>
    <row r="1296" spans="1:9" x14ac:dyDescent="0.25">
      <c r="A1296" s="40">
        <v>42331</v>
      </c>
      <c r="B1296" s="30" t="s">
        <v>54</v>
      </c>
      <c r="C1296" s="30" t="s">
        <v>55</v>
      </c>
      <c r="D1296" s="30">
        <v>117.124</v>
      </c>
      <c r="E1296" s="30">
        <v>114.476</v>
      </c>
      <c r="F1296" s="30">
        <v>2.3131499999999998</v>
      </c>
      <c r="G1296" s="30">
        <v>2.6480000000000001</v>
      </c>
      <c r="H1296" s="30">
        <v>4950.0200000000004</v>
      </c>
      <c r="I1296" s="30">
        <v>579766142.48000002</v>
      </c>
    </row>
    <row r="1297" spans="1:9" x14ac:dyDescent="0.25">
      <c r="A1297" s="40">
        <v>42328</v>
      </c>
      <c r="B1297" s="30" t="s">
        <v>54</v>
      </c>
      <c r="C1297" s="30" t="s">
        <v>55</v>
      </c>
      <c r="D1297" s="30">
        <v>114.476</v>
      </c>
      <c r="E1297" s="30">
        <v>110.08320000000001</v>
      </c>
      <c r="F1297" s="30">
        <v>3.99044</v>
      </c>
      <c r="G1297" s="30">
        <v>4.3928000000000003</v>
      </c>
      <c r="H1297" s="30">
        <v>4950.0200000000004</v>
      </c>
      <c r="I1297" s="30">
        <v>566658489.51999998</v>
      </c>
    </row>
    <row r="1298" spans="1:9" x14ac:dyDescent="0.25">
      <c r="A1298" s="40">
        <v>42327</v>
      </c>
      <c r="B1298" s="30" t="s">
        <v>54</v>
      </c>
      <c r="C1298" s="30" t="s">
        <v>55</v>
      </c>
      <c r="D1298" s="30">
        <v>110.0834</v>
      </c>
      <c r="E1298" s="30">
        <v>112.65860000000001</v>
      </c>
      <c r="F1298" s="30">
        <v>-2.2858399999999999</v>
      </c>
      <c r="G1298" s="30">
        <v>-2.5752000000000002</v>
      </c>
      <c r="H1298" s="30">
        <v>4950.0200000000004</v>
      </c>
      <c r="I1298" s="30">
        <v>544915031.66799998</v>
      </c>
    </row>
    <row r="1299" spans="1:9" x14ac:dyDescent="0.25">
      <c r="A1299" s="40">
        <v>42326</v>
      </c>
      <c r="B1299" s="30" t="s">
        <v>54</v>
      </c>
      <c r="C1299" s="30" t="s">
        <v>55</v>
      </c>
      <c r="D1299" s="30">
        <v>112.6584</v>
      </c>
      <c r="E1299" s="30">
        <v>108.29</v>
      </c>
      <c r="F1299" s="30">
        <v>4.0339799999999997</v>
      </c>
      <c r="G1299" s="30">
        <v>4.3684000000000003</v>
      </c>
      <c r="H1299" s="30">
        <v>4950.0200000000004</v>
      </c>
      <c r="I1299" s="30">
        <v>557661333.16799998</v>
      </c>
    </row>
    <row r="1300" spans="1:9" x14ac:dyDescent="0.25">
      <c r="A1300" s="40">
        <v>42325</v>
      </c>
      <c r="B1300" s="30" t="s">
        <v>54</v>
      </c>
      <c r="C1300" s="30" t="s">
        <v>55</v>
      </c>
      <c r="D1300" s="30">
        <v>108.2902</v>
      </c>
      <c r="E1300" s="30">
        <v>112.46339999999999</v>
      </c>
      <c r="F1300" s="30">
        <v>-3.7107199999999998</v>
      </c>
      <c r="G1300" s="30">
        <v>-4.1731999999999996</v>
      </c>
      <c r="H1300" s="30">
        <v>4950.0200000000004</v>
      </c>
      <c r="I1300" s="30">
        <v>536038655.80400002</v>
      </c>
    </row>
    <row r="1301" spans="1:9" x14ac:dyDescent="0.25">
      <c r="A1301" s="40">
        <v>42324</v>
      </c>
      <c r="B1301" s="30" t="s">
        <v>54</v>
      </c>
      <c r="C1301" s="30" t="s">
        <v>55</v>
      </c>
      <c r="D1301" s="30">
        <v>112.4632</v>
      </c>
      <c r="E1301" s="30">
        <v>102.08759999999999</v>
      </c>
      <c r="F1301" s="30">
        <v>10.16343</v>
      </c>
      <c r="G1301" s="30">
        <v>10.3756</v>
      </c>
      <c r="H1301" s="30">
        <v>4950.0200000000004</v>
      </c>
      <c r="I1301" s="30">
        <v>556695089.26400006</v>
      </c>
    </row>
    <row r="1302" spans="1:9" x14ac:dyDescent="0.25">
      <c r="A1302" s="40">
        <v>42321</v>
      </c>
      <c r="B1302" s="30" t="s">
        <v>54</v>
      </c>
      <c r="C1302" s="30" t="s">
        <v>55</v>
      </c>
      <c r="D1302" s="30">
        <v>102.08759999999999</v>
      </c>
      <c r="E1302" s="30">
        <v>109.3484</v>
      </c>
      <c r="F1302" s="30">
        <v>-6.6400600000000001</v>
      </c>
      <c r="G1302" s="30">
        <v>-7.2607999999999997</v>
      </c>
      <c r="H1302" s="30">
        <v>4950.0200000000004</v>
      </c>
      <c r="I1302" s="30">
        <v>505335661.75199997</v>
      </c>
    </row>
    <row r="1303" spans="1:9" x14ac:dyDescent="0.25">
      <c r="A1303" s="40">
        <v>42320</v>
      </c>
      <c r="B1303" s="30" t="s">
        <v>54</v>
      </c>
      <c r="C1303" s="30" t="s">
        <v>55</v>
      </c>
      <c r="D1303" s="30">
        <v>109.34820000000001</v>
      </c>
      <c r="E1303" s="30">
        <v>119.32259999999999</v>
      </c>
      <c r="F1303" s="30">
        <v>-8.3591899999999999</v>
      </c>
      <c r="G1303" s="30">
        <v>-9.9743999999999993</v>
      </c>
      <c r="H1303" s="30">
        <v>4950.0200000000004</v>
      </c>
      <c r="I1303" s="30">
        <v>541275776.96399999</v>
      </c>
    </row>
    <row r="1304" spans="1:9" x14ac:dyDescent="0.25">
      <c r="A1304" s="40">
        <v>42319</v>
      </c>
      <c r="B1304" s="30" t="s">
        <v>54</v>
      </c>
      <c r="C1304" s="30" t="s">
        <v>55</v>
      </c>
      <c r="D1304" s="30">
        <v>119.3224</v>
      </c>
      <c r="E1304" s="30">
        <v>122.806</v>
      </c>
      <c r="F1304" s="30">
        <v>-2.8366699999999998</v>
      </c>
      <c r="G1304" s="30">
        <v>-3.4836</v>
      </c>
      <c r="H1304" s="30">
        <v>4950.0200000000004</v>
      </c>
      <c r="I1304" s="30">
        <v>590648266.44799995</v>
      </c>
    </row>
    <row r="1305" spans="1:9" x14ac:dyDescent="0.25">
      <c r="A1305" s="40">
        <v>42318</v>
      </c>
      <c r="B1305" s="30" t="s">
        <v>54</v>
      </c>
      <c r="C1305" s="30" t="s">
        <v>55</v>
      </c>
      <c r="D1305" s="30">
        <v>122.806</v>
      </c>
      <c r="E1305" s="30">
        <v>118.55840000000001</v>
      </c>
      <c r="F1305" s="30">
        <v>3.5827100000000001</v>
      </c>
      <c r="G1305" s="30">
        <v>4.2476000000000003</v>
      </c>
      <c r="H1305" s="30">
        <v>4950.0200000000004</v>
      </c>
      <c r="I1305" s="30">
        <v>607892156.12</v>
      </c>
    </row>
    <row r="1306" spans="1:9" x14ac:dyDescent="0.25">
      <c r="A1306" s="40">
        <v>42317</v>
      </c>
      <c r="B1306" s="30" t="s">
        <v>54</v>
      </c>
      <c r="C1306" s="30" t="s">
        <v>55</v>
      </c>
      <c r="D1306" s="30">
        <v>118.5586</v>
      </c>
      <c r="E1306" s="30">
        <v>127.3882</v>
      </c>
      <c r="F1306" s="30">
        <v>-6.9312500000000004</v>
      </c>
      <c r="G1306" s="30">
        <v>-8.8295999999999992</v>
      </c>
      <c r="H1306" s="30">
        <v>4950.0200000000004</v>
      </c>
      <c r="I1306" s="30">
        <v>586867441.17200005</v>
      </c>
    </row>
    <row r="1307" spans="1:9" x14ac:dyDescent="0.25">
      <c r="A1307" s="40">
        <v>42314</v>
      </c>
      <c r="B1307" s="30" t="s">
        <v>54</v>
      </c>
      <c r="C1307" s="30" t="s">
        <v>55</v>
      </c>
      <c r="D1307" s="30">
        <v>127.3882</v>
      </c>
      <c r="E1307" s="30">
        <v>124.75060000000001</v>
      </c>
      <c r="F1307" s="30">
        <v>2.1143000000000001</v>
      </c>
      <c r="G1307" s="30">
        <v>2.6375999999999999</v>
      </c>
      <c r="H1307" s="30">
        <v>5375.02</v>
      </c>
      <c r="I1307" s="30">
        <v>684714122.76400006</v>
      </c>
    </row>
    <row r="1308" spans="1:9" x14ac:dyDescent="0.25">
      <c r="A1308" s="40">
        <v>42313</v>
      </c>
      <c r="B1308" s="30" t="s">
        <v>54</v>
      </c>
      <c r="C1308" s="30" t="s">
        <v>55</v>
      </c>
      <c r="D1308" s="30">
        <v>124.7508</v>
      </c>
      <c r="E1308" s="30">
        <v>120.22199999999999</v>
      </c>
      <c r="F1308" s="30">
        <v>3.7670300000000001</v>
      </c>
      <c r="G1308" s="30">
        <v>4.5288000000000004</v>
      </c>
      <c r="H1308" s="30">
        <v>5375.02</v>
      </c>
      <c r="I1308" s="30">
        <v>670538045.01600003</v>
      </c>
    </row>
    <row r="1309" spans="1:9" x14ac:dyDescent="0.25">
      <c r="A1309" s="40">
        <v>42312</v>
      </c>
      <c r="B1309" s="30" t="s">
        <v>54</v>
      </c>
      <c r="C1309" s="30" t="s">
        <v>55</v>
      </c>
      <c r="D1309" s="30">
        <v>120.22199999999999</v>
      </c>
      <c r="E1309" s="30">
        <v>124.3656</v>
      </c>
      <c r="F1309" s="30">
        <v>-3.3317899999999998</v>
      </c>
      <c r="G1309" s="30">
        <v>-4.1436000000000002</v>
      </c>
      <c r="H1309" s="30">
        <v>5375.02</v>
      </c>
      <c r="I1309" s="30">
        <v>646195654.44000006</v>
      </c>
    </row>
    <row r="1310" spans="1:9" x14ac:dyDescent="0.25">
      <c r="A1310" s="40">
        <v>42311</v>
      </c>
      <c r="B1310" s="30" t="s">
        <v>54</v>
      </c>
      <c r="C1310" s="30" t="s">
        <v>55</v>
      </c>
      <c r="D1310" s="30">
        <v>124.36539999999999</v>
      </c>
      <c r="E1310" s="30">
        <v>126.4986</v>
      </c>
      <c r="F1310" s="30">
        <v>-1.68634</v>
      </c>
      <c r="G1310" s="30">
        <v>-2.1332</v>
      </c>
      <c r="H1310" s="30">
        <v>5375.02</v>
      </c>
      <c r="I1310" s="30">
        <v>668466512.30799997</v>
      </c>
    </row>
    <row r="1311" spans="1:9" x14ac:dyDescent="0.25">
      <c r="A1311" s="40">
        <v>42310</v>
      </c>
      <c r="B1311" s="30" t="s">
        <v>54</v>
      </c>
      <c r="C1311" s="30" t="s">
        <v>55</v>
      </c>
      <c r="D1311" s="30">
        <v>126.4986</v>
      </c>
      <c r="E1311" s="30">
        <v>121.28740000000001</v>
      </c>
      <c r="F1311" s="30">
        <v>4.29657</v>
      </c>
      <c r="G1311" s="30">
        <v>5.2111999999999998</v>
      </c>
      <c r="H1311" s="30">
        <v>5375.02</v>
      </c>
      <c r="I1311" s="30">
        <v>679932504.972</v>
      </c>
    </row>
    <row r="1312" spans="1:9" x14ac:dyDescent="0.25">
      <c r="A1312" s="40">
        <v>42307</v>
      </c>
      <c r="B1312" s="30" t="s">
        <v>54</v>
      </c>
      <c r="C1312" s="30" t="s">
        <v>55</v>
      </c>
      <c r="D1312" s="30">
        <v>121.2876</v>
      </c>
      <c r="E1312" s="30">
        <v>124.4264</v>
      </c>
      <c r="F1312" s="30">
        <v>-2.5226199999999999</v>
      </c>
      <c r="G1312" s="30">
        <v>-3.1387999999999998</v>
      </c>
      <c r="H1312" s="30">
        <v>5375.02</v>
      </c>
      <c r="I1312" s="30">
        <v>651923275.75199997</v>
      </c>
    </row>
    <row r="1313" spans="1:9" x14ac:dyDescent="0.25">
      <c r="A1313" s="40">
        <v>42306</v>
      </c>
      <c r="B1313" s="30" t="s">
        <v>54</v>
      </c>
      <c r="C1313" s="30" t="s">
        <v>55</v>
      </c>
      <c r="D1313" s="30">
        <v>124.4264</v>
      </c>
      <c r="E1313" s="30">
        <v>125.866</v>
      </c>
      <c r="F1313" s="30">
        <v>-1.1437600000000001</v>
      </c>
      <c r="G1313" s="30">
        <v>-1.4396</v>
      </c>
      <c r="H1313" s="30">
        <v>5475.02</v>
      </c>
      <c r="I1313" s="30">
        <v>681237028.528</v>
      </c>
    </row>
    <row r="1314" spans="1:9" x14ac:dyDescent="0.25">
      <c r="A1314" s="40">
        <v>42305</v>
      </c>
      <c r="B1314" s="30" t="s">
        <v>54</v>
      </c>
      <c r="C1314" s="30" t="s">
        <v>55</v>
      </c>
      <c r="D1314" s="30">
        <v>125.86579999999999</v>
      </c>
      <c r="E1314" s="30">
        <v>122.46899999999999</v>
      </c>
      <c r="F1314" s="30">
        <v>2.7736000000000001</v>
      </c>
      <c r="G1314" s="30">
        <v>3.3967999999999998</v>
      </c>
      <c r="H1314" s="30">
        <v>5475.02</v>
      </c>
      <c r="I1314" s="30">
        <v>689117772.31599998</v>
      </c>
    </row>
    <row r="1315" spans="1:9" x14ac:dyDescent="0.25">
      <c r="A1315" s="40">
        <v>42304</v>
      </c>
      <c r="B1315" s="30" t="s">
        <v>54</v>
      </c>
      <c r="C1315" s="30" t="s">
        <v>55</v>
      </c>
      <c r="D1315" s="30">
        <v>122.46899999999999</v>
      </c>
      <c r="E1315" s="30">
        <v>119.4646</v>
      </c>
      <c r="F1315" s="30">
        <v>2.5148899999999998</v>
      </c>
      <c r="G1315" s="30">
        <v>3.0044</v>
      </c>
      <c r="H1315" s="30">
        <v>5475.02</v>
      </c>
      <c r="I1315" s="30">
        <v>670520224.38</v>
      </c>
    </row>
    <row r="1316" spans="1:9" x14ac:dyDescent="0.25">
      <c r="A1316" s="40">
        <v>42303</v>
      </c>
      <c r="B1316" s="30" t="s">
        <v>54</v>
      </c>
      <c r="C1316" s="30" t="s">
        <v>55</v>
      </c>
      <c r="D1316" s="30">
        <v>119.4646</v>
      </c>
      <c r="E1316" s="30">
        <v>121.8038</v>
      </c>
      <c r="F1316" s="30">
        <v>-1.9204699999999999</v>
      </c>
      <c r="G1316" s="30">
        <v>-2.3391999999999999</v>
      </c>
      <c r="H1316" s="30">
        <v>5475.02</v>
      </c>
      <c r="I1316" s="30">
        <v>654071074.29200006</v>
      </c>
    </row>
    <row r="1317" spans="1:9" x14ac:dyDescent="0.25">
      <c r="A1317" s="40">
        <v>42300</v>
      </c>
      <c r="B1317" s="30" t="s">
        <v>54</v>
      </c>
      <c r="C1317" s="30" t="s">
        <v>55</v>
      </c>
      <c r="D1317" s="30">
        <v>121.8038</v>
      </c>
      <c r="E1317" s="30">
        <v>126.1806</v>
      </c>
      <c r="F1317" s="30">
        <v>-3.46868</v>
      </c>
      <c r="G1317" s="30">
        <v>-4.3768000000000002</v>
      </c>
      <c r="H1317" s="30">
        <v>5425.02</v>
      </c>
      <c r="I1317" s="30">
        <v>660788051.07599998</v>
      </c>
    </row>
    <row r="1318" spans="1:9" x14ac:dyDescent="0.25">
      <c r="A1318" s="40">
        <v>42299</v>
      </c>
      <c r="B1318" s="30" t="s">
        <v>54</v>
      </c>
      <c r="C1318" s="30" t="s">
        <v>55</v>
      </c>
      <c r="D1318" s="30">
        <v>126.18040000000001</v>
      </c>
      <c r="E1318" s="30">
        <v>112.7144</v>
      </c>
      <c r="F1318" s="30">
        <v>11.947010000000001</v>
      </c>
      <c r="G1318" s="30">
        <v>13.465999999999999</v>
      </c>
      <c r="H1318" s="30">
        <v>5500.02</v>
      </c>
      <c r="I1318" s="30">
        <v>693994723.60800004</v>
      </c>
    </row>
    <row r="1319" spans="1:9" x14ac:dyDescent="0.25">
      <c r="A1319" s="40">
        <v>42298</v>
      </c>
      <c r="B1319" s="30" t="s">
        <v>54</v>
      </c>
      <c r="C1319" s="30" t="s">
        <v>55</v>
      </c>
      <c r="D1319" s="30">
        <v>112.7146</v>
      </c>
      <c r="E1319" s="30">
        <v>121.265</v>
      </c>
      <c r="F1319" s="30">
        <v>-7.0510000000000002</v>
      </c>
      <c r="G1319" s="30">
        <v>-8.5503999999999998</v>
      </c>
      <c r="H1319" s="30">
        <v>5500.02</v>
      </c>
      <c r="I1319" s="30">
        <v>619932554.29200006</v>
      </c>
    </row>
    <row r="1320" spans="1:9" x14ac:dyDescent="0.25">
      <c r="A1320" s="40">
        <v>42297</v>
      </c>
      <c r="B1320" s="30" t="s">
        <v>54</v>
      </c>
      <c r="C1320" s="30" t="s">
        <v>55</v>
      </c>
      <c r="D1320" s="30">
        <v>121.265</v>
      </c>
      <c r="E1320" s="30">
        <v>129.953</v>
      </c>
      <c r="F1320" s="30">
        <v>-6.6854899999999997</v>
      </c>
      <c r="G1320" s="30">
        <v>-8.6880000000000006</v>
      </c>
      <c r="H1320" s="30">
        <v>5500.02</v>
      </c>
      <c r="I1320" s="30">
        <v>666959925.29999995</v>
      </c>
    </row>
    <row r="1321" spans="1:9" x14ac:dyDescent="0.25">
      <c r="A1321" s="40">
        <v>42296</v>
      </c>
      <c r="B1321" s="30" t="s">
        <v>54</v>
      </c>
      <c r="C1321" s="30" t="s">
        <v>55</v>
      </c>
      <c r="D1321" s="30">
        <v>129.953</v>
      </c>
      <c r="E1321" s="30">
        <v>122.0638</v>
      </c>
      <c r="F1321" s="30">
        <v>6.4631800000000004</v>
      </c>
      <c r="G1321" s="30">
        <v>7.8891999999999998</v>
      </c>
      <c r="H1321" s="30">
        <v>5450.02</v>
      </c>
      <c r="I1321" s="30">
        <v>708246449.05999994</v>
      </c>
    </row>
    <row r="1322" spans="1:9" x14ac:dyDescent="0.25">
      <c r="A1322" s="40">
        <v>42293</v>
      </c>
      <c r="B1322" s="30" t="s">
        <v>54</v>
      </c>
      <c r="C1322" s="30" t="s">
        <v>55</v>
      </c>
      <c r="D1322" s="30">
        <v>122.06399999999999</v>
      </c>
      <c r="E1322" s="30">
        <v>121.048</v>
      </c>
      <c r="F1322" s="30">
        <v>0.83933999999999997</v>
      </c>
      <c r="G1322" s="30">
        <v>1.016</v>
      </c>
      <c r="H1322" s="30">
        <v>5775.02</v>
      </c>
      <c r="I1322" s="30">
        <v>704922041.27999997</v>
      </c>
    </row>
    <row r="1323" spans="1:9" x14ac:dyDescent="0.25">
      <c r="A1323" s="40">
        <v>42292</v>
      </c>
      <c r="B1323" s="30" t="s">
        <v>54</v>
      </c>
      <c r="C1323" s="30" t="s">
        <v>55</v>
      </c>
      <c r="D1323" s="30">
        <v>121.048</v>
      </c>
      <c r="E1323" s="30">
        <v>111.6056</v>
      </c>
      <c r="F1323" s="30">
        <v>8.4605099999999993</v>
      </c>
      <c r="G1323" s="30">
        <v>9.4423999999999992</v>
      </c>
      <c r="H1323" s="30">
        <v>6000.02</v>
      </c>
      <c r="I1323" s="30">
        <v>726290420.96000004</v>
      </c>
    </row>
    <row r="1324" spans="1:9" x14ac:dyDescent="0.25">
      <c r="A1324" s="40">
        <v>42291</v>
      </c>
      <c r="B1324" s="30" t="s">
        <v>54</v>
      </c>
      <c r="C1324" s="30" t="s">
        <v>55</v>
      </c>
      <c r="D1324" s="30">
        <v>111.6058</v>
      </c>
      <c r="E1324" s="30">
        <v>111.9114</v>
      </c>
      <c r="F1324" s="30">
        <v>-0.27306999999999998</v>
      </c>
      <c r="G1324" s="30">
        <v>-0.30559999999999998</v>
      </c>
      <c r="H1324" s="30">
        <v>6000.02</v>
      </c>
      <c r="I1324" s="30">
        <v>669637032.11600006</v>
      </c>
    </row>
    <row r="1325" spans="1:9" x14ac:dyDescent="0.25">
      <c r="A1325" s="40">
        <v>42290</v>
      </c>
      <c r="B1325" s="30" t="s">
        <v>54</v>
      </c>
      <c r="C1325" s="30" t="s">
        <v>55</v>
      </c>
      <c r="D1325" s="30">
        <v>111.9114</v>
      </c>
      <c r="E1325" s="30">
        <v>122.80419999999999</v>
      </c>
      <c r="F1325" s="30">
        <v>-8.8700500000000009</v>
      </c>
      <c r="G1325" s="30">
        <v>-10.892799999999999</v>
      </c>
      <c r="H1325" s="30">
        <v>5975.02</v>
      </c>
      <c r="I1325" s="30">
        <v>668672853.22800004</v>
      </c>
    </row>
    <row r="1326" spans="1:9" x14ac:dyDescent="0.25">
      <c r="A1326" s="40">
        <v>42289</v>
      </c>
      <c r="B1326" s="30" t="s">
        <v>54</v>
      </c>
      <c r="C1326" s="30" t="s">
        <v>55</v>
      </c>
      <c r="D1326" s="30">
        <v>122.804</v>
      </c>
      <c r="E1326" s="30">
        <v>114.864</v>
      </c>
      <c r="F1326" s="30">
        <v>6.9125199999999998</v>
      </c>
      <c r="G1326" s="30">
        <v>7.94</v>
      </c>
      <c r="H1326" s="30">
        <v>6025.02</v>
      </c>
      <c r="I1326" s="30">
        <v>739896556.08000004</v>
      </c>
    </row>
    <row r="1327" spans="1:9" x14ac:dyDescent="0.25">
      <c r="A1327" s="40">
        <v>42286</v>
      </c>
      <c r="B1327" s="30" t="s">
        <v>54</v>
      </c>
      <c r="C1327" s="30" t="s">
        <v>55</v>
      </c>
      <c r="D1327" s="30">
        <v>114.8642</v>
      </c>
      <c r="E1327" s="30">
        <v>113.7514</v>
      </c>
      <c r="F1327" s="30">
        <v>0.97826999999999997</v>
      </c>
      <c r="G1327" s="30">
        <v>1.1128</v>
      </c>
      <c r="H1327" s="30">
        <v>6075.02</v>
      </c>
      <c r="I1327" s="30">
        <v>697802312.28400004</v>
      </c>
    </row>
    <row r="1328" spans="1:9" x14ac:dyDescent="0.25">
      <c r="A1328" s="40">
        <v>42285</v>
      </c>
      <c r="B1328" s="30" t="s">
        <v>54</v>
      </c>
      <c r="C1328" s="30" t="s">
        <v>55</v>
      </c>
      <c r="D1328" s="30">
        <v>113.7514</v>
      </c>
      <c r="E1328" s="30">
        <v>109.24979999999999</v>
      </c>
      <c r="F1328" s="30">
        <v>4.1204700000000001</v>
      </c>
      <c r="G1328" s="30">
        <v>4.5015999999999998</v>
      </c>
      <c r="H1328" s="30">
        <v>6075.02</v>
      </c>
      <c r="I1328" s="30">
        <v>691042030.028</v>
      </c>
    </row>
    <row r="1329" spans="1:9" x14ac:dyDescent="0.25">
      <c r="A1329" s="40">
        <v>42284</v>
      </c>
      <c r="B1329" s="30" t="s">
        <v>54</v>
      </c>
      <c r="C1329" s="30" t="s">
        <v>55</v>
      </c>
      <c r="D1329" s="30">
        <v>109.25</v>
      </c>
      <c r="E1329" s="30">
        <v>105.1176</v>
      </c>
      <c r="F1329" s="30">
        <v>3.9312200000000002</v>
      </c>
      <c r="G1329" s="30">
        <v>4.1323999999999996</v>
      </c>
      <c r="H1329" s="30">
        <v>6475.02</v>
      </c>
      <c r="I1329" s="30">
        <v>707395935</v>
      </c>
    </row>
    <row r="1330" spans="1:9" x14ac:dyDescent="0.25">
      <c r="A1330" s="40">
        <v>42283</v>
      </c>
      <c r="B1330" s="30" t="s">
        <v>54</v>
      </c>
      <c r="C1330" s="30" t="s">
        <v>55</v>
      </c>
      <c r="D1330" s="30">
        <v>105.1178</v>
      </c>
      <c r="E1330" s="30">
        <v>107.58499999999999</v>
      </c>
      <c r="F1330" s="30">
        <v>-2.2932600000000001</v>
      </c>
      <c r="G1330" s="30">
        <v>-2.4672000000000001</v>
      </c>
      <c r="H1330" s="30">
        <v>6475.02</v>
      </c>
      <c r="I1330" s="30">
        <v>680639857.35599995</v>
      </c>
    </row>
    <row r="1331" spans="1:9" x14ac:dyDescent="0.25">
      <c r="A1331" s="40">
        <v>42282</v>
      </c>
      <c r="B1331" s="30" t="s">
        <v>54</v>
      </c>
      <c r="C1331" s="30" t="s">
        <v>55</v>
      </c>
      <c r="D1331" s="30">
        <v>107.58499999999999</v>
      </c>
      <c r="E1331" s="30">
        <v>102.1942</v>
      </c>
      <c r="F1331" s="30">
        <v>5.2750500000000002</v>
      </c>
      <c r="G1331" s="30">
        <v>5.3907999999999996</v>
      </c>
      <c r="H1331" s="30">
        <v>6475.02</v>
      </c>
      <c r="I1331" s="30">
        <v>696615026.70000005</v>
      </c>
    </row>
    <row r="1332" spans="1:9" x14ac:dyDescent="0.25">
      <c r="A1332" s="40">
        <v>42279</v>
      </c>
      <c r="B1332" s="30" t="s">
        <v>54</v>
      </c>
      <c r="C1332" s="30" t="s">
        <v>55</v>
      </c>
      <c r="D1332" s="30">
        <v>102.1942</v>
      </c>
      <c r="E1332" s="30">
        <v>97.491399999999999</v>
      </c>
      <c r="F1332" s="30">
        <v>4.8238099999999999</v>
      </c>
      <c r="G1332" s="30">
        <v>4.7027999999999999</v>
      </c>
      <c r="H1332" s="30">
        <v>6675.02</v>
      </c>
      <c r="I1332" s="30">
        <v>682148328.88399994</v>
      </c>
    </row>
    <row r="1333" spans="1:9" x14ac:dyDescent="0.25">
      <c r="A1333" s="40">
        <v>42278</v>
      </c>
      <c r="B1333" s="30" t="s">
        <v>54</v>
      </c>
      <c r="C1333" s="30" t="s">
        <v>55</v>
      </c>
      <c r="D1333" s="30">
        <v>97.491399999999999</v>
      </c>
      <c r="E1333" s="30">
        <v>94.342600000000004</v>
      </c>
      <c r="F1333" s="30">
        <v>3.3376199999999998</v>
      </c>
      <c r="G1333" s="30">
        <v>3.1488</v>
      </c>
      <c r="H1333" s="30">
        <v>6675.02</v>
      </c>
      <c r="I1333" s="30">
        <v>650757044.82799995</v>
      </c>
    </row>
    <row r="1334" spans="1:9" x14ac:dyDescent="0.25">
      <c r="A1334" s="40">
        <v>42277</v>
      </c>
      <c r="B1334" s="30" t="s">
        <v>54</v>
      </c>
      <c r="C1334" s="30" t="s">
        <v>55</v>
      </c>
      <c r="D1334" s="30">
        <v>94.342600000000004</v>
      </c>
      <c r="E1334" s="30">
        <v>91.490600000000001</v>
      </c>
      <c r="F1334" s="30">
        <v>3.1172599999999999</v>
      </c>
      <c r="G1334" s="30">
        <v>2.8519999999999999</v>
      </c>
      <c r="H1334" s="30">
        <v>6675.02</v>
      </c>
      <c r="I1334" s="30">
        <v>629738741.852</v>
      </c>
    </row>
    <row r="1335" spans="1:9" x14ac:dyDescent="0.25">
      <c r="A1335" s="40">
        <v>42276</v>
      </c>
      <c r="B1335" s="30" t="s">
        <v>54</v>
      </c>
      <c r="C1335" s="30" t="s">
        <v>55</v>
      </c>
      <c r="D1335" s="30">
        <v>91.490799999999993</v>
      </c>
      <c r="E1335" s="30">
        <v>90.929599999999994</v>
      </c>
      <c r="F1335" s="30">
        <v>0.61717999999999995</v>
      </c>
      <c r="G1335" s="30">
        <v>0.56120000000000003</v>
      </c>
      <c r="H1335" s="30">
        <v>6675.02</v>
      </c>
      <c r="I1335" s="30">
        <v>610702919.81599998</v>
      </c>
    </row>
    <row r="1336" spans="1:9" x14ac:dyDescent="0.25">
      <c r="A1336" s="40">
        <v>42275</v>
      </c>
      <c r="B1336" s="30" t="s">
        <v>54</v>
      </c>
      <c r="C1336" s="30" t="s">
        <v>55</v>
      </c>
      <c r="D1336" s="30">
        <v>90.929599999999994</v>
      </c>
      <c r="E1336" s="30">
        <v>97.674800000000005</v>
      </c>
      <c r="F1336" s="30">
        <v>-6.9057700000000004</v>
      </c>
      <c r="G1336" s="30">
        <v>-6.7451999999999996</v>
      </c>
      <c r="H1336" s="30">
        <v>6675.02</v>
      </c>
      <c r="I1336" s="30">
        <v>606956898.59200001</v>
      </c>
    </row>
    <row r="1337" spans="1:9" x14ac:dyDescent="0.25">
      <c r="A1337" s="40">
        <v>42272</v>
      </c>
      <c r="B1337" s="30" t="s">
        <v>54</v>
      </c>
      <c r="C1337" s="30" t="s">
        <v>55</v>
      </c>
      <c r="D1337" s="30">
        <v>97.674800000000005</v>
      </c>
      <c r="E1337" s="30">
        <v>99.815600000000003</v>
      </c>
      <c r="F1337" s="30">
        <v>-2.1447500000000002</v>
      </c>
      <c r="G1337" s="30">
        <v>-2.1408</v>
      </c>
      <c r="H1337" s="30">
        <v>6675.02</v>
      </c>
      <c r="I1337" s="30">
        <v>651981243.49600005</v>
      </c>
    </row>
    <row r="1338" spans="1:9" x14ac:dyDescent="0.25">
      <c r="A1338" s="40">
        <v>42271</v>
      </c>
      <c r="B1338" s="30" t="s">
        <v>54</v>
      </c>
      <c r="C1338" s="30" t="s">
        <v>55</v>
      </c>
      <c r="D1338" s="30">
        <v>99.815600000000003</v>
      </c>
      <c r="E1338" s="30">
        <v>103.20440000000001</v>
      </c>
      <c r="F1338" s="30">
        <v>-3.2835800000000002</v>
      </c>
      <c r="G1338" s="30">
        <v>-3.3887999999999998</v>
      </c>
      <c r="H1338" s="30">
        <v>6675.02</v>
      </c>
      <c r="I1338" s="30">
        <v>666271126.31200004</v>
      </c>
    </row>
    <row r="1339" spans="1:9" x14ac:dyDescent="0.25">
      <c r="A1339" s="40">
        <v>42270</v>
      </c>
      <c r="B1339" s="30" t="s">
        <v>54</v>
      </c>
      <c r="C1339" s="30" t="s">
        <v>55</v>
      </c>
      <c r="D1339" s="30">
        <v>103.20440000000001</v>
      </c>
      <c r="E1339" s="30">
        <v>100.376</v>
      </c>
      <c r="F1339" s="30">
        <v>2.8178100000000001</v>
      </c>
      <c r="G1339" s="30">
        <v>2.8283999999999998</v>
      </c>
      <c r="H1339" s="30">
        <v>6675.02</v>
      </c>
      <c r="I1339" s="30">
        <v>688891434.08800006</v>
      </c>
    </row>
    <row r="1340" spans="1:9" x14ac:dyDescent="0.25">
      <c r="A1340" s="40">
        <v>42269</v>
      </c>
      <c r="B1340" s="30" t="s">
        <v>54</v>
      </c>
      <c r="C1340" s="30" t="s">
        <v>55</v>
      </c>
      <c r="D1340" s="30">
        <v>100.3762</v>
      </c>
      <c r="E1340" s="30">
        <v>111.5414</v>
      </c>
      <c r="F1340" s="30">
        <v>-10.009919999999999</v>
      </c>
      <c r="G1340" s="30">
        <v>-11.1652</v>
      </c>
      <c r="H1340" s="30">
        <v>6675.02</v>
      </c>
      <c r="I1340" s="30">
        <v>670013142.52400005</v>
      </c>
    </row>
    <row r="1341" spans="1:9" x14ac:dyDescent="0.25">
      <c r="A1341" s="40">
        <v>42268</v>
      </c>
      <c r="B1341" s="30" t="s">
        <v>54</v>
      </c>
      <c r="C1341" s="30" t="s">
        <v>55</v>
      </c>
      <c r="D1341" s="30">
        <v>111.5412</v>
      </c>
      <c r="E1341" s="30">
        <v>103.03279999999999</v>
      </c>
      <c r="F1341" s="30">
        <v>8.2579499999999992</v>
      </c>
      <c r="G1341" s="30">
        <v>8.5084</v>
      </c>
      <c r="H1341" s="30">
        <v>6350.02</v>
      </c>
      <c r="I1341" s="30">
        <v>708288850.824</v>
      </c>
    </row>
    <row r="1342" spans="1:9" x14ac:dyDescent="0.25">
      <c r="A1342" s="40">
        <v>42265</v>
      </c>
      <c r="B1342" s="30" t="s">
        <v>54</v>
      </c>
      <c r="C1342" s="30" t="s">
        <v>55</v>
      </c>
      <c r="D1342" s="30">
        <v>103.03279999999999</v>
      </c>
      <c r="E1342" s="30">
        <v>108.8192</v>
      </c>
      <c r="F1342" s="30">
        <v>-5.3174400000000004</v>
      </c>
      <c r="G1342" s="30">
        <v>-5.7864000000000004</v>
      </c>
      <c r="H1342" s="30">
        <v>6350.02</v>
      </c>
      <c r="I1342" s="30">
        <v>654260340.65600002</v>
      </c>
    </row>
    <row r="1343" spans="1:9" x14ac:dyDescent="0.25">
      <c r="A1343" s="40">
        <v>42264</v>
      </c>
      <c r="B1343" s="30" t="s">
        <v>54</v>
      </c>
      <c r="C1343" s="30" t="s">
        <v>55</v>
      </c>
      <c r="D1343" s="30">
        <v>108.819</v>
      </c>
      <c r="E1343" s="30">
        <v>117.67100000000001</v>
      </c>
      <c r="F1343" s="30">
        <v>-7.5226699999999997</v>
      </c>
      <c r="G1343" s="30">
        <v>-8.8520000000000003</v>
      </c>
      <c r="H1343" s="30">
        <v>6350.02</v>
      </c>
      <c r="I1343" s="30">
        <v>691002826.38</v>
      </c>
    </row>
    <row r="1344" spans="1:9" x14ac:dyDescent="0.25">
      <c r="A1344" s="40">
        <v>42263</v>
      </c>
      <c r="B1344" s="30" t="s">
        <v>54</v>
      </c>
      <c r="C1344" s="30" t="s">
        <v>55</v>
      </c>
      <c r="D1344" s="30">
        <v>117.6708</v>
      </c>
      <c r="E1344" s="30">
        <v>109.886</v>
      </c>
      <c r="F1344" s="30">
        <v>7.0844300000000002</v>
      </c>
      <c r="G1344" s="30">
        <v>7.7847999999999997</v>
      </c>
      <c r="H1344" s="30">
        <v>6500.02</v>
      </c>
      <c r="I1344" s="30">
        <v>764862553.41600001</v>
      </c>
    </row>
    <row r="1345" spans="1:9" x14ac:dyDescent="0.25">
      <c r="A1345" s="40">
        <v>42262</v>
      </c>
      <c r="B1345" s="30" t="s">
        <v>54</v>
      </c>
      <c r="C1345" s="30" t="s">
        <v>55</v>
      </c>
      <c r="D1345" s="30">
        <v>109.8862</v>
      </c>
      <c r="E1345" s="30">
        <v>99.546999999999997</v>
      </c>
      <c r="F1345" s="30">
        <v>10.38625</v>
      </c>
      <c r="G1345" s="30">
        <v>10.3392</v>
      </c>
      <c r="H1345" s="30">
        <v>6500.02</v>
      </c>
      <c r="I1345" s="30">
        <v>714262497.72399998</v>
      </c>
    </row>
    <row r="1346" spans="1:9" x14ac:dyDescent="0.25">
      <c r="A1346" s="40">
        <v>42261</v>
      </c>
      <c r="B1346" s="30" t="s">
        <v>54</v>
      </c>
      <c r="C1346" s="30" t="s">
        <v>55</v>
      </c>
      <c r="D1346" s="30">
        <v>99.547200000000004</v>
      </c>
      <c r="E1346" s="30">
        <v>99.33</v>
      </c>
      <c r="F1346" s="30">
        <v>0.21867</v>
      </c>
      <c r="G1346" s="30">
        <v>0.2172</v>
      </c>
      <c r="H1346" s="30">
        <v>6750.02</v>
      </c>
      <c r="I1346" s="30">
        <v>671945590.94400001</v>
      </c>
    </row>
    <row r="1347" spans="1:9" x14ac:dyDescent="0.25">
      <c r="A1347" s="40">
        <v>42258</v>
      </c>
      <c r="B1347" s="30" t="s">
        <v>54</v>
      </c>
      <c r="C1347" s="30" t="s">
        <v>55</v>
      </c>
      <c r="D1347" s="30">
        <v>99.330200000000005</v>
      </c>
      <c r="E1347" s="30">
        <v>97.187799999999996</v>
      </c>
      <c r="F1347" s="30">
        <v>2.2043900000000001</v>
      </c>
      <c r="G1347" s="30">
        <v>2.1423999999999999</v>
      </c>
      <c r="H1347" s="30">
        <v>6750.02</v>
      </c>
      <c r="I1347" s="30">
        <v>670480836.60399997</v>
      </c>
    </row>
    <row r="1348" spans="1:9" x14ac:dyDescent="0.25">
      <c r="A1348" s="40">
        <v>42257</v>
      </c>
      <c r="B1348" s="30" t="s">
        <v>54</v>
      </c>
      <c r="C1348" s="30" t="s">
        <v>55</v>
      </c>
      <c r="D1348" s="30">
        <v>97.187799999999996</v>
      </c>
      <c r="E1348" s="30">
        <v>93.721000000000004</v>
      </c>
      <c r="F1348" s="30">
        <v>3.6990599999999998</v>
      </c>
      <c r="G1348" s="30">
        <v>3.4668000000000001</v>
      </c>
      <c r="H1348" s="30">
        <v>6750.02</v>
      </c>
      <c r="I1348" s="30">
        <v>656019593.75600004</v>
      </c>
    </row>
    <row r="1349" spans="1:9" x14ac:dyDescent="0.25">
      <c r="A1349" s="40">
        <v>42256</v>
      </c>
      <c r="B1349" s="30" t="s">
        <v>54</v>
      </c>
      <c r="C1349" s="30" t="s">
        <v>55</v>
      </c>
      <c r="D1349" s="30">
        <v>93.721000000000004</v>
      </c>
      <c r="E1349" s="30">
        <v>96.957800000000006</v>
      </c>
      <c r="F1349" s="30">
        <v>-3.3383600000000002</v>
      </c>
      <c r="G1349" s="30">
        <v>-3.2368000000000001</v>
      </c>
      <c r="H1349" s="30">
        <v>6750.02</v>
      </c>
      <c r="I1349" s="30">
        <v>632618624.41999996</v>
      </c>
    </row>
    <row r="1350" spans="1:9" x14ac:dyDescent="0.25">
      <c r="A1350" s="40">
        <v>42255</v>
      </c>
      <c r="B1350" s="30" t="s">
        <v>54</v>
      </c>
      <c r="C1350" s="30" t="s">
        <v>55</v>
      </c>
      <c r="D1350" s="30">
        <v>96.957599999999999</v>
      </c>
      <c r="E1350" s="30">
        <v>88.366799999999998</v>
      </c>
      <c r="F1350" s="30">
        <v>9.7217500000000001</v>
      </c>
      <c r="G1350" s="30">
        <v>8.5907999999999998</v>
      </c>
      <c r="H1350" s="30">
        <v>6750.02</v>
      </c>
      <c r="I1350" s="30">
        <v>654465739.15199995</v>
      </c>
    </row>
    <row r="1351" spans="1:9" x14ac:dyDescent="0.25">
      <c r="A1351" s="40">
        <v>42251</v>
      </c>
      <c r="B1351" s="30" t="s">
        <v>54</v>
      </c>
      <c r="C1351" s="30" t="s">
        <v>55</v>
      </c>
      <c r="D1351" s="30">
        <v>88.366799999999998</v>
      </c>
      <c r="E1351" s="30">
        <v>96.552000000000007</v>
      </c>
      <c r="F1351" s="30">
        <v>-8.4774999999999991</v>
      </c>
      <c r="G1351" s="30">
        <v>-8.1852</v>
      </c>
      <c r="H1351" s="30">
        <v>6750.02</v>
      </c>
      <c r="I1351" s="30">
        <v>596477667.33599997</v>
      </c>
    </row>
    <row r="1352" spans="1:9" x14ac:dyDescent="0.25">
      <c r="A1352" s="40">
        <v>42250</v>
      </c>
      <c r="B1352" s="30" t="s">
        <v>54</v>
      </c>
      <c r="C1352" s="30" t="s">
        <v>55</v>
      </c>
      <c r="D1352" s="30">
        <v>96.552000000000007</v>
      </c>
      <c r="E1352" s="30">
        <v>95.989599999999996</v>
      </c>
      <c r="F1352" s="30">
        <v>0.58589999999999998</v>
      </c>
      <c r="G1352" s="30">
        <v>0.56240000000000001</v>
      </c>
      <c r="H1352" s="30">
        <v>6750.02</v>
      </c>
      <c r="I1352" s="30">
        <v>651727931.03999996</v>
      </c>
    </row>
    <row r="1353" spans="1:9" x14ac:dyDescent="0.25">
      <c r="A1353" s="40">
        <v>42249</v>
      </c>
      <c r="B1353" s="30" t="s">
        <v>54</v>
      </c>
      <c r="C1353" s="30" t="s">
        <v>55</v>
      </c>
      <c r="D1353" s="30">
        <v>95.989599999999996</v>
      </c>
      <c r="E1353" s="30">
        <v>87.1584</v>
      </c>
      <c r="F1353" s="30">
        <v>10.13236</v>
      </c>
      <c r="G1353" s="30">
        <v>8.8312000000000008</v>
      </c>
      <c r="H1353" s="30">
        <v>6750.02</v>
      </c>
      <c r="I1353" s="30">
        <v>647931719.79200006</v>
      </c>
    </row>
    <row r="1354" spans="1:9" x14ac:dyDescent="0.25">
      <c r="A1354" s="40">
        <v>42248</v>
      </c>
      <c r="B1354" s="30" t="s">
        <v>54</v>
      </c>
      <c r="C1354" s="30" t="s">
        <v>55</v>
      </c>
      <c r="D1354" s="30">
        <v>87.1584</v>
      </c>
      <c r="E1354" s="30">
        <v>98.497200000000007</v>
      </c>
      <c r="F1354" s="30">
        <v>-11.511799999999999</v>
      </c>
      <c r="G1354" s="30">
        <v>-11.338800000000001</v>
      </c>
      <c r="H1354" s="30">
        <v>6250.02</v>
      </c>
      <c r="I1354" s="30">
        <v>544741743.16799998</v>
      </c>
    </row>
    <row r="1355" spans="1:9" x14ac:dyDescent="0.25">
      <c r="A1355" s="40">
        <v>42247</v>
      </c>
      <c r="B1355" s="30" t="s">
        <v>54</v>
      </c>
      <c r="C1355" s="30" t="s">
        <v>55</v>
      </c>
      <c r="D1355" s="30">
        <v>98.497</v>
      </c>
      <c r="E1355" s="30">
        <v>106.7178</v>
      </c>
      <c r="F1355" s="30">
        <v>-7.7033100000000001</v>
      </c>
      <c r="G1355" s="30">
        <v>-8.2208000000000006</v>
      </c>
      <c r="H1355" s="30">
        <v>5650.02</v>
      </c>
      <c r="I1355" s="30">
        <v>556510019.94000006</v>
      </c>
    </row>
    <row r="1356" spans="1:9" x14ac:dyDescent="0.25">
      <c r="A1356" s="40">
        <v>42244</v>
      </c>
      <c r="B1356" s="30" t="s">
        <v>54</v>
      </c>
      <c r="C1356" s="30" t="s">
        <v>55</v>
      </c>
      <c r="D1356" s="30">
        <v>106.7178</v>
      </c>
      <c r="E1356" s="30">
        <v>108.011</v>
      </c>
      <c r="F1356" s="30">
        <v>-1.19729</v>
      </c>
      <c r="G1356" s="30">
        <v>-1.2931999999999999</v>
      </c>
      <c r="H1356" s="30">
        <v>5550.02</v>
      </c>
      <c r="I1356" s="30">
        <v>592285924.35599995</v>
      </c>
    </row>
    <row r="1357" spans="1:9" x14ac:dyDescent="0.25">
      <c r="A1357" s="40">
        <v>42243</v>
      </c>
      <c r="B1357" s="30" t="s">
        <v>54</v>
      </c>
      <c r="C1357" s="30" t="s">
        <v>55</v>
      </c>
      <c r="D1357" s="30">
        <v>108.011</v>
      </c>
      <c r="E1357" s="30">
        <v>109.5822</v>
      </c>
      <c r="F1357" s="30">
        <v>-1.43381</v>
      </c>
      <c r="G1357" s="30">
        <v>-1.5711999999999999</v>
      </c>
      <c r="H1357" s="30">
        <v>5275.02</v>
      </c>
      <c r="I1357" s="30">
        <v>569760185.22000003</v>
      </c>
    </row>
    <row r="1358" spans="1:9" x14ac:dyDescent="0.25">
      <c r="A1358" s="40">
        <v>42242</v>
      </c>
      <c r="B1358" s="30" t="s">
        <v>54</v>
      </c>
      <c r="C1358" s="30" t="s">
        <v>55</v>
      </c>
      <c r="D1358" s="30">
        <v>109.58199999999999</v>
      </c>
      <c r="E1358" s="30">
        <v>103.43680000000001</v>
      </c>
      <c r="F1358" s="30">
        <v>5.94102</v>
      </c>
      <c r="G1358" s="30">
        <v>6.1452</v>
      </c>
      <c r="H1358" s="30">
        <v>5275.02</v>
      </c>
      <c r="I1358" s="30">
        <v>578047241.63999999</v>
      </c>
    </row>
    <row r="1359" spans="1:9" x14ac:dyDescent="0.25">
      <c r="A1359" s="40">
        <v>42241</v>
      </c>
      <c r="B1359" s="30" t="s">
        <v>54</v>
      </c>
      <c r="C1359" s="30" t="s">
        <v>55</v>
      </c>
      <c r="D1359" s="30">
        <v>103.437</v>
      </c>
      <c r="E1359" s="30">
        <v>104.1358</v>
      </c>
      <c r="F1359" s="30">
        <v>-0.67105000000000004</v>
      </c>
      <c r="G1359" s="30">
        <v>-0.69879999999999998</v>
      </c>
      <c r="H1359" s="30">
        <v>4100.0200000000004</v>
      </c>
      <c r="I1359" s="30">
        <v>424093768.74000001</v>
      </c>
    </row>
    <row r="1360" spans="1:9" x14ac:dyDescent="0.25">
      <c r="A1360" s="40">
        <v>42240</v>
      </c>
      <c r="B1360" s="30" t="s">
        <v>54</v>
      </c>
      <c r="C1360" s="30" t="s">
        <v>55</v>
      </c>
      <c r="D1360" s="30">
        <v>104.1356</v>
      </c>
      <c r="E1360" s="30">
        <v>139.798</v>
      </c>
      <c r="F1360" s="30">
        <v>-25.50995</v>
      </c>
      <c r="G1360" s="30">
        <v>-35.662399999999998</v>
      </c>
      <c r="H1360" s="30">
        <v>3475.02</v>
      </c>
      <c r="I1360" s="30">
        <v>361873292.71200001</v>
      </c>
    </row>
    <row r="1361" spans="1:9" x14ac:dyDescent="0.25">
      <c r="A1361" s="40">
        <v>42237</v>
      </c>
      <c r="B1361" s="30" t="s">
        <v>54</v>
      </c>
      <c r="C1361" s="30" t="s">
        <v>55</v>
      </c>
      <c r="D1361" s="30">
        <v>139.798</v>
      </c>
      <c r="E1361" s="30">
        <v>162.76</v>
      </c>
      <c r="F1361" s="30">
        <v>-14.107889999999999</v>
      </c>
      <c r="G1361" s="30">
        <v>-22.962</v>
      </c>
      <c r="H1361" s="30">
        <v>2000.02</v>
      </c>
      <c r="I1361" s="30">
        <v>279598795.95999998</v>
      </c>
    </row>
    <row r="1362" spans="1:9" x14ac:dyDescent="0.25">
      <c r="A1362" s="40">
        <v>42236</v>
      </c>
      <c r="B1362" s="30" t="s">
        <v>54</v>
      </c>
      <c r="C1362" s="30" t="s">
        <v>55</v>
      </c>
      <c r="D1362" s="30">
        <v>162.75980000000001</v>
      </c>
      <c r="E1362" s="30">
        <v>180.77860000000001</v>
      </c>
      <c r="F1362" s="30">
        <v>-9.9673300000000005</v>
      </c>
      <c r="G1362" s="30">
        <v>-18.018799999999999</v>
      </c>
      <c r="H1362" s="30">
        <v>1000.02</v>
      </c>
      <c r="I1362" s="30">
        <v>162763055.19600001</v>
      </c>
    </row>
    <row r="1363" spans="1:9" x14ac:dyDescent="0.25">
      <c r="A1363" s="40">
        <v>42235</v>
      </c>
      <c r="B1363" s="30" t="s">
        <v>54</v>
      </c>
      <c r="C1363" s="30" t="s">
        <v>55</v>
      </c>
      <c r="D1363" s="30">
        <v>180.77860000000001</v>
      </c>
      <c r="E1363" s="30">
        <v>187.58340000000001</v>
      </c>
      <c r="F1363" s="30">
        <v>-3.6276099999999998</v>
      </c>
      <c r="G1363" s="30">
        <v>-6.8048000000000002</v>
      </c>
      <c r="H1363" s="30">
        <v>950.02</v>
      </c>
      <c r="I1363" s="30">
        <v>171743285.572</v>
      </c>
    </row>
    <row r="1364" spans="1:9" x14ac:dyDescent="0.25">
      <c r="A1364" s="40">
        <v>42234</v>
      </c>
      <c r="B1364" s="30" t="s">
        <v>54</v>
      </c>
      <c r="C1364" s="30" t="s">
        <v>55</v>
      </c>
      <c r="D1364" s="30">
        <v>187.58340000000001</v>
      </c>
      <c r="E1364" s="30">
        <v>189.68379999999999</v>
      </c>
      <c r="F1364" s="30">
        <v>-1.1073200000000001</v>
      </c>
      <c r="G1364" s="30">
        <v>-2.1004</v>
      </c>
      <c r="H1364" s="30">
        <v>1025.02</v>
      </c>
      <c r="I1364" s="30">
        <v>192276736.66800001</v>
      </c>
    </row>
    <row r="1365" spans="1:9" x14ac:dyDescent="0.25">
      <c r="A1365" s="40">
        <v>42233</v>
      </c>
      <c r="B1365" s="30" t="s">
        <v>54</v>
      </c>
      <c r="C1365" s="30" t="s">
        <v>55</v>
      </c>
      <c r="D1365" s="30">
        <v>189.68379999999999</v>
      </c>
      <c r="E1365" s="30">
        <v>188.0138</v>
      </c>
      <c r="F1365" s="30">
        <v>0.88822999999999996</v>
      </c>
      <c r="G1365" s="30">
        <v>1.67</v>
      </c>
      <c r="H1365" s="30">
        <v>1025.02</v>
      </c>
      <c r="I1365" s="30">
        <v>194429688.676</v>
      </c>
    </row>
    <row r="1366" spans="1:9" x14ac:dyDescent="0.25">
      <c r="A1366" s="40">
        <v>42230</v>
      </c>
      <c r="B1366" s="30" t="s">
        <v>54</v>
      </c>
      <c r="C1366" s="30" t="s">
        <v>55</v>
      </c>
      <c r="D1366" s="30">
        <v>188.01400000000001</v>
      </c>
      <c r="E1366" s="30">
        <v>188.74959999999999</v>
      </c>
      <c r="F1366" s="30">
        <v>-0.38972000000000001</v>
      </c>
      <c r="G1366" s="30">
        <v>-0.73560000000000003</v>
      </c>
      <c r="H1366" s="30">
        <v>1025.02</v>
      </c>
      <c r="I1366" s="30">
        <v>192718110.28</v>
      </c>
    </row>
    <row r="1367" spans="1:9" x14ac:dyDescent="0.25">
      <c r="A1367" s="40">
        <v>42229</v>
      </c>
      <c r="B1367" s="30" t="s">
        <v>54</v>
      </c>
      <c r="C1367" s="30" t="s">
        <v>55</v>
      </c>
      <c r="D1367" s="30">
        <v>188.74940000000001</v>
      </c>
      <c r="E1367" s="30">
        <v>186.4238</v>
      </c>
      <c r="F1367" s="30">
        <v>1.2474799999999999</v>
      </c>
      <c r="G1367" s="30">
        <v>2.3256000000000001</v>
      </c>
      <c r="H1367" s="30">
        <v>1000.02</v>
      </c>
      <c r="I1367" s="30">
        <v>188753174.98800001</v>
      </c>
    </row>
    <row r="1368" spans="1:9" x14ac:dyDescent="0.25">
      <c r="A1368" s="40">
        <v>42228</v>
      </c>
      <c r="B1368" s="30" t="s">
        <v>54</v>
      </c>
      <c r="C1368" s="30" t="s">
        <v>55</v>
      </c>
      <c r="D1368" s="30">
        <v>186.4238</v>
      </c>
      <c r="E1368" s="30">
        <v>184.17779999999999</v>
      </c>
      <c r="F1368" s="30">
        <v>1.2194700000000001</v>
      </c>
      <c r="G1368" s="30">
        <v>2.246</v>
      </c>
      <c r="H1368" s="30">
        <v>1000.02</v>
      </c>
      <c r="I1368" s="30">
        <v>186427528.47600001</v>
      </c>
    </row>
    <row r="1369" spans="1:9" x14ac:dyDescent="0.25">
      <c r="A1369" s="40">
        <v>42227</v>
      </c>
      <c r="B1369" s="30" t="s">
        <v>54</v>
      </c>
      <c r="C1369" s="30" t="s">
        <v>55</v>
      </c>
      <c r="D1369" s="30">
        <v>184.17779999999999</v>
      </c>
      <c r="E1369" s="30">
        <v>193.4014</v>
      </c>
      <c r="F1369" s="30">
        <v>-4.7691499999999998</v>
      </c>
      <c r="G1369" s="30">
        <v>-9.2235999999999994</v>
      </c>
      <c r="H1369" s="30">
        <v>1000.02</v>
      </c>
      <c r="I1369" s="30">
        <v>184181483.55599999</v>
      </c>
    </row>
    <row r="1370" spans="1:9" x14ac:dyDescent="0.25">
      <c r="A1370" s="40">
        <v>42226</v>
      </c>
      <c r="B1370" s="30" t="s">
        <v>54</v>
      </c>
      <c r="C1370" s="30" t="s">
        <v>55</v>
      </c>
      <c r="D1370" s="30">
        <v>193.40119999999999</v>
      </c>
      <c r="E1370" s="30">
        <v>187.4648</v>
      </c>
      <c r="F1370" s="30">
        <v>3.1666699999999999</v>
      </c>
      <c r="G1370" s="30">
        <v>5.9363999999999999</v>
      </c>
      <c r="H1370" s="30">
        <v>1000.02</v>
      </c>
      <c r="I1370" s="30">
        <v>193405068.02399999</v>
      </c>
    </row>
    <row r="1371" spans="1:9" x14ac:dyDescent="0.25">
      <c r="A1371" s="40">
        <v>42223</v>
      </c>
      <c r="B1371" s="30" t="s">
        <v>54</v>
      </c>
      <c r="C1371" s="30" t="s">
        <v>55</v>
      </c>
      <c r="D1371" s="30">
        <v>187.4648</v>
      </c>
      <c r="E1371" s="30">
        <v>185.01599999999999</v>
      </c>
      <c r="F1371" s="30">
        <v>1.3235600000000001</v>
      </c>
      <c r="G1371" s="30">
        <v>2.4487999999999999</v>
      </c>
      <c r="H1371" s="30">
        <v>1000.02</v>
      </c>
      <c r="I1371" s="30">
        <v>187468549.296</v>
      </c>
    </row>
    <row r="1372" spans="1:9" x14ac:dyDescent="0.25">
      <c r="A1372" s="40">
        <v>42222</v>
      </c>
      <c r="B1372" s="30" t="s">
        <v>54</v>
      </c>
      <c r="C1372" s="30" t="s">
        <v>55</v>
      </c>
      <c r="D1372" s="30">
        <v>185.01599999999999</v>
      </c>
      <c r="E1372" s="30">
        <v>190.02</v>
      </c>
      <c r="F1372" s="30">
        <v>-2.63341</v>
      </c>
      <c r="G1372" s="30">
        <v>-5.0039999999999996</v>
      </c>
      <c r="H1372" s="30">
        <v>1000.02</v>
      </c>
      <c r="I1372" s="30">
        <v>185019700.31999999</v>
      </c>
    </row>
    <row r="1373" spans="1:9" x14ac:dyDescent="0.25">
      <c r="A1373" s="40">
        <v>42221</v>
      </c>
      <c r="B1373" s="30" t="s">
        <v>54</v>
      </c>
      <c r="C1373" s="30" t="s">
        <v>55</v>
      </c>
      <c r="D1373" s="30">
        <v>190.02</v>
      </c>
      <c r="E1373" s="30">
        <v>188.4316</v>
      </c>
      <c r="F1373" s="30">
        <v>0.84296000000000004</v>
      </c>
      <c r="G1373" s="30">
        <v>1.5884</v>
      </c>
      <c r="H1373" s="30">
        <v>1000.02</v>
      </c>
      <c r="I1373" s="30">
        <v>190023800.40000001</v>
      </c>
    </row>
    <row r="1374" spans="1:9" x14ac:dyDescent="0.25">
      <c r="A1374" s="40">
        <v>42220</v>
      </c>
      <c r="B1374" s="30" t="s">
        <v>54</v>
      </c>
      <c r="C1374" s="30" t="s">
        <v>55</v>
      </c>
      <c r="D1374" s="30">
        <v>188.4316</v>
      </c>
      <c r="E1374" s="30">
        <v>190.8528</v>
      </c>
      <c r="F1374" s="30">
        <v>-1.2686200000000001</v>
      </c>
      <c r="G1374" s="30">
        <v>-2.4211999999999998</v>
      </c>
      <c r="H1374" s="30">
        <v>1000.02</v>
      </c>
      <c r="I1374" s="30">
        <v>188435368.632</v>
      </c>
    </row>
    <row r="1375" spans="1:9" x14ac:dyDescent="0.25">
      <c r="A1375" s="40">
        <v>42219</v>
      </c>
      <c r="B1375" s="30" t="s">
        <v>54</v>
      </c>
      <c r="C1375" s="30" t="s">
        <v>55</v>
      </c>
      <c r="D1375" s="30">
        <v>190.8526</v>
      </c>
      <c r="E1375" s="30">
        <v>189.03460000000001</v>
      </c>
      <c r="F1375" s="30">
        <v>0.96172999999999997</v>
      </c>
      <c r="G1375" s="30">
        <v>1.8180000000000001</v>
      </c>
      <c r="H1375" s="30">
        <v>1000.02</v>
      </c>
      <c r="I1375" s="30">
        <v>190856417.05199999</v>
      </c>
    </row>
    <row r="1376" spans="1:9" x14ac:dyDescent="0.25">
      <c r="A1376" s="40">
        <v>42216</v>
      </c>
      <c r="B1376" s="30" t="s">
        <v>54</v>
      </c>
      <c r="C1376" s="30" t="s">
        <v>55</v>
      </c>
      <c r="D1376" s="30">
        <v>189.03479999999999</v>
      </c>
      <c r="E1376" s="30">
        <v>189.4692</v>
      </c>
      <c r="F1376" s="30">
        <v>-0.22927</v>
      </c>
      <c r="G1376" s="30">
        <v>-0.43440000000000001</v>
      </c>
      <c r="H1376" s="30">
        <v>1000.02</v>
      </c>
      <c r="I1376" s="30">
        <v>189038580.69600001</v>
      </c>
    </row>
    <row r="1377" spans="1:9" x14ac:dyDescent="0.25">
      <c r="A1377" s="40">
        <v>42215</v>
      </c>
      <c r="B1377" s="30" t="s">
        <v>54</v>
      </c>
      <c r="C1377" s="30" t="s">
        <v>55</v>
      </c>
      <c r="D1377" s="30">
        <v>189.4692</v>
      </c>
      <c r="E1377" s="30">
        <v>187.91759999999999</v>
      </c>
      <c r="F1377" s="30">
        <v>0.82567999999999997</v>
      </c>
      <c r="G1377" s="30">
        <v>1.5516000000000001</v>
      </c>
      <c r="H1377" s="30">
        <v>1275.02</v>
      </c>
      <c r="I1377" s="30">
        <v>241577019.384</v>
      </c>
    </row>
    <row r="1378" spans="1:9" x14ac:dyDescent="0.25">
      <c r="A1378" s="40">
        <v>42214</v>
      </c>
      <c r="B1378" s="30" t="s">
        <v>54</v>
      </c>
      <c r="C1378" s="30" t="s">
        <v>55</v>
      </c>
      <c r="D1378" s="30">
        <v>187.9178</v>
      </c>
      <c r="E1378" s="30">
        <v>184.77379999999999</v>
      </c>
      <c r="F1378" s="30">
        <v>1.7015400000000001</v>
      </c>
      <c r="G1378" s="30">
        <v>3.1440000000000001</v>
      </c>
      <c r="H1378" s="30">
        <v>1275.02</v>
      </c>
      <c r="I1378" s="30">
        <v>239598953.35600001</v>
      </c>
    </row>
    <row r="1379" spans="1:9" x14ac:dyDescent="0.25">
      <c r="A1379" s="40">
        <v>42213</v>
      </c>
      <c r="B1379" s="30" t="s">
        <v>54</v>
      </c>
      <c r="C1379" s="30" t="s">
        <v>55</v>
      </c>
      <c r="D1379" s="30">
        <v>184.774</v>
      </c>
      <c r="E1379" s="30">
        <v>170.90280000000001</v>
      </c>
      <c r="F1379" s="30">
        <v>8.1164299999999994</v>
      </c>
      <c r="G1379" s="30">
        <v>13.8712</v>
      </c>
      <c r="H1379" s="30">
        <v>1275.02</v>
      </c>
      <c r="I1379" s="30">
        <v>235590545.47999999</v>
      </c>
    </row>
    <row r="1380" spans="1:9" x14ac:dyDescent="0.25">
      <c r="A1380" s="40">
        <v>42212</v>
      </c>
      <c r="B1380" s="30" t="s">
        <v>54</v>
      </c>
      <c r="C1380" s="30" t="s">
        <v>55</v>
      </c>
      <c r="D1380" s="30">
        <v>170.90299999999999</v>
      </c>
      <c r="E1380" s="30">
        <v>180.8398</v>
      </c>
      <c r="F1380" s="30">
        <v>-5.4948100000000002</v>
      </c>
      <c r="G1380" s="30">
        <v>-9.9367999999999999</v>
      </c>
      <c r="H1380" s="30">
        <v>1275.02</v>
      </c>
      <c r="I1380" s="30">
        <v>217904743.06</v>
      </c>
    </row>
    <row r="1381" spans="1:9" x14ac:dyDescent="0.25">
      <c r="A1381" s="40">
        <v>42209</v>
      </c>
      <c r="B1381" s="30" t="s">
        <v>54</v>
      </c>
      <c r="C1381" s="30" t="s">
        <v>55</v>
      </c>
      <c r="D1381" s="30">
        <v>180.83959999999999</v>
      </c>
      <c r="E1381" s="30">
        <v>188.7216</v>
      </c>
      <c r="F1381" s="30">
        <v>-4.17652</v>
      </c>
      <c r="G1381" s="30">
        <v>-7.8819999999999997</v>
      </c>
      <c r="H1381" s="30">
        <v>1275.02</v>
      </c>
      <c r="I1381" s="30">
        <v>230574106.792</v>
      </c>
    </row>
    <row r="1382" spans="1:9" x14ac:dyDescent="0.25">
      <c r="A1382" s="40">
        <v>42208</v>
      </c>
      <c r="B1382" s="30" t="s">
        <v>54</v>
      </c>
      <c r="C1382" s="30" t="s">
        <v>55</v>
      </c>
      <c r="D1382" s="30">
        <v>188.7216</v>
      </c>
      <c r="E1382" s="30">
        <v>190.06</v>
      </c>
      <c r="F1382" s="30">
        <v>-0.70420000000000005</v>
      </c>
      <c r="G1382" s="30">
        <v>-1.3384</v>
      </c>
      <c r="H1382" s="30">
        <v>1275.02</v>
      </c>
      <c r="I1382" s="30">
        <v>240623814.43200001</v>
      </c>
    </row>
    <row r="1383" spans="1:9" x14ac:dyDescent="0.25">
      <c r="A1383" s="40">
        <v>42207</v>
      </c>
      <c r="B1383" s="30" t="s">
        <v>54</v>
      </c>
      <c r="C1383" s="30" t="s">
        <v>55</v>
      </c>
      <c r="D1383" s="30">
        <v>190.0598</v>
      </c>
      <c r="E1383" s="30">
        <v>189.4298</v>
      </c>
      <c r="F1383" s="30">
        <v>0.33257999999999999</v>
      </c>
      <c r="G1383" s="30">
        <v>0.63</v>
      </c>
      <c r="H1383" s="30">
        <v>1275.02</v>
      </c>
      <c r="I1383" s="30">
        <v>242330046.19600001</v>
      </c>
    </row>
    <row r="1384" spans="1:9" x14ac:dyDescent="0.25">
      <c r="A1384" s="40">
        <v>42206</v>
      </c>
      <c r="B1384" s="30" t="s">
        <v>54</v>
      </c>
      <c r="C1384" s="30" t="s">
        <v>55</v>
      </c>
      <c r="D1384" s="30">
        <v>189.43</v>
      </c>
      <c r="E1384" s="30">
        <v>189.352</v>
      </c>
      <c r="F1384" s="30">
        <v>4.1189999999999997E-2</v>
      </c>
      <c r="G1384" s="30">
        <v>7.8E-2</v>
      </c>
      <c r="H1384" s="30">
        <v>1375.02</v>
      </c>
      <c r="I1384" s="30">
        <v>260470038.59999999</v>
      </c>
    </row>
    <row r="1385" spans="1:9" x14ac:dyDescent="0.25">
      <c r="A1385" s="40">
        <v>42205</v>
      </c>
      <c r="B1385" s="30" t="s">
        <v>54</v>
      </c>
      <c r="C1385" s="30" t="s">
        <v>55</v>
      </c>
      <c r="D1385" s="30">
        <v>189.35220000000001</v>
      </c>
      <c r="E1385" s="30">
        <v>186.5454</v>
      </c>
      <c r="F1385" s="30">
        <v>1.5046200000000001</v>
      </c>
      <c r="G1385" s="30">
        <v>2.8068</v>
      </c>
      <c r="H1385" s="30">
        <v>1275.02</v>
      </c>
      <c r="I1385" s="30">
        <v>241427842.044</v>
      </c>
    </row>
    <row r="1386" spans="1:9" x14ac:dyDescent="0.25">
      <c r="A1386" s="40">
        <v>42202</v>
      </c>
      <c r="B1386" s="30" t="s">
        <v>54</v>
      </c>
      <c r="C1386" s="30" t="s">
        <v>55</v>
      </c>
      <c r="D1386" s="30">
        <v>186.5454</v>
      </c>
      <c r="E1386" s="30">
        <v>185.98419999999999</v>
      </c>
      <c r="F1386" s="30">
        <v>0.30175000000000002</v>
      </c>
      <c r="G1386" s="30">
        <v>0.56120000000000003</v>
      </c>
      <c r="H1386" s="30">
        <v>1375.02</v>
      </c>
      <c r="I1386" s="30">
        <v>256503655.90799999</v>
      </c>
    </row>
    <row r="1387" spans="1:9" x14ac:dyDescent="0.25">
      <c r="A1387" s="40">
        <v>42201</v>
      </c>
      <c r="B1387" s="30" t="s">
        <v>54</v>
      </c>
      <c r="C1387" s="30" t="s">
        <v>55</v>
      </c>
      <c r="D1387" s="30">
        <v>185.98439999999999</v>
      </c>
      <c r="E1387" s="30">
        <v>175.51079999999999</v>
      </c>
      <c r="F1387" s="30">
        <v>5.9675000000000002</v>
      </c>
      <c r="G1387" s="30">
        <v>10.473599999999999</v>
      </c>
      <c r="H1387" s="30">
        <v>1650.02</v>
      </c>
      <c r="I1387" s="30">
        <v>306877979.68800002</v>
      </c>
    </row>
    <row r="1388" spans="1:9" x14ac:dyDescent="0.25">
      <c r="A1388" s="40">
        <v>42200</v>
      </c>
      <c r="B1388" s="30" t="s">
        <v>54</v>
      </c>
      <c r="C1388" s="30" t="s">
        <v>55</v>
      </c>
      <c r="D1388" s="30">
        <v>175.51079999999999</v>
      </c>
      <c r="E1388" s="30">
        <v>173.26079999999999</v>
      </c>
      <c r="F1388" s="30">
        <v>1.2986200000000001</v>
      </c>
      <c r="G1388" s="30">
        <v>2.25</v>
      </c>
      <c r="H1388" s="30">
        <v>1650.02</v>
      </c>
      <c r="I1388" s="30">
        <v>289596330.21600002</v>
      </c>
    </row>
    <row r="1389" spans="1:9" x14ac:dyDescent="0.25">
      <c r="A1389" s="40">
        <v>42199</v>
      </c>
      <c r="B1389" s="30" t="s">
        <v>54</v>
      </c>
      <c r="C1389" s="30" t="s">
        <v>55</v>
      </c>
      <c r="D1389" s="30">
        <v>173.261</v>
      </c>
      <c r="E1389" s="30">
        <v>172.14859999999999</v>
      </c>
      <c r="F1389" s="30">
        <v>0.64619000000000004</v>
      </c>
      <c r="G1389" s="30">
        <v>1.1124000000000001</v>
      </c>
      <c r="H1389" s="30">
        <v>1850.02</v>
      </c>
      <c r="I1389" s="30">
        <v>320536315.22000003</v>
      </c>
    </row>
    <row r="1390" spans="1:9" x14ac:dyDescent="0.25">
      <c r="A1390" s="40">
        <v>42198</v>
      </c>
      <c r="B1390" s="30" t="s">
        <v>54</v>
      </c>
      <c r="C1390" s="30" t="s">
        <v>55</v>
      </c>
      <c r="D1390" s="30">
        <v>172.14859999999999</v>
      </c>
      <c r="E1390" s="30">
        <v>155.65459999999999</v>
      </c>
      <c r="F1390" s="30">
        <v>10.596539999999999</v>
      </c>
      <c r="G1390" s="30">
        <v>16.494</v>
      </c>
      <c r="H1390" s="30">
        <v>1950.02</v>
      </c>
      <c r="I1390" s="30">
        <v>335693212.972</v>
      </c>
    </row>
    <row r="1391" spans="1:9" x14ac:dyDescent="0.25">
      <c r="A1391" s="40">
        <v>42195</v>
      </c>
      <c r="B1391" s="30" t="s">
        <v>54</v>
      </c>
      <c r="C1391" s="30" t="s">
        <v>55</v>
      </c>
      <c r="D1391" s="30">
        <v>155.65459999999999</v>
      </c>
      <c r="E1391" s="30">
        <v>142.82579999999999</v>
      </c>
      <c r="F1391" s="30">
        <v>8.9821299999999997</v>
      </c>
      <c r="G1391" s="30">
        <v>12.828799999999999</v>
      </c>
      <c r="H1391" s="30">
        <v>1950.02</v>
      </c>
      <c r="I1391" s="30">
        <v>303529583.09200001</v>
      </c>
    </row>
    <row r="1392" spans="1:9" x14ac:dyDescent="0.25">
      <c r="A1392" s="40">
        <v>42194</v>
      </c>
      <c r="B1392" s="30" t="s">
        <v>54</v>
      </c>
      <c r="C1392" s="30" t="s">
        <v>55</v>
      </c>
      <c r="D1392" s="30">
        <v>142.82579999999999</v>
      </c>
      <c r="E1392" s="30">
        <v>146.53659999999999</v>
      </c>
      <c r="F1392" s="30">
        <v>-2.53234</v>
      </c>
      <c r="G1392" s="30">
        <v>-3.7107999999999999</v>
      </c>
      <c r="H1392" s="30">
        <v>1950.02</v>
      </c>
      <c r="I1392" s="30">
        <v>278513166.51599997</v>
      </c>
    </row>
    <row r="1393" spans="1:9" x14ac:dyDescent="0.25">
      <c r="A1393" s="40">
        <v>42193</v>
      </c>
      <c r="B1393" s="30" t="s">
        <v>54</v>
      </c>
      <c r="C1393" s="30" t="s">
        <v>55</v>
      </c>
      <c r="D1393" s="30">
        <v>146.53659999999999</v>
      </c>
      <c r="E1393" s="30">
        <v>163.88659999999999</v>
      </c>
      <c r="F1393" s="30">
        <v>-10.586589999999999</v>
      </c>
      <c r="G1393" s="30">
        <v>-17.350000000000001</v>
      </c>
      <c r="H1393" s="30">
        <v>1925.02</v>
      </c>
      <c r="I1393" s="30">
        <v>282085885.73199999</v>
      </c>
    </row>
    <row r="1394" spans="1:9" x14ac:dyDescent="0.25">
      <c r="A1394" s="40">
        <v>42192</v>
      </c>
      <c r="B1394" s="30" t="s">
        <v>54</v>
      </c>
      <c r="C1394" s="30" t="s">
        <v>55</v>
      </c>
      <c r="D1394" s="30">
        <v>163.88659999999999</v>
      </c>
      <c r="E1394" s="30">
        <v>156.72380000000001</v>
      </c>
      <c r="F1394" s="30">
        <v>4.5703300000000002</v>
      </c>
      <c r="G1394" s="30">
        <v>7.1627999999999998</v>
      </c>
      <c r="H1394" s="30">
        <v>1925.02</v>
      </c>
      <c r="I1394" s="30">
        <v>315484982.73199999</v>
      </c>
    </row>
    <row r="1395" spans="1:9" x14ac:dyDescent="0.25">
      <c r="A1395" s="40">
        <v>42191</v>
      </c>
      <c r="B1395" s="30" t="s">
        <v>54</v>
      </c>
      <c r="C1395" s="30" t="s">
        <v>55</v>
      </c>
      <c r="D1395" s="30">
        <v>156.72399999999999</v>
      </c>
      <c r="E1395" s="30">
        <v>159.81039999999999</v>
      </c>
      <c r="F1395" s="30">
        <v>-1.93129</v>
      </c>
      <c r="G1395" s="30">
        <v>-3.0863999999999998</v>
      </c>
      <c r="H1395" s="30">
        <v>1750.02</v>
      </c>
      <c r="I1395" s="30">
        <v>274270134.48000002</v>
      </c>
    </row>
    <row r="1396" spans="1:9" x14ac:dyDescent="0.25">
      <c r="A1396" s="40">
        <v>42187</v>
      </c>
      <c r="B1396" s="30" t="s">
        <v>54</v>
      </c>
      <c r="C1396" s="30" t="s">
        <v>55</v>
      </c>
      <c r="D1396" s="30">
        <v>159.81020000000001</v>
      </c>
      <c r="E1396" s="30">
        <v>169.67259999999999</v>
      </c>
      <c r="F1396" s="30">
        <v>-5.8126100000000003</v>
      </c>
      <c r="G1396" s="30">
        <v>-9.8623999999999992</v>
      </c>
      <c r="H1396" s="30">
        <v>1600.02</v>
      </c>
      <c r="I1396" s="30">
        <v>255699516.204</v>
      </c>
    </row>
    <row r="1397" spans="1:9" x14ac:dyDescent="0.25">
      <c r="A1397" s="40">
        <v>42186</v>
      </c>
      <c r="B1397" s="30" t="s">
        <v>54</v>
      </c>
      <c r="C1397" s="30" t="s">
        <v>55</v>
      </c>
      <c r="D1397" s="30">
        <v>169.67240000000001</v>
      </c>
      <c r="E1397" s="30">
        <v>157.71039999999999</v>
      </c>
      <c r="F1397" s="30">
        <v>7.5847899999999999</v>
      </c>
      <c r="G1397" s="30">
        <v>11.962</v>
      </c>
      <c r="H1397" s="30">
        <v>1375.02</v>
      </c>
      <c r="I1397" s="30">
        <v>233302943.44800001</v>
      </c>
    </row>
    <row r="1398" spans="1:9" x14ac:dyDescent="0.25">
      <c r="A1398" s="40">
        <v>42185</v>
      </c>
      <c r="B1398" s="30" t="s">
        <v>54</v>
      </c>
      <c r="C1398" s="30" t="s">
        <v>55</v>
      </c>
      <c r="D1398" s="30">
        <v>157.71039999999999</v>
      </c>
      <c r="E1398" s="30">
        <v>157.26840000000001</v>
      </c>
      <c r="F1398" s="30">
        <v>0.28105000000000002</v>
      </c>
      <c r="G1398" s="30">
        <v>0.442</v>
      </c>
      <c r="H1398" s="30">
        <v>1200.02</v>
      </c>
      <c r="I1398" s="30">
        <v>189255634.208</v>
      </c>
    </row>
    <row r="1399" spans="1:9" x14ac:dyDescent="0.25">
      <c r="A1399" s="40">
        <v>42184</v>
      </c>
      <c r="B1399" s="30" t="s">
        <v>54</v>
      </c>
      <c r="C1399" s="30" t="s">
        <v>55</v>
      </c>
      <c r="D1399" s="30">
        <v>157.26840000000001</v>
      </c>
      <c r="E1399" s="30">
        <v>189.97239999999999</v>
      </c>
      <c r="F1399" s="30">
        <v>-17.215129999999998</v>
      </c>
      <c r="G1399" s="30">
        <v>-32.704000000000001</v>
      </c>
      <c r="H1399" s="30">
        <v>950.02</v>
      </c>
      <c r="I1399" s="30">
        <v>149408125.368</v>
      </c>
    </row>
    <row r="1400" spans="1:9" x14ac:dyDescent="0.25">
      <c r="A1400" s="40">
        <v>42181</v>
      </c>
      <c r="B1400" s="30" t="s">
        <v>54</v>
      </c>
      <c r="C1400" s="30" t="s">
        <v>55</v>
      </c>
      <c r="D1400" s="30">
        <v>189.97219999999999</v>
      </c>
      <c r="E1400" s="30">
        <v>188.535</v>
      </c>
      <c r="F1400" s="30">
        <v>0.76229999999999998</v>
      </c>
      <c r="G1400" s="30">
        <v>1.4372</v>
      </c>
      <c r="H1400" s="30">
        <v>850.02</v>
      </c>
      <c r="I1400" s="30">
        <v>161480169.44400001</v>
      </c>
    </row>
    <row r="1401" spans="1:9" x14ac:dyDescent="0.25">
      <c r="A1401" s="40">
        <v>42180</v>
      </c>
      <c r="B1401" s="30" t="s">
        <v>54</v>
      </c>
      <c r="C1401" s="30" t="s">
        <v>55</v>
      </c>
      <c r="D1401" s="30">
        <v>188.5352</v>
      </c>
      <c r="E1401" s="30">
        <v>189.04040000000001</v>
      </c>
      <c r="F1401" s="30">
        <v>-0.26723999999999998</v>
      </c>
      <c r="G1401" s="30">
        <v>-0.50519999999999998</v>
      </c>
      <c r="H1401" s="30">
        <v>850.02</v>
      </c>
      <c r="I1401" s="30">
        <v>160258690.704</v>
      </c>
    </row>
    <row r="1402" spans="1:9" x14ac:dyDescent="0.25">
      <c r="A1402" s="40">
        <v>42179</v>
      </c>
      <c r="B1402" s="30" t="s">
        <v>54</v>
      </c>
      <c r="C1402" s="30" t="s">
        <v>55</v>
      </c>
      <c r="D1402" s="30">
        <v>189.0402</v>
      </c>
      <c r="E1402" s="30">
        <v>195.42779999999999</v>
      </c>
      <c r="F1402" s="30">
        <v>-3.2685200000000001</v>
      </c>
      <c r="G1402" s="30">
        <v>-6.3875999999999999</v>
      </c>
      <c r="H1402" s="30">
        <v>850.02</v>
      </c>
      <c r="I1402" s="30">
        <v>160687950.80399999</v>
      </c>
    </row>
    <row r="1403" spans="1:9" x14ac:dyDescent="0.25">
      <c r="A1403" s="40">
        <v>42178</v>
      </c>
      <c r="B1403" s="30" t="s">
        <v>54</v>
      </c>
      <c r="C1403" s="30" t="s">
        <v>55</v>
      </c>
      <c r="D1403" s="30">
        <v>195.42760000000001</v>
      </c>
      <c r="E1403" s="30">
        <v>189.94919999999999</v>
      </c>
      <c r="F1403" s="30">
        <v>2.8841399999999999</v>
      </c>
      <c r="G1403" s="30">
        <v>5.4783999999999997</v>
      </c>
      <c r="H1403" s="30">
        <v>975.02</v>
      </c>
      <c r="I1403" s="30">
        <v>190545818.55199999</v>
      </c>
    </row>
    <row r="1404" spans="1:9" x14ac:dyDescent="0.25">
      <c r="A1404" s="40">
        <v>42177</v>
      </c>
      <c r="B1404" s="30" t="s">
        <v>54</v>
      </c>
      <c r="C1404" s="30" t="s">
        <v>55</v>
      </c>
      <c r="D1404" s="30">
        <v>189.94919999999999</v>
      </c>
      <c r="E1404" s="30">
        <v>179.79400000000001</v>
      </c>
      <c r="F1404" s="30">
        <v>5.6482400000000004</v>
      </c>
      <c r="G1404" s="30">
        <v>10.155200000000001</v>
      </c>
      <c r="H1404" s="30">
        <v>975.02</v>
      </c>
      <c r="I1404" s="30">
        <v>185204268.984</v>
      </c>
    </row>
    <row r="1405" spans="1:9" x14ac:dyDescent="0.25">
      <c r="A1405" s="40">
        <v>42174</v>
      </c>
      <c r="B1405" s="30" t="s">
        <v>54</v>
      </c>
      <c r="C1405" s="30" t="s">
        <v>55</v>
      </c>
      <c r="D1405" s="30">
        <v>179.79419999999999</v>
      </c>
      <c r="E1405" s="30">
        <v>185.2894</v>
      </c>
      <c r="F1405" s="30">
        <v>-2.9657399999999998</v>
      </c>
      <c r="G1405" s="30">
        <v>-5.4951999999999996</v>
      </c>
      <c r="H1405" s="30">
        <v>975.02</v>
      </c>
      <c r="I1405" s="30">
        <v>175302940.884</v>
      </c>
    </row>
    <row r="1406" spans="1:9" x14ac:dyDescent="0.25">
      <c r="A1406" s="40">
        <v>42173</v>
      </c>
      <c r="B1406" s="30" t="s">
        <v>54</v>
      </c>
      <c r="C1406" s="30" t="s">
        <v>55</v>
      </c>
      <c r="D1406" s="30">
        <v>185.2894</v>
      </c>
      <c r="E1406" s="30">
        <v>178.0342</v>
      </c>
      <c r="F1406" s="30">
        <v>4.07517</v>
      </c>
      <c r="G1406" s="30">
        <v>7.2552000000000003</v>
      </c>
      <c r="H1406" s="30">
        <v>1075.02</v>
      </c>
      <c r="I1406" s="30">
        <v>199189810.78799999</v>
      </c>
    </row>
    <row r="1407" spans="1:9" x14ac:dyDescent="0.25">
      <c r="A1407" s="40">
        <v>42172</v>
      </c>
      <c r="B1407" s="30" t="s">
        <v>54</v>
      </c>
      <c r="C1407" s="30" t="s">
        <v>55</v>
      </c>
      <c r="D1407" s="30">
        <v>178.0342</v>
      </c>
      <c r="E1407" s="30">
        <v>177.78139999999999</v>
      </c>
      <c r="F1407" s="30">
        <v>0.14219999999999999</v>
      </c>
      <c r="G1407" s="30">
        <v>0.25280000000000002</v>
      </c>
      <c r="H1407" s="30">
        <v>1075.02</v>
      </c>
      <c r="I1407" s="30">
        <v>191390325.68399999</v>
      </c>
    </row>
    <row r="1408" spans="1:9" x14ac:dyDescent="0.25">
      <c r="A1408" s="40">
        <v>42171</v>
      </c>
      <c r="B1408" s="30" t="s">
        <v>54</v>
      </c>
      <c r="C1408" s="30" t="s">
        <v>55</v>
      </c>
      <c r="D1408" s="30">
        <v>177.7816</v>
      </c>
      <c r="E1408" s="30">
        <v>173.62119999999999</v>
      </c>
      <c r="F1408" s="30">
        <v>2.3962500000000002</v>
      </c>
      <c r="G1408" s="30">
        <v>4.1604000000000001</v>
      </c>
      <c r="H1408" s="30">
        <v>1175.02</v>
      </c>
      <c r="I1408" s="30">
        <v>208896935.632</v>
      </c>
    </row>
    <row r="1409" spans="1:9" x14ac:dyDescent="0.25">
      <c r="A1409" s="40">
        <v>42170</v>
      </c>
      <c r="B1409" s="30" t="s">
        <v>54</v>
      </c>
      <c r="C1409" s="30" t="s">
        <v>55</v>
      </c>
      <c r="D1409" s="30">
        <v>173.62119999999999</v>
      </c>
      <c r="E1409" s="30">
        <v>182.23240000000001</v>
      </c>
      <c r="F1409" s="30">
        <v>-4.72539</v>
      </c>
      <c r="G1409" s="30">
        <v>-8.6112000000000002</v>
      </c>
      <c r="H1409" s="30">
        <v>1150.02</v>
      </c>
      <c r="I1409" s="30">
        <v>199667852.42399999</v>
      </c>
    </row>
    <row r="1410" spans="1:9" x14ac:dyDescent="0.25">
      <c r="A1410" s="40">
        <v>42167</v>
      </c>
      <c r="B1410" s="30" t="s">
        <v>54</v>
      </c>
      <c r="C1410" s="30" t="s">
        <v>55</v>
      </c>
      <c r="D1410" s="30">
        <v>182.23220000000001</v>
      </c>
      <c r="E1410" s="30">
        <v>186.21260000000001</v>
      </c>
      <c r="F1410" s="30">
        <v>-2.1375600000000001</v>
      </c>
      <c r="G1410" s="30">
        <v>-3.9803999999999999</v>
      </c>
      <c r="H1410" s="30">
        <v>1150.02</v>
      </c>
      <c r="I1410" s="30">
        <v>209570674.64399999</v>
      </c>
    </row>
    <row r="1411" spans="1:9" x14ac:dyDescent="0.25">
      <c r="A1411" s="40">
        <v>42166</v>
      </c>
      <c r="B1411" s="30" t="s">
        <v>54</v>
      </c>
      <c r="C1411" s="30" t="s">
        <v>55</v>
      </c>
      <c r="D1411" s="30">
        <v>186.2124</v>
      </c>
      <c r="E1411" s="30">
        <v>182.4752</v>
      </c>
      <c r="F1411" s="30">
        <v>2.04806</v>
      </c>
      <c r="G1411" s="30">
        <v>3.7372000000000001</v>
      </c>
      <c r="H1411" s="30">
        <v>1150.02</v>
      </c>
      <c r="I1411" s="30">
        <v>214147984.248</v>
      </c>
    </row>
    <row r="1412" spans="1:9" x14ac:dyDescent="0.25">
      <c r="A1412" s="40">
        <v>42165</v>
      </c>
      <c r="B1412" s="30" t="s">
        <v>54</v>
      </c>
      <c r="C1412" s="30" t="s">
        <v>55</v>
      </c>
      <c r="D1412" s="30">
        <v>182.47540000000001</v>
      </c>
      <c r="E1412" s="30">
        <v>174.58619999999999</v>
      </c>
      <c r="F1412" s="30">
        <v>4.5187999999999997</v>
      </c>
      <c r="G1412" s="30">
        <v>7.8891999999999998</v>
      </c>
      <c r="H1412" s="30">
        <v>1150.02</v>
      </c>
      <c r="I1412" s="30">
        <v>209850359.50799999</v>
      </c>
    </row>
    <row r="1413" spans="1:9" x14ac:dyDescent="0.25">
      <c r="A1413" s="40">
        <v>42164</v>
      </c>
      <c r="B1413" s="30" t="s">
        <v>54</v>
      </c>
      <c r="C1413" s="30" t="s">
        <v>55</v>
      </c>
      <c r="D1413" s="30">
        <v>174.58619999999999</v>
      </c>
      <c r="E1413" s="30">
        <v>171.57579999999999</v>
      </c>
      <c r="F1413" s="30">
        <v>1.7545599999999999</v>
      </c>
      <c r="G1413" s="30">
        <v>3.0104000000000002</v>
      </c>
      <c r="H1413" s="30">
        <v>1150.02</v>
      </c>
      <c r="I1413" s="30">
        <v>200777621.72400001</v>
      </c>
    </row>
    <row r="1414" spans="1:9" x14ac:dyDescent="0.25">
      <c r="A1414" s="40">
        <v>42163</v>
      </c>
      <c r="B1414" s="30" t="s">
        <v>54</v>
      </c>
      <c r="C1414" s="30" t="s">
        <v>55</v>
      </c>
      <c r="D1414" s="30">
        <v>171.57599999999999</v>
      </c>
      <c r="E1414" s="30">
        <v>175.8272</v>
      </c>
      <c r="F1414" s="30">
        <v>-2.4178299999999999</v>
      </c>
      <c r="G1414" s="30">
        <v>-4.2511999999999999</v>
      </c>
      <c r="H1414" s="30">
        <v>1125.02</v>
      </c>
      <c r="I1414" s="30">
        <v>193026431.52000001</v>
      </c>
    </row>
    <row r="1415" spans="1:9" x14ac:dyDescent="0.25">
      <c r="A1415" s="40">
        <v>42160</v>
      </c>
      <c r="B1415" s="30" t="s">
        <v>54</v>
      </c>
      <c r="C1415" s="30" t="s">
        <v>55</v>
      </c>
      <c r="D1415" s="30">
        <v>175.8272</v>
      </c>
      <c r="E1415" s="30">
        <v>174.02</v>
      </c>
      <c r="F1415" s="30">
        <v>1.0385</v>
      </c>
      <c r="G1415" s="30">
        <v>1.8071999999999999</v>
      </c>
      <c r="H1415" s="30">
        <v>1025.02</v>
      </c>
      <c r="I1415" s="30">
        <v>180226396.544</v>
      </c>
    </row>
    <row r="1416" spans="1:9" x14ac:dyDescent="0.25">
      <c r="A1416" s="40">
        <v>42159</v>
      </c>
      <c r="B1416" s="30" t="s">
        <v>54</v>
      </c>
      <c r="C1416" s="30" t="s">
        <v>55</v>
      </c>
      <c r="D1416" s="30">
        <v>174.02</v>
      </c>
      <c r="E1416" s="30">
        <v>179.9528</v>
      </c>
      <c r="F1416" s="30">
        <v>-3.2968600000000001</v>
      </c>
      <c r="G1416" s="30">
        <v>-5.9328000000000003</v>
      </c>
      <c r="H1416" s="30">
        <v>975.02</v>
      </c>
      <c r="I1416" s="30">
        <v>169672980.40000001</v>
      </c>
    </row>
    <row r="1417" spans="1:9" x14ac:dyDescent="0.25">
      <c r="A1417" s="40">
        <v>42158</v>
      </c>
      <c r="B1417" s="30" t="s">
        <v>54</v>
      </c>
      <c r="C1417" s="30" t="s">
        <v>55</v>
      </c>
      <c r="D1417" s="30">
        <v>179.95259999999999</v>
      </c>
      <c r="E1417" s="30">
        <v>175.083</v>
      </c>
      <c r="F1417" s="30">
        <v>2.7813099999999999</v>
      </c>
      <c r="G1417" s="30">
        <v>4.8696000000000002</v>
      </c>
      <c r="H1417" s="30">
        <v>950.02</v>
      </c>
      <c r="I1417" s="30">
        <v>170958569.05199999</v>
      </c>
    </row>
    <row r="1418" spans="1:9" x14ac:dyDescent="0.25">
      <c r="A1418" s="40">
        <v>42157</v>
      </c>
      <c r="B1418" s="30" t="s">
        <v>54</v>
      </c>
      <c r="C1418" s="30" t="s">
        <v>55</v>
      </c>
      <c r="D1418" s="30">
        <v>175.08320000000001</v>
      </c>
      <c r="E1418" s="30">
        <v>178.39680000000001</v>
      </c>
      <c r="F1418" s="30">
        <v>-1.8574299999999999</v>
      </c>
      <c r="G1418" s="30">
        <v>-3.3136000000000001</v>
      </c>
      <c r="H1418" s="30">
        <v>1025.02</v>
      </c>
      <c r="I1418" s="30">
        <v>179463781.664</v>
      </c>
    </row>
    <row r="1419" spans="1:9" x14ac:dyDescent="0.25">
      <c r="A1419" s="40">
        <v>42156</v>
      </c>
      <c r="B1419" s="30" t="s">
        <v>54</v>
      </c>
      <c r="C1419" s="30" t="s">
        <v>55</v>
      </c>
      <c r="D1419" s="30">
        <v>178.39660000000001</v>
      </c>
      <c r="E1419" s="30">
        <v>177.82259999999999</v>
      </c>
      <c r="F1419" s="30">
        <v>0.32279000000000002</v>
      </c>
      <c r="G1419" s="30">
        <v>0.57399999999999995</v>
      </c>
      <c r="H1419" s="30">
        <v>1025.02</v>
      </c>
      <c r="I1419" s="30">
        <v>182860082.93200001</v>
      </c>
    </row>
    <row r="1420" spans="1:9" x14ac:dyDescent="0.25">
      <c r="A1420" s="40">
        <v>42153</v>
      </c>
      <c r="B1420" s="30" t="s">
        <v>54</v>
      </c>
      <c r="C1420" s="30" t="s">
        <v>55</v>
      </c>
      <c r="D1420" s="30">
        <v>177.8228</v>
      </c>
      <c r="E1420" s="30">
        <v>179.452</v>
      </c>
      <c r="F1420" s="30">
        <v>-0.90788000000000002</v>
      </c>
      <c r="G1420" s="30">
        <v>-1.6292</v>
      </c>
      <c r="H1420" s="30">
        <v>1025.02</v>
      </c>
      <c r="I1420" s="30">
        <v>182271926.456</v>
      </c>
    </row>
    <row r="1421" spans="1:9" x14ac:dyDescent="0.25">
      <c r="A1421" s="40">
        <v>42152</v>
      </c>
      <c r="B1421" s="30" t="s">
        <v>54</v>
      </c>
      <c r="C1421" s="30" t="s">
        <v>55</v>
      </c>
      <c r="D1421" s="30">
        <v>179.452</v>
      </c>
      <c r="E1421" s="30">
        <v>179.17240000000001</v>
      </c>
      <c r="F1421" s="30">
        <v>0.15604999999999999</v>
      </c>
      <c r="G1421" s="30">
        <v>0.27960000000000002</v>
      </c>
      <c r="H1421" s="30">
        <v>1150.02</v>
      </c>
      <c r="I1421" s="30">
        <v>206373389.03999999</v>
      </c>
    </row>
    <row r="1422" spans="1:9" x14ac:dyDescent="0.25">
      <c r="A1422" s="40">
        <v>42151</v>
      </c>
      <c r="B1422" s="30" t="s">
        <v>54</v>
      </c>
      <c r="C1422" s="30" t="s">
        <v>55</v>
      </c>
      <c r="D1422" s="30">
        <v>179.17240000000001</v>
      </c>
      <c r="E1422" s="30">
        <v>174.81039999999999</v>
      </c>
      <c r="F1422" s="30">
        <v>2.4952700000000001</v>
      </c>
      <c r="G1422" s="30">
        <v>4.3620000000000001</v>
      </c>
      <c r="H1422" s="30">
        <v>1125.02</v>
      </c>
      <c r="I1422" s="30">
        <v>201572533.44800001</v>
      </c>
    </row>
    <row r="1423" spans="1:9" x14ac:dyDescent="0.25">
      <c r="A1423" s="40">
        <v>42150</v>
      </c>
      <c r="B1423" s="30" t="s">
        <v>54</v>
      </c>
      <c r="C1423" s="30" t="s">
        <v>55</v>
      </c>
      <c r="D1423" s="30">
        <v>174.81059999999999</v>
      </c>
      <c r="E1423" s="30">
        <v>180.52180000000001</v>
      </c>
      <c r="F1423" s="30">
        <v>-3.1637200000000001</v>
      </c>
      <c r="G1423" s="30">
        <v>-5.7111999999999998</v>
      </c>
      <c r="H1423" s="30">
        <v>1375.02</v>
      </c>
      <c r="I1423" s="30">
        <v>240368071.21200001</v>
      </c>
    </row>
    <row r="1424" spans="1:9" x14ac:dyDescent="0.25">
      <c r="A1424" s="40">
        <v>42146</v>
      </c>
      <c r="B1424" s="30" t="s">
        <v>54</v>
      </c>
      <c r="C1424" s="30" t="s">
        <v>55</v>
      </c>
      <c r="D1424" s="30">
        <v>180.52180000000001</v>
      </c>
      <c r="E1424" s="30">
        <v>181.9178</v>
      </c>
      <c r="F1424" s="30">
        <v>-0.76737999999999995</v>
      </c>
      <c r="G1424" s="30">
        <v>-1.3959999999999999</v>
      </c>
      <c r="H1424" s="30">
        <v>1400.02</v>
      </c>
      <c r="I1424" s="30">
        <v>252734130.43599999</v>
      </c>
    </row>
    <row r="1425" spans="1:9" x14ac:dyDescent="0.25">
      <c r="A1425" s="40">
        <v>42145</v>
      </c>
      <c r="B1425" s="30" t="s">
        <v>54</v>
      </c>
      <c r="C1425" s="30" t="s">
        <v>55</v>
      </c>
      <c r="D1425" s="30">
        <v>181.91759999999999</v>
      </c>
      <c r="E1425" s="30">
        <v>175.5264</v>
      </c>
      <c r="F1425" s="30">
        <v>3.6411600000000002</v>
      </c>
      <c r="G1425" s="30">
        <v>6.3912000000000004</v>
      </c>
      <c r="H1425" s="30">
        <v>1650.02</v>
      </c>
      <c r="I1425" s="30">
        <v>300167678.352</v>
      </c>
    </row>
    <row r="1426" spans="1:9" x14ac:dyDescent="0.25">
      <c r="A1426" s="40">
        <v>42144</v>
      </c>
      <c r="B1426" s="30" t="s">
        <v>54</v>
      </c>
      <c r="C1426" s="30" t="s">
        <v>55</v>
      </c>
      <c r="D1426" s="30">
        <v>175.5264</v>
      </c>
      <c r="E1426" s="30">
        <v>175.58279999999999</v>
      </c>
      <c r="F1426" s="30">
        <v>-3.2120000000000003E-2</v>
      </c>
      <c r="G1426" s="30">
        <v>-5.6399999999999999E-2</v>
      </c>
      <c r="H1426" s="30">
        <v>1650.02</v>
      </c>
      <c r="I1426" s="30">
        <v>289622070.528</v>
      </c>
    </row>
    <row r="1427" spans="1:9" x14ac:dyDescent="0.25">
      <c r="A1427" s="40">
        <v>42143</v>
      </c>
      <c r="B1427" s="30" t="s">
        <v>54</v>
      </c>
      <c r="C1427" s="30" t="s">
        <v>55</v>
      </c>
      <c r="D1427" s="30">
        <v>175.58279999999999</v>
      </c>
      <c r="E1427" s="30">
        <v>174.416</v>
      </c>
      <c r="F1427" s="30">
        <v>0.66898000000000002</v>
      </c>
      <c r="G1427" s="30">
        <v>1.1668000000000001</v>
      </c>
      <c r="H1427" s="30">
        <v>1750.02</v>
      </c>
      <c r="I1427" s="30">
        <v>307273411.65600002</v>
      </c>
    </row>
    <row r="1428" spans="1:9" x14ac:dyDescent="0.25">
      <c r="A1428" s="40">
        <v>42142</v>
      </c>
      <c r="B1428" s="30" t="s">
        <v>54</v>
      </c>
      <c r="C1428" s="30" t="s">
        <v>55</v>
      </c>
      <c r="D1428" s="30">
        <v>174.4162</v>
      </c>
      <c r="E1428" s="30">
        <v>168.53380000000001</v>
      </c>
      <c r="F1428" s="30">
        <v>3.4903400000000002</v>
      </c>
      <c r="G1428" s="30">
        <v>5.8823999999999996</v>
      </c>
      <c r="H1428" s="30">
        <v>1350.02</v>
      </c>
      <c r="I1428" s="30">
        <v>235465358.324</v>
      </c>
    </row>
    <row r="1429" spans="1:9" x14ac:dyDescent="0.25">
      <c r="A1429" s="40">
        <v>42139</v>
      </c>
      <c r="B1429" s="30" t="s">
        <v>54</v>
      </c>
      <c r="C1429" s="30" t="s">
        <v>55</v>
      </c>
      <c r="D1429" s="30">
        <v>168.53380000000001</v>
      </c>
      <c r="E1429" s="30">
        <v>167.51859999999999</v>
      </c>
      <c r="F1429" s="30">
        <v>0.60602</v>
      </c>
      <c r="G1429" s="30">
        <v>1.0152000000000001</v>
      </c>
      <c r="H1429" s="30">
        <v>1350.02</v>
      </c>
      <c r="I1429" s="30">
        <v>227524000.676</v>
      </c>
    </row>
    <row r="1430" spans="1:9" x14ac:dyDescent="0.25">
      <c r="A1430" s="40">
        <v>42138</v>
      </c>
      <c r="B1430" s="30" t="s">
        <v>54</v>
      </c>
      <c r="C1430" s="30" t="s">
        <v>55</v>
      </c>
      <c r="D1430" s="30">
        <v>167.51859999999999</v>
      </c>
      <c r="E1430" s="30">
        <v>163.87979999999999</v>
      </c>
      <c r="F1430" s="30">
        <v>2.2204100000000002</v>
      </c>
      <c r="G1430" s="30">
        <v>3.6387999999999998</v>
      </c>
      <c r="H1430" s="30">
        <v>1300.02</v>
      </c>
      <c r="I1430" s="30">
        <v>217777530.37200001</v>
      </c>
    </row>
    <row r="1431" spans="1:9" x14ac:dyDescent="0.25">
      <c r="A1431" s="40">
        <v>42137</v>
      </c>
      <c r="B1431" s="30" t="s">
        <v>54</v>
      </c>
      <c r="C1431" s="30" t="s">
        <v>55</v>
      </c>
      <c r="D1431" s="30">
        <v>163.87979999999999</v>
      </c>
      <c r="E1431" s="30">
        <v>161.64259999999999</v>
      </c>
      <c r="F1431" s="30">
        <v>1.3840399999999999</v>
      </c>
      <c r="G1431" s="30">
        <v>2.2372000000000001</v>
      </c>
      <c r="H1431" s="30">
        <v>1300.02</v>
      </c>
      <c r="I1431" s="30">
        <v>213047017.59599999</v>
      </c>
    </row>
    <row r="1432" spans="1:9" x14ac:dyDescent="0.25">
      <c r="A1432" s="40">
        <v>42136</v>
      </c>
      <c r="B1432" s="30" t="s">
        <v>54</v>
      </c>
      <c r="C1432" s="30" t="s">
        <v>55</v>
      </c>
      <c r="D1432" s="30">
        <v>161.64259999999999</v>
      </c>
      <c r="E1432" s="30">
        <v>159.04740000000001</v>
      </c>
      <c r="F1432" s="30">
        <v>1.63171</v>
      </c>
      <c r="G1432" s="30">
        <v>2.5952000000000002</v>
      </c>
      <c r="H1432" s="30">
        <v>1300.02</v>
      </c>
      <c r="I1432" s="30">
        <v>210138612.852</v>
      </c>
    </row>
    <row r="1433" spans="1:9" x14ac:dyDescent="0.25">
      <c r="A1433" s="40">
        <v>42135</v>
      </c>
      <c r="B1433" s="30" t="s">
        <v>54</v>
      </c>
      <c r="C1433" s="30" t="s">
        <v>55</v>
      </c>
      <c r="D1433" s="30">
        <v>159.04740000000001</v>
      </c>
      <c r="E1433" s="30">
        <v>163.93180000000001</v>
      </c>
      <c r="F1433" s="30">
        <v>-2.97953</v>
      </c>
      <c r="G1433" s="30">
        <v>-4.8844000000000003</v>
      </c>
      <c r="H1433" s="30">
        <v>1300.02</v>
      </c>
      <c r="I1433" s="30">
        <v>206764800.94800001</v>
      </c>
    </row>
    <row r="1434" spans="1:9" x14ac:dyDescent="0.25">
      <c r="A1434" s="40">
        <v>42132</v>
      </c>
      <c r="B1434" s="30" t="s">
        <v>54</v>
      </c>
      <c r="C1434" s="30" t="s">
        <v>55</v>
      </c>
      <c r="D1434" s="30">
        <v>163.93180000000001</v>
      </c>
      <c r="E1434" s="30">
        <v>157.18860000000001</v>
      </c>
      <c r="F1434" s="30">
        <v>4.2898800000000001</v>
      </c>
      <c r="G1434" s="30">
        <v>6.7431999999999999</v>
      </c>
      <c r="H1434" s="30">
        <v>1300.02</v>
      </c>
      <c r="I1434" s="30">
        <v>213114618.63600001</v>
      </c>
    </row>
    <row r="1435" spans="1:9" x14ac:dyDescent="0.25">
      <c r="A1435" s="40">
        <v>42131</v>
      </c>
      <c r="B1435" s="30" t="s">
        <v>54</v>
      </c>
      <c r="C1435" s="30" t="s">
        <v>55</v>
      </c>
      <c r="D1435" s="30">
        <v>157.18879999999999</v>
      </c>
      <c r="E1435" s="30">
        <v>155.12200000000001</v>
      </c>
      <c r="F1435" s="30">
        <v>1.3323700000000001</v>
      </c>
      <c r="G1435" s="30">
        <v>2.0668000000000002</v>
      </c>
      <c r="H1435" s="30">
        <v>1450.02</v>
      </c>
      <c r="I1435" s="30">
        <v>227926903.77599999</v>
      </c>
    </row>
    <row r="1436" spans="1:9" x14ac:dyDescent="0.25">
      <c r="A1436" s="40">
        <v>42130</v>
      </c>
      <c r="B1436" s="30" t="s">
        <v>54</v>
      </c>
      <c r="C1436" s="30" t="s">
        <v>55</v>
      </c>
      <c r="D1436" s="30">
        <v>155.12200000000001</v>
      </c>
      <c r="E1436" s="30">
        <v>157.78800000000001</v>
      </c>
      <c r="F1436" s="30">
        <v>-1.6896100000000001</v>
      </c>
      <c r="G1436" s="30">
        <v>-2.6659999999999999</v>
      </c>
      <c r="H1436" s="30">
        <v>1450.02</v>
      </c>
      <c r="I1436" s="30">
        <v>224930002.44</v>
      </c>
    </row>
    <row r="1437" spans="1:9" x14ac:dyDescent="0.25">
      <c r="A1437" s="40">
        <v>42129</v>
      </c>
      <c r="B1437" s="30" t="s">
        <v>54</v>
      </c>
      <c r="C1437" s="30" t="s">
        <v>55</v>
      </c>
      <c r="D1437" s="30">
        <v>157.78800000000001</v>
      </c>
      <c r="E1437" s="30">
        <v>164.65520000000001</v>
      </c>
      <c r="F1437" s="30">
        <v>-4.1706500000000002</v>
      </c>
      <c r="G1437" s="30">
        <v>-6.8672000000000004</v>
      </c>
      <c r="H1437" s="30">
        <v>1450.02</v>
      </c>
      <c r="I1437" s="30">
        <v>228795755.75999999</v>
      </c>
    </row>
    <row r="1438" spans="1:9" x14ac:dyDescent="0.25">
      <c r="A1438" s="40">
        <v>42128</v>
      </c>
      <c r="B1438" s="30" t="s">
        <v>54</v>
      </c>
      <c r="C1438" s="30" t="s">
        <v>55</v>
      </c>
      <c r="D1438" s="30">
        <v>164.655</v>
      </c>
      <c r="E1438" s="30">
        <v>164.6746</v>
      </c>
      <c r="F1438" s="30">
        <v>-1.1900000000000001E-2</v>
      </c>
      <c r="G1438" s="30">
        <v>-1.9599999999999999E-2</v>
      </c>
      <c r="H1438" s="30">
        <v>1450.02</v>
      </c>
      <c r="I1438" s="30">
        <v>238753043.09999999</v>
      </c>
    </row>
    <row r="1439" spans="1:9" x14ac:dyDescent="0.25">
      <c r="A1439" s="40">
        <v>42125</v>
      </c>
      <c r="B1439" s="30" t="s">
        <v>54</v>
      </c>
      <c r="C1439" s="30" t="s">
        <v>55</v>
      </c>
      <c r="D1439" s="30">
        <v>164.67439999999999</v>
      </c>
      <c r="E1439" s="30">
        <v>156.3252</v>
      </c>
      <c r="F1439" s="30">
        <v>5.3409199999999997</v>
      </c>
      <c r="G1439" s="30">
        <v>8.3491999999999997</v>
      </c>
      <c r="H1439" s="30">
        <v>1450.02</v>
      </c>
      <c r="I1439" s="30">
        <v>238781173.48800001</v>
      </c>
    </row>
    <row r="1440" spans="1:9" x14ac:dyDescent="0.25">
      <c r="A1440" s="40">
        <v>42124</v>
      </c>
      <c r="B1440" s="30" t="s">
        <v>54</v>
      </c>
      <c r="C1440" s="30" t="s">
        <v>55</v>
      </c>
      <c r="D1440" s="30">
        <v>156.3252</v>
      </c>
      <c r="E1440" s="30">
        <v>159.566</v>
      </c>
      <c r="F1440" s="30">
        <v>-2.0310100000000002</v>
      </c>
      <c r="G1440" s="30">
        <v>-3.2408000000000001</v>
      </c>
      <c r="H1440" s="30">
        <v>1450.02</v>
      </c>
      <c r="I1440" s="30">
        <v>226674666.50400001</v>
      </c>
    </row>
    <row r="1441" spans="1:9" x14ac:dyDescent="0.25">
      <c r="A1441" s="40">
        <v>42123</v>
      </c>
      <c r="B1441" s="30" t="s">
        <v>54</v>
      </c>
      <c r="C1441" s="30" t="s">
        <v>55</v>
      </c>
      <c r="D1441" s="30">
        <v>159.566</v>
      </c>
      <c r="E1441" s="30">
        <v>165.7296</v>
      </c>
      <c r="F1441" s="30">
        <v>-3.7190699999999999</v>
      </c>
      <c r="G1441" s="30">
        <v>-6.1635999999999997</v>
      </c>
      <c r="H1441" s="30">
        <v>1450.02</v>
      </c>
      <c r="I1441" s="30">
        <v>231373891.31999999</v>
      </c>
    </row>
    <row r="1442" spans="1:9" x14ac:dyDescent="0.25">
      <c r="A1442" s="40">
        <v>42122</v>
      </c>
      <c r="B1442" s="30" t="s">
        <v>54</v>
      </c>
      <c r="C1442" s="30" t="s">
        <v>55</v>
      </c>
      <c r="D1442" s="30">
        <v>165.7294</v>
      </c>
      <c r="E1442" s="30">
        <v>159.63980000000001</v>
      </c>
      <c r="F1442" s="30">
        <v>3.8145899999999999</v>
      </c>
      <c r="G1442" s="30">
        <v>6.0895999999999999</v>
      </c>
      <c r="H1442" s="30">
        <v>1450.02</v>
      </c>
      <c r="I1442" s="30">
        <v>240310944.588</v>
      </c>
    </row>
    <row r="1443" spans="1:9" x14ac:dyDescent="0.25">
      <c r="A1443" s="40">
        <v>42121</v>
      </c>
      <c r="B1443" s="30" t="s">
        <v>54</v>
      </c>
      <c r="C1443" s="30" t="s">
        <v>55</v>
      </c>
      <c r="D1443" s="30">
        <v>159.63980000000001</v>
      </c>
      <c r="E1443" s="30">
        <v>164.40379999999999</v>
      </c>
      <c r="F1443" s="30">
        <v>-2.8977400000000002</v>
      </c>
      <c r="G1443" s="30">
        <v>-4.7640000000000002</v>
      </c>
      <c r="H1443" s="30">
        <v>1450.02</v>
      </c>
      <c r="I1443" s="30">
        <v>231480902.796</v>
      </c>
    </row>
    <row r="1444" spans="1:9" x14ac:dyDescent="0.25">
      <c r="A1444" s="40">
        <v>42118</v>
      </c>
      <c r="B1444" s="30" t="s">
        <v>54</v>
      </c>
      <c r="C1444" s="30" t="s">
        <v>55</v>
      </c>
      <c r="D1444" s="30">
        <v>164.40379999999999</v>
      </c>
      <c r="E1444" s="30">
        <v>163.63140000000001</v>
      </c>
      <c r="F1444" s="30">
        <v>0.47204000000000002</v>
      </c>
      <c r="G1444" s="30">
        <v>0.77239999999999998</v>
      </c>
      <c r="H1444" s="30">
        <v>1450.02</v>
      </c>
      <c r="I1444" s="30">
        <v>238388798.07600001</v>
      </c>
    </row>
    <row r="1445" spans="1:9" x14ac:dyDescent="0.25">
      <c r="A1445" s="40">
        <v>42117</v>
      </c>
      <c r="B1445" s="30" t="s">
        <v>54</v>
      </c>
      <c r="C1445" s="30" t="s">
        <v>55</v>
      </c>
      <c r="D1445" s="30">
        <v>163.63159999999999</v>
      </c>
      <c r="E1445" s="30">
        <v>161.6456</v>
      </c>
      <c r="F1445" s="30">
        <v>1.22861</v>
      </c>
      <c r="G1445" s="30">
        <v>1.986</v>
      </c>
      <c r="H1445" s="30">
        <v>1400.02</v>
      </c>
      <c r="I1445" s="30">
        <v>229087512.632</v>
      </c>
    </row>
    <row r="1446" spans="1:9" x14ac:dyDescent="0.25">
      <c r="A1446" s="40">
        <v>42116</v>
      </c>
      <c r="B1446" s="30" t="s">
        <v>54</v>
      </c>
      <c r="C1446" s="30" t="s">
        <v>55</v>
      </c>
      <c r="D1446" s="30">
        <v>161.64580000000001</v>
      </c>
      <c r="E1446" s="30">
        <v>159.57980000000001</v>
      </c>
      <c r="F1446" s="30">
        <v>1.2946500000000001</v>
      </c>
      <c r="G1446" s="30">
        <v>2.0659999999999998</v>
      </c>
      <c r="H1446" s="30">
        <v>1400.02</v>
      </c>
      <c r="I1446" s="30">
        <v>226307352.91600001</v>
      </c>
    </row>
    <row r="1447" spans="1:9" x14ac:dyDescent="0.25">
      <c r="A1447" s="40">
        <v>42115</v>
      </c>
      <c r="B1447" s="30" t="s">
        <v>54</v>
      </c>
      <c r="C1447" s="30" t="s">
        <v>55</v>
      </c>
      <c r="D1447" s="30">
        <v>159.58000000000001</v>
      </c>
      <c r="E1447" s="30">
        <v>159.06880000000001</v>
      </c>
      <c r="F1447" s="30">
        <v>0.32136999999999999</v>
      </c>
      <c r="G1447" s="30">
        <v>0.51119999999999999</v>
      </c>
      <c r="H1447" s="30">
        <v>1400.02</v>
      </c>
      <c r="I1447" s="30">
        <v>223415191.59999999</v>
      </c>
    </row>
    <row r="1448" spans="1:9" x14ac:dyDescent="0.25">
      <c r="A1448" s="40">
        <v>42114</v>
      </c>
      <c r="B1448" s="30" t="s">
        <v>54</v>
      </c>
      <c r="C1448" s="30" t="s">
        <v>55</v>
      </c>
      <c r="D1448" s="30">
        <v>159.06899999999999</v>
      </c>
      <c r="E1448" s="30">
        <v>154.4374</v>
      </c>
      <c r="F1448" s="30">
        <v>2.9990100000000002</v>
      </c>
      <c r="G1448" s="30">
        <v>4.6315999999999997</v>
      </c>
      <c r="H1448" s="30">
        <v>1400.02</v>
      </c>
      <c r="I1448" s="30">
        <v>222699781.38</v>
      </c>
    </row>
    <row r="1449" spans="1:9" x14ac:dyDescent="0.25">
      <c r="A1449" s="40">
        <v>42111</v>
      </c>
      <c r="B1449" s="30" t="s">
        <v>54</v>
      </c>
      <c r="C1449" s="30" t="s">
        <v>55</v>
      </c>
      <c r="D1449" s="30">
        <v>154.4376</v>
      </c>
      <c r="E1449" s="30">
        <v>160.0992</v>
      </c>
      <c r="F1449" s="30">
        <v>-3.5363099999999998</v>
      </c>
      <c r="G1449" s="30">
        <v>-5.6616</v>
      </c>
      <c r="H1449" s="30">
        <v>1675.02</v>
      </c>
      <c r="I1449" s="30">
        <v>258686068.752</v>
      </c>
    </row>
    <row r="1450" spans="1:9" x14ac:dyDescent="0.25">
      <c r="A1450" s="40">
        <v>42110</v>
      </c>
      <c r="B1450" s="30" t="s">
        <v>54</v>
      </c>
      <c r="C1450" s="30" t="s">
        <v>55</v>
      </c>
      <c r="D1450" s="30">
        <v>160.0992</v>
      </c>
      <c r="E1450" s="30">
        <v>158.1088</v>
      </c>
      <c r="F1450" s="30">
        <v>1.25888</v>
      </c>
      <c r="G1450" s="30">
        <v>1.9903999999999999</v>
      </c>
      <c r="H1450" s="30">
        <v>1675.02</v>
      </c>
      <c r="I1450" s="30">
        <v>268169361.984</v>
      </c>
    </row>
    <row r="1451" spans="1:9" x14ac:dyDescent="0.25">
      <c r="A1451" s="40">
        <v>42109</v>
      </c>
      <c r="B1451" s="30" t="s">
        <v>54</v>
      </c>
      <c r="C1451" s="30" t="s">
        <v>55</v>
      </c>
      <c r="D1451" s="30">
        <v>158.1088</v>
      </c>
      <c r="E1451" s="30">
        <v>155.1584</v>
      </c>
      <c r="F1451" s="30">
        <v>1.90154</v>
      </c>
      <c r="G1451" s="30">
        <v>2.9504000000000001</v>
      </c>
      <c r="H1451" s="30">
        <v>1675.02</v>
      </c>
      <c r="I1451" s="30">
        <v>264835402.176</v>
      </c>
    </row>
    <row r="1452" spans="1:9" x14ac:dyDescent="0.25">
      <c r="A1452" s="40">
        <v>42108</v>
      </c>
      <c r="B1452" s="30" t="s">
        <v>54</v>
      </c>
      <c r="C1452" s="30" t="s">
        <v>55</v>
      </c>
      <c r="D1452" s="30">
        <v>155.1584</v>
      </c>
      <c r="E1452" s="30">
        <v>150.76679999999999</v>
      </c>
      <c r="F1452" s="30">
        <v>2.9128400000000001</v>
      </c>
      <c r="G1452" s="30">
        <v>4.3916000000000004</v>
      </c>
      <c r="H1452" s="30">
        <v>2125.02</v>
      </c>
      <c r="I1452" s="30">
        <v>329714703.16799998</v>
      </c>
    </row>
    <row r="1453" spans="1:9" x14ac:dyDescent="0.25">
      <c r="A1453" s="40">
        <v>42107</v>
      </c>
      <c r="B1453" s="30" t="s">
        <v>54</v>
      </c>
      <c r="C1453" s="30" t="s">
        <v>55</v>
      </c>
      <c r="D1453" s="30">
        <v>150.76679999999999</v>
      </c>
      <c r="E1453" s="30">
        <v>157.81039999999999</v>
      </c>
      <c r="F1453" s="30">
        <v>-4.46333</v>
      </c>
      <c r="G1453" s="30">
        <v>-7.0435999999999996</v>
      </c>
      <c r="H1453" s="30">
        <v>2125.02</v>
      </c>
      <c r="I1453" s="30">
        <v>320382465.33600003</v>
      </c>
    </row>
    <row r="1454" spans="1:9" x14ac:dyDescent="0.25">
      <c r="A1454" s="40">
        <v>42104</v>
      </c>
      <c r="B1454" s="30" t="s">
        <v>54</v>
      </c>
      <c r="C1454" s="30" t="s">
        <v>55</v>
      </c>
      <c r="D1454" s="30">
        <v>157.81039999999999</v>
      </c>
      <c r="E1454" s="30">
        <v>150.83879999999999</v>
      </c>
      <c r="F1454" s="30">
        <v>4.6218899999999996</v>
      </c>
      <c r="G1454" s="30">
        <v>6.9715999999999996</v>
      </c>
      <c r="H1454" s="30">
        <v>2075.02</v>
      </c>
      <c r="I1454" s="30">
        <v>327459736.208</v>
      </c>
    </row>
    <row r="1455" spans="1:9" x14ac:dyDescent="0.25">
      <c r="A1455" s="40">
        <v>42103</v>
      </c>
      <c r="B1455" s="30" t="s">
        <v>54</v>
      </c>
      <c r="C1455" s="30" t="s">
        <v>55</v>
      </c>
      <c r="D1455" s="30">
        <v>150.839</v>
      </c>
      <c r="E1455" s="30">
        <v>145.57820000000001</v>
      </c>
      <c r="F1455" s="30">
        <v>3.6137299999999999</v>
      </c>
      <c r="G1455" s="30">
        <v>5.2607999999999997</v>
      </c>
      <c r="H1455" s="30">
        <v>2075.02</v>
      </c>
      <c r="I1455" s="30">
        <v>312993941.77999997</v>
      </c>
    </row>
    <row r="1456" spans="1:9" x14ac:dyDescent="0.25">
      <c r="A1456" s="40">
        <v>42102</v>
      </c>
      <c r="B1456" s="30" t="s">
        <v>54</v>
      </c>
      <c r="C1456" s="30" t="s">
        <v>55</v>
      </c>
      <c r="D1456" s="30">
        <v>145.57839999999999</v>
      </c>
      <c r="E1456" s="30">
        <v>142.35720000000001</v>
      </c>
      <c r="F1456" s="30">
        <v>2.2627600000000001</v>
      </c>
      <c r="G1456" s="30">
        <v>3.2212000000000001</v>
      </c>
      <c r="H1456" s="30">
        <v>2075.02</v>
      </c>
      <c r="I1456" s="30">
        <v>302078091.56800002</v>
      </c>
    </row>
    <row r="1457" spans="1:9" x14ac:dyDescent="0.25">
      <c r="A1457" s="40">
        <v>42101</v>
      </c>
      <c r="B1457" s="30" t="s">
        <v>54</v>
      </c>
      <c r="C1457" s="30" t="s">
        <v>55</v>
      </c>
      <c r="D1457" s="30">
        <v>142.35740000000001</v>
      </c>
      <c r="E1457" s="30">
        <v>142.0702</v>
      </c>
      <c r="F1457" s="30">
        <v>0.20215</v>
      </c>
      <c r="G1457" s="30">
        <v>0.28720000000000001</v>
      </c>
      <c r="H1457" s="30">
        <v>2075.02</v>
      </c>
      <c r="I1457" s="30">
        <v>295394452.148</v>
      </c>
    </row>
    <row r="1458" spans="1:9" x14ac:dyDescent="0.25">
      <c r="A1458" s="40">
        <v>42100</v>
      </c>
      <c r="B1458" s="30" t="s">
        <v>54</v>
      </c>
      <c r="C1458" s="30" t="s">
        <v>55</v>
      </c>
      <c r="D1458" s="30">
        <v>142.07040000000001</v>
      </c>
      <c r="E1458" s="30">
        <v>139.18639999999999</v>
      </c>
      <c r="F1458" s="30">
        <v>2.0720399999999999</v>
      </c>
      <c r="G1458" s="30">
        <v>2.8839999999999999</v>
      </c>
      <c r="H1458" s="30">
        <v>2075.02</v>
      </c>
      <c r="I1458" s="30">
        <v>294798921.40799999</v>
      </c>
    </row>
    <row r="1459" spans="1:9" x14ac:dyDescent="0.25">
      <c r="A1459" s="40">
        <v>42096</v>
      </c>
      <c r="B1459" s="30" t="s">
        <v>54</v>
      </c>
      <c r="C1459" s="30" t="s">
        <v>55</v>
      </c>
      <c r="D1459" s="30">
        <v>139.18639999999999</v>
      </c>
      <c r="E1459" s="30">
        <v>136.90199999999999</v>
      </c>
      <c r="F1459" s="30">
        <v>1.6686399999999999</v>
      </c>
      <c r="G1459" s="30">
        <v>2.2844000000000002</v>
      </c>
      <c r="H1459" s="30">
        <v>2075.02</v>
      </c>
      <c r="I1459" s="30">
        <v>288814563.72799999</v>
      </c>
    </row>
    <row r="1460" spans="1:9" x14ac:dyDescent="0.25">
      <c r="A1460" s="40">
        <v>42095</v>
      </c>
      <c r="B1460" s="30" t="s">
        <v>54</v>
      </c>
      <c r="C1460" s="30" t="s">
        <v>55</v>
      </c>
      <c r="D1460" s="30">
        <v>136.90199999999999</v>
      </c>
      <c r="E1460" s="30">
        <v>135.34960000000001</v>
      </c>
      <c r="F1460" s="30">
        <v>1.14696</v>
      </c>
      <c r="G1460" s="30">
        <v>1.5524</v>
      </c>
      <c r="H1460" s="30">
        <v>2075.02</v>
      </c>
      <c r="I1460" s="30">
        <v>284074388.04000002</v>
      </c>
    </row>
    <row r="1461" spans="1:9" x14ac:dyDescent="0.25">
      <c r="A1461" s="40">
        <v>42094</v>
      </c>
      <c r="B1461" s="30" t="s">
        <v>54</v>
      </c>
      <c r="C1461" s="30" t="s">
        <v>55</v>
      </c>
      <c r="D1461" s="30">
        <v>135.34979999999999</v>
      </c>
      <c r="E1461" s="30">
        <v>139.3706</v>
      </c>
      <c r="F1461" s="30">
        <v>-2.88497</v>
      </c>
      <c r="G1461" s="30">
        <v>-4.0208000000000004</v>
      </c>
      <c r="H1461" s="30">
        <v>2075.02</v>
      </c>
      <c r="I1461" s="30">
        <v>280853541.99599999</v>
      </c>
    </row>
    <row r="1462" spans="1:9" x14ac:dyDescent="0.25">
      <c r="A1462" s="40">
        <v>42093</v>
      </c>
      <c r="B1462" s="30" t="s">
        <v>54</v>
      </c>
      <c r="C1462" s="30" t="s">
        <v>55</v>
      </c>
      <c r="D1462" s="30">
        <v>139.3706</v>
      </c>
      <c r="E1462" s="30">
        <v>136.0874</v>
      </c>
      <c r="F1462" s="30">
        <v>2.4125700000000001</v>
      </c>
      <c r="G1462" s="30">
        <v>3.2831999999999999</v>
      </c>
      <c r="H1462" s="30">
        <v>2075.02</v>
      </c>
      <c r="I1462" s="30">
        <v>289196782.412</v>
      </c>
    </row>
    <row r="1463" spans="1:9" x14ac:dyDescent="0.25">
      <c r="A1463" s="40">
        <v>42090</v>
      </c>
      <c r="B1463" s="30" t="s">
        <v>54</v>
      </c>
      <c r="C1463" s="30" t="s">
        <v>55</v>
      </c>
      <c r="D1463" s="30">
        <v>136.08760000000001</v>
      </c>
      <c r="E1463" s="30">
        <v>134.54920000000001</v>
      </c>
      <c r="F1463" s="30">
        <v>1.14337</v>
      </c>
      <c r="G1463" s="30">
        <v>1.5384</v>
      </c>
      <c r="H1463" s="30">
        <v>2075.02</v>
      </c>
      <c r="I1463" s="30">
        <v>282384491.75199997</v>
      </c>
    </row>
    <row r="1464" spans="1:9" x14ac:dyDescent="0.25">
      <c r="A1464" s="40">
        <v>42089</v>
      </c>
      <c r="B1464" s="30" t="s">
        <v>54</v>
      </c>
      <c r="C1464" s="30" t="s">
        <v>55</v>
      </c>
      <c r="D1464" s="30">
        <v>134.54920000000001</v>
      </c>
      <c r="E1464" s="30">
        <v>133.40280000000001</v>
      </c>
      <c r="F1464" s="30">
        <v>0.85934999999999995</v>
      </c>
      <c r="G1464" s="30">
        <v>1.1464000000000001</v>
      </c>
      <c r="H1464" s="30">
        <v>2075.02</v>
      </c>
      <c r="I1464" s="30">
        <v>279192280.98400003</v>
      </c>
    </row>
    <row r="1465" spans="1:9" x14ac:dyDescent="0.25">
      <c r="A1465" s="40">
        <v>42088</v>
      </c>
      <c r="B1465" s="30" t="s">
        <v>54</v>
      </c>
      <c r="C1465" s="30" t="s">
        <v>55</v>
      </c>
      <c r="D1465" s="30">
        <v>133.40299999999999</v>
      </c>
      <c r="E1465" s="30">
        <v>138.9118</v>
      </c>
      <c r="F1465" s="30">
        <v>-3.9656799999999999</v>
      </c>
      <c r="G1465" s="30">
        <v>-5.5087999999999999</v>
      </c>
      <c r="H1465" s="30">
        <v>2075.02</v>
      </c>
      <c r="I1465" s="30">
        <v>276813893.06</v>
      </c>
    </row>
    <row r="1466" spans="1:9" x14ac:dyDescent="0.25">
      <c r="A1466" s="40">
        <v>42087</v>
      </c>
      <c r="B1466" s="30" t="s">
        <v>54</v>
      </c>
      <c r="C1466" s="30" t="s">
        <v>55</v>
      </c>
      <c r="D1466" s="30">
        <v>138.91159999999999</v>
      </c>
      <c r="E1466" s="30">
        <v>137.50559999999999</v>
      </c>
      <c r="F1466" s="30">
        <v>1.0225</v>
      </c>
      <c r="G1466" s="30">
        <v>1.4059999999999999</v>
      </c>
      <c r="H1466" s="30">
        <v>2075.02</v>
      </c>
      <c r="I1466" s="30">
        <v>288244348.23199999</v>
      </c>
    </row>
    <row r="1467" spans="1:9" x14ac:dyDescent="0.25">
      <c r="A1467" s="40">
        <v>42086</v>
      </c>
      <c r="B1467" s="30" t="s">
        <v>54</v>
      </c>
      <c r="C1467" s="30" t="s">
        <v>55</v>
      </c>
      <c r="D1467" s="30">
        <v>137.50559999999999</v>
      </c>
      <c r="E1467" s="30">
        <v>136.8252</v>
      </c>
      <c r="F1467" s="30">
        <v>0.49728</v>
      </c>
      <c r="G1467" s="30">
        <v>0.6804</v>
      </c>
      <c r="H1467" s="30">
        <v>2375.02</v>
      </c>
      <c r="I1467" s="30">
        <v>326578550.11199999</v>
      </c>
    </row>
    <row r="1468" spans="1:9" x14ac:dyDescent="0.25">
      <c r="A1468" s="40">
        <v>42083</v>
      </c>
      <c r="B1468" s="30" t="s">
        <v>54</v>
      </c>
      <c r="C1468" s="30" t="s">
        <v>55</v>
      </c>
      <c r="D1468" s="30">
        <v>136.8254</v>
      </c>
      <c r="E1468" s="30">
        <v>134.2722</v>
      </c>
      <c r="F1468" s="30">
        <v>1.90151</v>
      </c>
      <c r="G1468" s="30">
        <v>2.5531999999999999</v>
      </c>
      <c r="H1468" s="30">
        <v>2375.02</v>
      </c>
      <c r="I1468" s="30">
        <v>324963061.50800002</v>
      </c>
    </row>
    <row r="1469" spans="1:9" x14ac:dyDescent="0.25">
      <c r="A1469" s="40">
        <v>42082</v>
      </c>
      <c r="B1469" s="30" t="s">
        <v>54</v>
      </c>
      <c r="C1469" s="30" t="s">
        <v>55</v>
      </c>
      <c r="D1469" s="30">
        <v>134.2724</v>
      </c>
      <c r="E1469" s="30">
        <v>134.36279999999999</v>
      </c>
      <c r="F1469" s="30">
        <v>-6.7280000000000006E-2</v>
      </c>
      <c r="G1469" s="30">
        <v>-9.0399999999999994E-2</v>
      </c>
      <c r="H1469" s="30">
        <v>2550.02</v>
      </c>
      <c r="I1469" s="30">
        <v>342397305.44800001</v>
      </c>
    </row>
    <row r="1470" spans="1:9" x14ac:dyDescent="0.25">
      <c r="A1470" s="40">
        <v>42081</v>
      </c>
      <c r="B1470" s="30" t="s">
        <v>54</v>
      </c>
      <c r="C1470" s="30" t="s">
        <v>55</v>
      </c>
      <c r="D1470" s="30">
        <v>134.36259999999999</v>
      </c>
      <c r="E1470" s="30">
        <v>128.10339999999999</v>
      </c>
      <c r="F1470" s="30">
        <v>4.88605</v>
      </c>
      <c r="G1470" s="30">
        <v>6.2591999999999999</v>
      </c>
      <c r="H1470" s="30">
        <v>2650.02</v>
      </c>
      <c r="I1470" s="30">
        <v>356063577.25199997</v>
      </c>
    </row>
    <row r="1471" spans="1:9" x14ac:dyDescent="0.25">
      <c r="A1471" s="40">
        <v>42080</v>
      </c>
      <c r="B1471" s="30" t="s">
        <v>54</v>
      </c>
      <c r="C1471" s="30" t="s">
        <v>55</v>
      </c>
      <c r="D1471" s="30">
        <v>128.10339999999999</v>
      </c>
      <c r="E1471" s="30">
        <v>127.233</v>
      </c>
      <c r="F1471" s="30">
        <v>0.68410000000000004</v>
      </c>
      <c r="G1471" s="30">
        <v>0.87039999999999995</v>
      </c>
      <c r="H1471" s="30">
        <v>2975.02</v>
      </c>
      <c r="I1471" s="30">
        <v>381110177.06800002</v>
      </c>
    </row>
    <row r="1472" spans="1:9" x14ac:dyDescent="0.25">
      <c r="A1472" s="40">
        <v>42079</v>
      </c>
      <c r="B1472" s="30" t="s">
        <v>54</v>
      </c>
      <c r="C1472" s="30" t="s">
        <v>55</v>
      </c>
      <c r="D1472" s="30">
        <v>127.2332</v>
      </c>
      <c r="E1472" s="30">
        <v>124.5072</v>
      </c>
      <c r="F1472" s="30">
        <v>2.1894300000000002</v>
      </c>
      <c r="G1472" s="30">
        <v>2.726</v>
      </c>
      <c r="H1472" s="30">
        <v>2975.02</v>
      </c>
      <c r="I1472" s="30">
        <v>378521314.66399997</v>
      </c>
    </row>
    <row r="1473" spans="1:9" x14ac:dyDescent="0.25">
      <c r="A1473" s="40">
        <v>42076</v>
      </c>
      <c r="B1473" s="30" t="s">
        <v>54</v>
      </c>
      <c r="C1473" s="30" t="s">
        <v>55</v>
      </c>
      <c r="D1473" s="30">
        <v>124.5074</v>
      </c>
      <c r="E1473" s="30">
        <v>127.979</v>
      </c>
      <c r="F1473" s="30">
        <v>-2.7126299999999999</v>
      </c>
      <c r="G1473" s="30">
        <v>-3.4716</v>
      </c>
      <c r="H1473" s="30">
        <v>2975.02</v>
      </c>
      <c r="I1473" s="30">
        <v>370412005.148</v>
      </c>
    </row>
    <row r="1474" spans="1:9" x14ac:dyDescent="0.25">
      <c r="A1474" s="40">
        <v>42075</v>
      </c>
      <c r="B1474" s="30" t="s">
        <v>54</v>
      </c>
      <c r="C1474" s="30" t="s">
        <v>55</v>
      </c>
      <c r="D1474" s="30">
        <v>127.97880000000001</v>
      </c>
      <c r="E1474" s="30">
        <v>120.4036</v>
      </c>
      <c r="F1474" s="30">
        <v>6.2915099999999997</v>
      </c>
      <c r="G1474" s="30">
        <v>7.5751999999999997</v>
      </c>
      <c r="H1474" s="30">
        <v>2975.02</v>
      </c>
      <c r="I1474" s="30">
        <v>380739489.57599998</v>
      </c>
    </row>
    <row r="1475" spans="1:9" x14ac:dyDescent="0.25">
      <c r="A1475" s="40">
        <v>42074</v>
      </c>
      <c r="B1475" s="30" t="s">
        <v>54</v>
      </c>
      <c r="C1475" s="30" t="s">
        <v>55</v>
      </c>
      <c r="D1475" s="30">
        <v>120.4038</v>
      </c>
      <c r="E1475" s="30">
        <v>121.67619999999999</v>
      </c>
      <c r="F1475" s="30">
        <v>-1.04573</v>
      </c>
      <c r="G1475" s="30">
        <v>-1.2724</v>
      </c>
      <c r="H1475" s="30">
        <v>2975.02</v>
      </c>
      <c r="I1475" s="30">
        <v>358203713.07599998</v>
      </c>
    </row>
    <row r="1476" spans="1:9" x14ac:dyDescent="0.25">
      <c r="A1476" s="40">
        <v>42073</v>
      </c>
      <c r="B1476" s="30" t="s">
        <v>54</v>
      </c>
      <c r="C1476" s="30" t="s">
        <v>55</v>
      </c>
      <c r="D1476" s="30">
        <v>121.67619999999999</v>
      </c>
      <c r="E1476" s="30">
        <v>128.4058</v>
      </c>
      <c r="F1476" s="30">
        <v>-5.2408799999999998</v>
      </c>
      <c r="G1476" s="30">
        <v>-6.7295999999999996</v>
      </c>
      <c r="H1476" s="30">
        <v>2975.02</v>
      </c>
      <c r="I1476" s="30">
        <v>361989128.52399999</v>
      </c>
    </row>
    <row r="1477" spans="1:9" x14ac:dyDescent="0.25">
      <c r="A1477" s="40">
        <v>42072</v>
      </c>
      <c r="B1477" s="30" t="s">
        <v>54</v>
      </c>
      <c r="C1477" s="30" t="s">
        <v>55</v>
      </c>
      <c r="D1477" s="30">
        <v>128.40559999999999</v>
      </c>
      <c r="E1477" s="30">
        <v>126.43040000000001</v>
      </c>
      <c r="F1477" s="30">
        <v>1.5622799999999999</v>
      </c>
      <c r="G1477" s="30">
        <v>1.9752000000000001</v>
      </c>
      <c r="H1477" s="30">
        <v>2975.02</v>
      </c>
      <c r="I1477" s="30">
        <v>382009228.11199999</v>
      </c>
    </row>
    <row r="1478" spans="1:9" x14ac:dyDescent="0.25">
      <c r="A1478" s="40">
        <v>42069</v>
      </c>
      <c r="B1478" s="30" t="s">
        <v>54</v>
      </c>
      <c r="C1478" s="30" t="s">
        <v>55</v>
      </c>
      <c r="D1478" s="30">
        <v>126.4306</v>
      </c>
      <c r="E1478" s="30">
        <v>132.74379999999999</v>
      </c>
      <c r="F1478" s="30">
        <v>-4.7559300000000002</v>
      </c>
      <c r="G1478" s="30">
        <v>-6.3132000000000001</v>
      </c>
      <c r="H1478" s="30">
        <v>3050.02</v>
      </c>
      <c r="I1478" s="30">
        <v>385615858.61199999</v>
      </c>
    </row>
    <row r="1479" spans="1:9" x14ac:dyDescent="0.25">
      <c r="A1479" s="40">
        <v>42068</v>
      </c>
      <c r="B1479" s="30" t="s">
        <v>54</v>
      </c>
      <c r="C1479" s="30" t="s">
        <v>55</v>
      </c>
      <c r="D1479" s="30">
        <v>132.74379999999999</v>
      </c>
      <c r="E1479" s="30">
        <v>130.24940000000001</v>
      </c>
      <c r="F1479" s="30">
        <v>1.9151</v>
      </c>
      <c r="G1479" s="30">
        <v>2.4944000000000002</v>
      </c>
      <c r="H1479" s="30">
        <v>3050.02</v>
      </c>
      <c r="I1479" s="30">
        <v>404871244.87599999</v>
      </c>
    </row>
    <row r="1480" spans="1:9" x14ac:dyDescent="0.25">
      <c r="A1480" s="40">
        <v>42067</v>
      </c>
      <c r="B1480" s="30" t="s">
        <v>54</v>
      </c>
      <c r="C1480" s="30" t="s">
        <v>55</v>
      </c>
      <c r="D1480" s="30">
        <v>130.24959999999999</v>
      </c>
      <c r="E1480" s="30">
        <v>130.05959999999999</v>
      </c>
      <c r="F1480" s="30">
        <v>0.14609</v>
      </c>
      <c r="G1480" s="30">
        <v>0.19</v>
      </c>
      <c r="H1480" s="30">
        <v>3100.02</v>
      </c>
      <c r="I1480" s="30">
        <v>403776364.99199998</v>
      </c>
    </row>
    <row r="1481" spans="1:9" x14ac:dyDescent="0.25">
      <c r="A1481" s="40">
        <v>42066</v>
      </c>
      <c r="B1481" s="30" t="s">
        <v>54</v>
      </c>
      <c r="C1481" s="30" t="s">
        <v>55</v>
      </c>
      <c r="D1481" s="30">
        <v>130.05959999999999</v>
      </c>
      <c r="E1481" s="30">
        <v>133.42959999999999</v>
      </c>
      <c r="F1481" s="30">
        <v>-2.5256799999999999</v>
      </c>
      <c r="G1481" s="30">
        <v>-3.37</v>
      </c>
      <c r="H1481" s="30">
        <v>3275.02</v>
      </c>
      <c r="I1481" s="30">
        <v>425947791.19199997</v>
      </c>
    </row>
    <row r="1482" spans="1:9" x14ac:dyDescent="0.25">
      <c r="A1482" s="40">
        <v>42065</v>
      </c>
      <c r="B1482" s="30" t="s">
        <v>54</v>
      </c>
      <c r="C1482" s="30" t="s">
        <v>55</v>
      </c>
      <c r="D1482" s="30">
        <v>133.42939999999999</v>
      </c>
      <c r="E1482" s="30">
        <v>129.82419999999999</v>
      </c>
      <c r="F1482" s="30">
        <v>2.7769900000000001</v>
      </c>
      <c r="G1482" s="30">
        <v>3.6052</v>
      </c>
      <c r="H1482" s="30">
        <v>3275.02</v>
      </c>
      <c r="I1482" s="30">
        <v>436983953.588</v>
      </c>
    </row>
    <row r="1483" spans="1:9" x14ac:dyDescent="0.25">
      <c r="A1483" s="40">
        <v>42062</v>
      </c>
      <c r="B1483" s="30" t="s">
        <v>54</v>
      </c>
      <c r="C1483" s="30" t="s">
        <v>55</v>
      </c>
      <c r="D1483" s="30">
        <v>129.8244</v>
      </c>
      <c r="E1483" s="30">
        <v>128.5496</v>
      </c>
      <c r="F1483" s="30">
        <v>0.99168000000000001</v>
      </c>
      <c r="G1483" s="30">
        <v>1.2747999999999999</v>
      </c>
      <c r="H1483" s="30">
        <v>3275.02</v>
      </c>
      <c r="I1483" s="30">
        <v>425177506.48799998</v>
      </c>
    </row>
    <row r="1484" spans="1:9" x14ac:dyDescent="0.25">
      <c r="A1484" s="40">
        <v>42061</v>
      </c>
      <c r="B1484" s="30" t="s">
        <v>54</v>
      </c>
      <c r="C1484" s="30" t="s">
        <v>55</v>
      </c>
      <c r="D1484" s="30">
        <v>128.5498</v>
      </c>
      <c r="E1484" s="30">
        <v>125.98779999999999</v>
      </c>
      <c r="F1484" s="30">
        <v>2.0335299999999998</v>
      </c>
      <c r="G1484" s="30">
        <v>2.5619999999999998</v>
      </c>
      <c r="H1484" s="30">
        <v>3275.02</v>
      </c>
      <c r="I1484" s="30">
        <v>421003165.99599999</v>
      </c>
    </row>
    <row r="1485" spans="1:9" x14ac:dyDescent="0.25">
      <c r="A1485" s="40">
        <v>42060</v>
      </c>
      <c r="B1485" s="30" t="s">
        <v>54</v>
      </c>
      <c r="C1485" s="30" t="s">
        <v>55</v>
      </c>
      <c r="D1485" s="30">
        <v>125.988</v>
      </c>
      <c r="E1485" s="30">
        <v>128.42359999999999</v>
      </c>
      <c r="F1485" s="30">
        <v>-1.8965399999999999</v>
      </c>
      <c r="G1485" s="30">
        <v>-2.4356</v>
      </c>
      <c r="H1485" s="30">
        <v>3375.02</v>
      </c>
      <c r="I1485" s="30">
        <v>425212019.75999999</v>
      </c>
    </row>
    <row r="1486" spans="1:9" x14ac:dyDescent="0.25">
      <c r="A1486" s="40">
        <v>42059</v>
      </c>
      <c r="B1486" s="30" t="s">
        <v>54</v>
      </c>
      <c r="C1486" s="30" t="s">
        <v>55</v>
      </c>
      <c r="D1486" s="30">
        <v>128.42339999999999</v>
      </c>
      <c r="E1486" s="30">
        <v>122.3862</v>
      </c>
      <c r="F1486" s="30">
        <v>4.9329099999999997</v>
      </c>
      <c r="G1486" s="30">
        <v>6.0372000000000003</v>
      </c>
      <c r="H1486" s="30">
        <v>3850.02</v>
      </c>
      <c r="I1486" s="30">
        <v>494432658.46799999</v>
      </c>
    </row>
    <row r="1487" spans="1:9" x14ac:dyDescent="0.25">
      <c r="A1487" s="40">
        <v>42058</v>
      </c>
      <c r="B1487" s="30" t="s">
        <v>54</v>
      </c>
      <c r="C1487" s="30" t="s">
        <v>55</v>
      </c>
      <c r="D1487" s="30">
        <v>122.3862</v>
      </c>
      <c r="E1487" s="30">
        <v>123.1454</v>
      </c>
      <c r="F1487" s="30">
        <v>-0.61651</v>
      </c>
      <c r="G1487" s="30">
        <v>-0.75919999999999999</v>
      </c>
      <c r="H1487" s="30">
        <v>3850.02</v>
      </c>
      <c r="I1487" s="30">
        <v>471189317.72399998</v>
      </c>
    </row>
    <row r="1488" spans="1:9" x14ac:dyDescent="0.25">
      <c r="A1488" s="40">
        <v>42055</v>
      </c>
      <c r="B1488" s="30" t="s">
        <v>54</v>
      </c>
      <c r="C1488" s="30" t="s">
        <v>55</v>
      </c>
      <c r="D1488" s="30">
        <v>123.1454</v>
      </c>
      <c r="E1488" s="30">
        <v>118.477</v>
      </c>
      <c r="F1488" s="30">
        <v>3.94034</v>
      </c>
      <c r="G1488" s="30">
        <v>4.6684000000000001</v>
      </c>
      <c r="H1488" s="30">
        <v>3850.02</v>
      </c>
      <c r="I1488" s="30">
        <v>474112252.90799999</v>
      </c>
    </row>
    <row r="1489" spans="1:9" x14ac:dyDescent="0.25">
      <c r="A1489" s="40">
        <v>42054</v>
      </c>
      <c r="B1489" s="30" t="s">
        <v>54</v>
      </c>
      <c r="C1489" s="30" t="s">
        <v>55</v>
      </c>
      <c r="D1489" s="30">
        <v>118.477</v>
      </c>
      <c r="E1489" s="30">
        <v>116.9074</v>
      </c>
      <c r="F1489" s="30">
        <v>1.3426</v>
      </c>
      <c r="G1489" s="30">
        <v>1.5696000000000001</v>
      </c>
      <c r="H1489" s="30">
        <v>4100.0200000000004</v>
      </c>
      <c r="I1489" s="30">
        <v>485758069.54000002</v>
      </c>
    </row>
    <row r="1490" spans="1:9" x14ac:dyDescent="0.25">
      <c r="A1490" s="40">
        <v>42053</v>
      </c>
      <c r="B1490" s="30" t="s">
        <v>54</v>
      </c>
      <c r="C1490" s="30" t="s">
        <v>55</v>
      </c>
      <c r="D1490" s="30">
        <v>116.9076</v>
      </c>
      <c r="E1490" s="30">
        <v>114.5616</v>
      </c>
      <c r="F1490" s="30">
        <v>2.0478100000000001</v>
      </c>
      <c r="G1490" s="30">
        <v>2.3460000000000001</v>
      </c>
      <c r="H1490" s="30">
        <v>4100.0200000000004</v>
      </c>
      <c r="I1490" s="30">
        <v>479323498.15200001</v>
      </c>
    </row>
    <row r="1491" spans="1:9" x14ac:dyDescent="0.25">
      <c r="A1491" s="40">
        <v>42052</v>
      </c>
      <c r="B1491" s="30" t="s">
        <v>54</v>
      </c>
      <c r="C1491" s="30" t="s">
        <v>55</v>
      </c>
      <c r="D1491" s="30">
        <v>114.56180000000001</v>
      </c>
      <c r="E1491" s="30">
        <v>115.0762</v>
      </c>
      <c r="F1491" s="30">
        <v>-0.44701000000000002</v>
      </c>
      <c r="G1491" s="30">
        <v>-0.51439999999999997</v>
      </c>
      <c r="H1491" s="30">
        <v>4100.0200000000004</v>
      </c>
      <c r="I1491" s="30">
        <v>469705671.236</v>
      </c>
    </row>
    <row r="1492" spans="1:9" x14ac:dyDescent="0.25">
      <c r="A1492" s="40">
        <v>42048</v>
      </c>
      <c r="B1492" s="30" t="s">
        <v>54</v>
      </c>
      <c r="C1492" s="30" t="s">
        <v>55</v>
      </c>
      <c r="D1492" s="30">
        <v>115.07599999999999</v>
      </c>
      <c r="E1492" s="30">
        <v>114.4084</v>
      </c>
      <c r="F1492" s="30">
        <v>0.58352000000000004</v>
      </c>
      <c r="G1492" s="30">
        <v>0.66759999999999997</v>
      </c>
      <c r="H1492" s="30">
        <v>4100.0200000000004</v>
      </c>
      <c r="I1492" s="30">
        <v>471813901.51999998</v>
      </c>
    </row>
    <row r="1493" spans="1:9" x14ac:dyDescent="0.25">
      <c r="A1493" s="40">
        <v>42047</v>
      </c>
      <c r="B1493" s="30" t="s">
        <v>54</v>
      </c>
      <c r="C1493" s="30" t="s">
        <v>55</v>
      </c>
      <c r="D1493" s="30">
        <v>114.40860000000001</v>
      </c>
      <c r="E1493" s="30">
        <v>108.90300000000001</v>
      </c>
      <c r="F1493" s="30">
        <v>5.0555099999999999</v>
      </c>
      <c r="G1493" s="30">
        <v>5.5056000000000003</v>
      </c>
      <c r="H1493" s="30">
        <v>4225.0200000000004</v>
      </c>
      <c r="I1493" s="30">
        <v>483378623.17199999</v>
      </c>
    </row>
    <row r="1494" spans="1:9" x14ac:dyDescent="0.25">
      <c r="A1494" s="40">
        <v>42046</v>
      </c>
      <c r="B1494" s="30" t="s">
        <v>54</v>
      </c>
      <c r="C1494" s="30" t="s">
        <v>55</v>
      </c>
      <c r="D1494" s="30">
        <v>108.90300000000001</v>
      </c>
      <c r="E1494" s="30">
        <v>108.393</v>
      </c>
      <c r="F1494" s="30">
        <v>0.47050999999999998</v>
      </c>
      <c r="G1494" s="30">
        <v>0.51</v>
      </c>
      <c r="H1494" s="30">
        <v>4225.0200000000004</v>
      </c>
      <c r="I1494" s="30">
        <v>460117353.06</v>
      </c>
    </row>
    <row r="1495" spans="1:9" x14ac:dyDescent="0.25">
      <c r="A1495" s="40">
        <v>42045</v>
      </c>
      <c r="B1495" s="30" t="s">
        <v>54</v>
      </c>
      <c r="C1495" s="30" t="s">
        <v>55</v>
      </c>
      <c r="D1495" s="30">
        <v>108.393</v>
      </c>
      <c r="E1495" s="30">
        <v>103.9602</v>
      </c>
      <c r="F1495" s="30">
        <v>4.2639399999999998</v>
      </c>
      <c r="G1495" s="30">
        <v>4.4328000000000003</v>
      </c>
      <c r="H1495" s="30">
        <v>4375.0200000000004</v>
      </c>
      <c r="I1495" s="30">
        <v>474221542.86000001</v>
      </c>
    </row>
    <row r="1496" spans="1:9" x14ac:dyDescent="0.25">
      <c r="A1496" s="40">
        <v>42044</v>
      </c>
      <c r="B1496" s="30" t="s">
        <v>54</v>
      </c>
      <c r="C1496" s="30" t="s">
        <v>55</v>
      </c>
      <c r="D1496" s="30">
        <v>103.96040000000001</v>
      </c>
      <c r="E1496" s="30">
        <v>106.1588</v>
      </c>
      <c r="F1496" s="30">
        <v>-2.0708600000000001</v>
      </c>
      <c r="G1496" s="30">
        <v>-2.1983999999999999</v>
      </c>
      <c r="H1496" s="30">
        <v>4375.0200000000004</v>
      </c>
      <c r="I1496" s="30">
        <v>454828829.208</v>
      </c>
    </row>
    <row r="1497" spans="1:9" x14ac:dyDescent="0.25">
      <c r="A1497" s="40">
        <v>42041</v>
      </c>
      <c r="B1497" s="30" t="s">
        <v>54</v>
      </c>
      <c r="C1497" s="30" t="s">
        <v>55</v>
      </c>
      <c r="D1497" s="30">
        <v>106.1588</v>
      </c>
      <c r="E1497" s="30">
        <v>108.9468</v>
      </c>
      <c r="F1497" s="30">
        <v>-2.55905</v>
      </c>
      <c r="G1497" s="30">
        <v>-2.7879999999999998</v>
      </c>
      <c r="H1497" s="30">
        <v>4375.0200000000004</v>
      </c>
      <c r="I1497" s="30">
        <v>464446873.176</v>
      </c>
    </row>
    <row r="1498" spans="1:9" x14ac:dyDescent="0.25">
      <c r="A1498" s="40">
        <v>42040</v>
      </c>
      <c r="B1498" s="30" t="s">
        <v>54</v>
      </c>
      <c r="C1498" s="30" t="s">
        <v>55</v>
      </c>
      <c r="D1498" s="30">
        <v>108.9466</v>
      </c>
      <c r="E1498" s="30">
        <v>104.2222</v>
      </c>
      <c r="F1498" s="30">
        <v>4.53301</v>
      </c>
      <c r="G1498" s="30">
        <v>4.7244000000000002</v>
      </c>
      <c r="H1498" s="30">
        <v>4375.0200000000004</v>
      </c>
      <c r="I1498" s="30">
        <v>476643553.93199998</v>
      </c>
    </row>
    <row r="1499" spans="1:9" x14ac:dyDescent="0.25">
      <c r="A1499" s="40">
        <v>42039</v>
      </c>
      <c r="B1499" s="30" t="s">
        <v>54</v>
      </c>
      <c r="C1499" s="30" t="s">
        <v>55</v>
      </c>
      <c r="D1499" s="30">
        <v>104.22239999999999</v>
      </c>
      <c r="E1499" s="30">
        <v>108.9404</v>
      </c>
      <c r="F1499" s="30">
        <v>-4.3308099999999996</v>
      </c>
      <c r="G1499" s="30">
        <v>-4.718</v>
      </c>
      <c r="H1499" s="30">
        <v>4450.0200000000004</v>
      </c>
      <c r="I1499" s="30">
        <v>463791764.44800001</v>
      </c>
    </row>
    <row r="1500" spans="1:9" x14ac:dyDescent="0.25">
      <c r="A1500" s="40">
        <v>42038</v>
      </c>
      <c r="B1500" s="30" t="s">
        <v>54</v>
      </c>
      <c r="C1500" s="30" t="s">
        <v>55</v>
      </c>
      <c r="D1500" s="30">
        <v>108.9402</v>
      </c>
      <c r="E1500" s="30">
        <v>104.5102</v>
      </c>
      <c r="F1500" s="30">
        <v>4.2388199999999996</v>
      </c>
      <c r="G1500" s="30">
        <v>4.43</v>
      </c>
      <c r="H1500" s="30">
        <v>4600.0200000000004</v>
      </c>
      <c r="I1500" s="30">
        <v>501127098.80400002</v>
      </c>
    </row>
    <row r="1501" spans="1:9" x14ac:dyDescent="0.25">
      <c r="A1501" s="40">
        <v>42037</v>
      </c>
      <c r="B1501" s="30" t="s">
        <v>54</v>
      </c>
      <c r="C1501" s="30" t="s">
        <v>55</v>
      </c>
      <c r="D1501" s="30">
        <v>104.5104</v>
      </c>
      <c r="E1501" s="30">
        <v>100.304</v>
      </c>
      <c r="F1501" s="30">
        <v>4.1936499999999999</v>
      </c>
      <c r="G1501" s="30">
        <v>4.2064000000000004</v>
      </c>
      <c r="H1501" s="30">
        <v>4600.0200000000004</v>
      </c>
      <c r="I1501" s="30">
        <v>480749930.208</v>
      </c>
    </row>
    <row r="1502" spans="1:9" x14ac:dyDescent="0.25">
      <c r="A1502" s="40">
        <v>42034</v>
      </c>
      <c r="B1502" s="30" t="s">
        <v>54</v>
      </c>
      <c r="C1502" s="30" t="s">
        <v>55</v>
      </c>
      <c r="D1502" s="30">
        <v>100.30419999999999</v>
      </c>
      <c r="E1502" s="30">
        <v>110.4102</v>
      </c>
      <c r="F1502" s="30">
        <v>-9.1531400000000005</v>
      </c>
      <c r="G1502" s="30">
        <v>-10.106</v>
      </c>
      <c r="H1502" s="30">
        <v>4600.0200000000004</v>
      </c>
      <c r="I1502" s="30">
        <v>461401326.08399999</v>
      </c>
    </row>
    <row r="1503" spans="1:9" x14ac:dyDescent="0.25">
      <c r="A1503" s="40">
        <v>42033</v>
      </c>
      <c r="B1503" s="30" t="s">
        <v>54</v>
      </c>
      <c r="C1503" s="30" t="s">
        <v>55</v>
      </c>
      <c r="D1503" s="30">
        <v>110.41</v>
      </c>
      <c r="E1503" s="30">
        <v>103.53959999999999</v>
      </c>
      <c r="F1503" s="30">
        <v>6.6355300000000002</v>
      </c>
      <c r="G1503" s="30">
        <v>6.8704000000000001</v>
      </c>
      <c r="H1503" s="30">
        <v>4450.0200000000004</v>
      </c>
      <c r="I1503" s="30">
        <v>491326708.19999999</v>
      </c>
    </row>
    <row r="1504" spans="1:9" x14ac:dyDescent="0.25">
      <c r="A1504" s="40">
        <v>42032</v>
      </c>
      <c r="B1504" s="30" t="s">
        <v>54</v>
      </c>
      <c r="C1504" s="30" t="s">
        <v>55</v>
      </c>
      <c r="D1504" s="30">
        <v>103.5398</v>
      </c>
      <c r="E1504" s="30">
        <v>120.033</v>
      </c>
      <c r="F1504" s="30">
        <v>-13.740550000000001</v>
      </c>
      <c r="G1504" s="30">
        <v>-16.493200000000002</v>
      </c>
      <c r="H1504" s="30">
        <v>4375.0200000000004</v>
      </c>
      <c r="I1504" s="30">
        <v>452988695.796</v>
      </c>
    </row>
    <row r="1505" spans="1:9" x14ac:dyDescent="0.25">
      <c r="A1505" s="40">
        <v>42031</v>
      </c>
      <c r="B1505" s="30" t="s">
        <v>54</v>
      </c>
      <c r="C1505" s="30" t="s">
        <v>55</v>
      </c>
      <c r="D1505" s="30">
        <v>120.033</v>
      </c>
      <c r="E1505" s="30">
        <v>124.4062</v>
      </c>
      <c r="F1505" s="30">
        <v>-3.5152600000000001</v>
      </c>
      <c r="G1505" s="30">
        <v>-4.3731999999999998</v>
      </c>
      <c r="H1505" s="30">
        <v>4425.0200000000004</v>
      </c>
      <c r="I1505" s="30">
        <v>531148425.66000003</v>
      </c>
    </row>
    <row r="1506" spans="1:9" x14ac:dyDescent="0.25">
      <c r="A1506" s="40">
        <v>42030</v>
      </c>
      <c r="B1506" s="30" t="s">
        <v>54</v>
      </c>
      <c r="C1506" s="30" t="s">
        <v>55</v>
      </c>
      <c r="D1506" s="30">
        <v>124.4062</v>
      </c>
      <c r="E1506" s="30">
        <v>117.3022</v>
      </c>
      <c r="F1506" s="30">
        <v>6.0561499999999997</v>
      </c>
      <c r="G1506" s="30">
        <v>7.1040000000000001</v>
      </c>
      <c r="H1506" s="30">
        <v>4375.0200000000004</v>
      </c>
      <c r="I1506" s="30">
        <v>544279613.12399995</v>
      </c>
    </row>
    <row r="1507" spans="1:9" x14ac:dyDescent="0.25">
      <c r="A1507" s="40">
        <v>42027</v>
      </c>
      <c r="B1507" s="30" t="s">
        <v>54</v>
      </c>
      <c r="C1507" s="30" t="s">
        <v>55</v>
      </c>
      <c r="D1507" s="30">
        <v>117.30240000000001</v>
      </c>
      <c r="E1507" s="30">
        <v>120.61320000000001</v>
      </c>
      <c r="F1507" s="30">
        <v>-2.7449699999999999</v>
      </c>
      <c r="G1507" s="30">
        <v>-3.3108</v>
      </c>
      <c r="H1507" s="30">
        <v>4475.0200000000004</v>
      </c>
      <c r="I1507" s="30">
        <v>524930586.04799998</v>
      </c>
    </row>
    <row r="1508" spans="1:9" x14ac:dyDescent="0.25">
      <c r="A1508" s="40">
        <v>42026</v>
      </c>
      <c r="B1508" s="30" t="s">
        <v>54</v>
      </c>
      <c r="C1508" s="30" t="s">
        <v>55</v>
      </c>
      <c r="D1508" s="30">
        <v>120.613</v>
      </c>
      <c r="E1508" s="30">
        <v>114.57380000000001</v>
      </c>
      <c r="F1508" s="30">
        <v>5.2710100000000004</v>
      </c>
      <c r="G1508" s="30">
        <v>6.0392000000000001</v>
      </c>
      <c r="H1508" s="30">
        <v>4875.0200000000004</v>
      </c>
      <c r="I1508" s="30">
        <v>587990787.25999999</v>
      </c>
    </row>
    <row r="1509" spans="1:9" x14ac:dyDescent="0.25">
      <c r="A1509" s="40">
        <v>42025</v>
      </c>
      <c r="B1509" s="30" t="s">
        <v>54</v>
      </c>
      <c r="C1509" s="30" t="s">
        <v>55</v>
      </c>
      <c r="D1509" s="30">
        <v>114.574</v>
      </c>
      <c r="E1509" s="30">
        <v>107.8828</v>
      </c>
      <c r="F1509" s="30">
        <v>6.2022899999999996</v>
      </c>
      <c r="G1509" s="30">
        <v>6.6912000000000003</v>
      </c>
      <c r="H1509" s="30">
        <v>4875.0200000000004</v>
      </c>
      <c r="I1509" s="30">
        <v>558550541.48000002</v>
      </c>
    </row>
    <row r="1510" spans="1:9" x14ac:dyDescent="0.25">
      <c r="A1510" s="40">
        <v>42024</v>
      </c>
      <c r="B1510" s="30" t="s">
        <v>54</v>
      </c>
      <c r="C1510" s="30" t="s">
        <v>55</v>
      </c>
      <c r="D1510" s="30">
        <v>107.883</v>
      </c>
      <c r="E1510" s="30">
        <v>107.79179999999999</v>
      </c>
      <c r="F1510" s="30">
        <v>8.4610000000000005E-2</v>
      </c>
      <c r="G1510" s="30">
        <v>9.1200000000000003E-2</v>
      </c>
      <c r="H1510" s="30">
        <v>4875.0200000000004</v>
      </c>
      <c r="I1510" s="30">
        <v>525931782.66000003</v>
      </c>
    </row>
    <row r="1511" spans="1:9" x14ac:dyDescent="0.25">
      <c r="A1511" s="40">
        <v>42020</v>
      </c>
      <c r="B1511" s="30" t="s">
        <v>54</v>
      </c>
      <c r="C1511" s="30" t="s">
        <v>55</v>
      </c>
      <c r="D1511" s="30">
        <v>107.79179999999999</v>
      </c>
      <c r="E1511" s="30">
        <v>104.42700000000001</v>
      </c>
      <c r="F1511" s="30">
        <v>3.2221600000000001</v>
      </c>
      <c r="G1511" s="30">
        <v>3.3647999999999998</v>
      </c>
      <c r="H1511" s="30">
        <v>4775.0200000000004</v>
      </c>
      <c r="I1511" s="30">
        <v>514708000.83600003</v>
      </c>
    </row>
    <row r="1512" spans="1:9" x14ac:dyDescent="0.25">
      <c r="A1512" s="40">
        <v>42019</v>
      </c>
      <c r="B1512" s="30" t="s">
        <v>54</v>
      </c>
      <c r="C1512" s="30" t="s">
        <v>55</v>
      </c>
      <c r="D1512" s="30">
        <v>104.4272</v>
      </c>
      <c r="E1512" s="30">
        <v>109.33880000000001</v>
      </c>
      <c r="F1512" s="30">
        <v>-4.4920900000000001</v>
      </c>
      <c r="G1512" s="30">
        <v>-4.9116</v>
      </c>
      <c r="H1512" s="30">
        <v>4775.0200000000004</v>
      </c>
      <c r="I1512" s="30">
        <v>498641968.54400003</v>
      </c>
    </row>
    <row r="1513" spans="1:9" x14ac:dyDescent="0.25">
      <c r="A1513" s="40">
        <v>42018</v>
      </c>
      <c r="B1513" s="30" t="s">
        <v>54</v>
      </c>
      <c r="C1513" s="30" t="s">
        <v>55</v>
      </c>
      <c r="D1513" s="30">
        <v>109.33880000000001</v>
      </c>
      <c r="E1513" s="30">
        <v>110.4276</v>
      </c>
      <c r="F1513" s="30">
        <v>-0.98599000000000003</v>
      </c>
      <c r="G1513" s="30">
        <v>-1.0888</v>
      </c>
      <c r="H1513" s="30">
        <v>4625.0200000000004</v>
      </c>
      <c r="I1513" s="30">
        <v>505694136.77600002</v>
      </c>
    </row>
    <row r="1514" spans="1:9" x14ac:dyDescent="0.25">
      <c r="A1514" s="40">
        <v>42017</v>
      </c>
      <c r="B1514" s="30" t="s">
        <v>54</v>
      </c>
      <c r="C1514" s="30" t="s">
        <v>55</v>
      </c>
      <c r="D1514" s="30">
        <v>110.4276</v>
      </c>
      <c r="E1514" s="30">
        <v>112.79600000000001</v>
      </c>
      <c r="F1514" s="30">
        <v>-2.09972</v>
      </c>
      <c r="G1514" s="30">
        <v>-2.3683999999999998</v>
      </c>
      <c r="H1514" s="30">
        <v>4375.0200000000004</v>
      </c>
      <c r="I1514" s="30">
        <v>483122958.55199999</v>
      </c>
    </row>
    <row r="1515" spans="1:9" x14ac:dyDescent="0.25">
      <c r="A1515" s="40">
        <v>42016</v>
      </c>
      <c r="B1515" s="30" t="s">
        <v>54</v>
      </c>
      <c r="C1515" s="30" t="s">
        <v>55</v>
      </c>
      <c r="D1515" s="30">
        <v>112.79600000000001</v>
      </c>
      <c r="E1515" s="30">
        <v>117.6724</v>
      </c>
      <c r="F1515" s="30">
        <v>-4.14405</v>
      </c>
      <c r="G1515" s="30">
        <v>-4.8764000000000003</v>
      </c>
      <c r="H1515" s="30">
        <v>4375.0200000000004</v>
      </c>
      <c r="I1515" s="30">
        <v>493484755.92000002</v>
      </c>
    </row>
    <row r="1516" spans="1:9" x14ac:dyDescent="0.25">
      <c r="A1516" s="40">
        <v>42013</v>
      </c>
      <c r="B1516" s="30" t="s">
        <v>54</v>
      </c>
      <c r="C1516" s="30" t="s">
        <v>55</v>
      </c>
      <c r="D1516" s="30">
        <v>117.6724</v>
      </c>
      <c r="E1516" s="30">
        <v>124.096</v>
      </c>
      <c r="F1516" s="30">
        <v>-5.1763199999999996</v>
      </c>
      <c r="G1516" s="30">
        <v>-6.4236000000000004</v>
      </c>
      <c r="H1516" s="30">
        <v>4375.0200000000004</v>
      </c>
      <c r="I1516" s="30">
        <v>514819103.44800001</v>
      </c>
    </row>
    <row r="1517" spans="1:9" x14ac:dyDescent="0.25">
      <c r="A1517" s="40">
        <v>42012</v>
      </c>
      <c r="B1517" s="30" t="s">
        <v>54</v>
      </c>
      <c r="C1517" s="30" t="s">
        <v>55</v>
      </c>
      <c r="D1517" s="30">
        <v>124.096</v>
      </c>
      <c r="E1517" s="30">
        <v>117.65560000000001</v>
      </c>
      <c r="F1517" s="30">
        <v>5.4739399999999998</v>
      </c>
      <c r="G1517" s="30">
        <v>6.4404000000000003</v>
      </c>
      <c r="H1517" s="30">
        <v>4275.0200000000004</v>
      </c>
      <c r="I1517" s="30">
        <v>530512881.92000002</v>
      </c>
    </row>
    <row r="1518" spans="1:9" x14ac:dyDescent="0.25">
      <c r="A1518" s="40">
        <v>42011</v>
      </c>
      <c r="B1518" s="30" t="s">
        <v>54</v>
      </c>
      <c r="C1518" s="30" t="s">
        <v>55</v>
      </c>
      <c r="D1518" s="30">
        <v>117.6558</v>
      </c>
      <c r="E1518" s="30">
        <v>112.1078</v>
      </c>
      <c r="F1518" s="30">
        <v>4.9488099999999999</v>
      </c>
      <c r="G1518" s="30">
        <v>5.548</v>
      </c>
      <c r="H1518" s="30">
        <v>4200.0200000000004</v>
      </c>
      <c r="I1518" s="30">
        <v>494156713.116</v>
      </c>
    </row>
    <row r="1519" spans="1:9" x14ac:dyDescent="0.25">
      <c r="A1519" s="40">
        <v>42010</v>
      </c>
      <c r="B1519" s="30" t="s">
        <v>54</v>
      </c>
      <c r="C1519" s="30" t="s">
        <v>55</v>
      </c>
      <c r="D1519" s="30">
        <v>112.1078</v>
      </c>
      <c r="E1519" s="30">
        <v>115.7354</v>
      </c>
      <c r="F1519" s="30">
        <v>-3.1343899999999998</v>
      </c>
      <c r="G1519" s="30">
        <v>-3.6276000000000002</v>
      </c>
      <c r="H1519" s="30">
        <v>4200.0200000000004</v>
      </c>
      <c r="I1519" s="30">
        <v>470855002.15600002</v>
      </c>
    </row>
    <row r="1520" spans="1:9" x14ac:dyDescent="0.25">
      <c r="A1520" s="40">
        <v>42009</v>
      </c>
      <c r="B1520" s="30" t="s">
        <v>54</v>
      </c>
      <c r="C1520" s="30" t="s">
        <v>55</v>
      </c>
      <c r="D1520" s="30">
        <v>115.73520000000001</v>
      </c>
      <c r="E1520" s="30">
        <v>123.54040000000001</v>
      </c>
      <c r="F1520" s="30">
        <v>-6.3179299999999996</v>
      </c>
      <c r="G1520" s="30">
        <v>-7.8052000000000001</v>
      </c>
      <c r="H1520" s="30">
        <v>4200.0200000000004</v>
      </c>
      <c r="I1520" s="30">
        <v>486090154.704</v>
      </c>
    </row>
    <row r="1521" spans="1:9" x14ac:dyDescent="0.25">
      <c r="A1521" s="40">
        <v>42006</v>
      </c>
      <c r="B1521" s="30" t="s">
        <v>54</v>
      </c>
      <c r="C1521" s="30" t="s">
        <v>55</v>
      </c>
      <c r="D1521" s="30">
        <v>123.5402</v>
      </c>
      <c r="E1521" s="30">
        <v>122.807</v>
      </c>
      <c r="F1521" s="30">
        <v>0.59702999999999995</v>
      </c>
      <c r="G1521" s="30">
        <v>0.73319999999999996</v>
      </c>
      <c r="H1521" s="30">
        <v>4125.0200000000004</v>
      </c>
      <c r="I1521" s="30">
        <v>509605795.80400002</v>
      </c>
    </row>
    <row r="1522" spans="1:9" x14ac:dyDescent="0.25">
      <c r="A1522" s="40">
        <v>42004</v>
      </c>
      <c r="B1522" s="30" t="s">
        <v>54</v>
      </c>
      <c r="C1522" s="30" t="s">
        <v>55</v>
      </c>
      <c r="D1522" s="30">
        <v>122.80719999999999</v>
      </c>
      <c r="E1522" s="30">
        <v>134.36760000000001</v>
      </c>
      <c r="F1522" s="30">
        <v>-8.6035599999999999</v>
      </c>
      <c r="G1522" s="30">
        <v>-11.5604</v>
      </c>
      <c r="H1522" s="30">
        <v>4125.0200000000004</v>
      </c>
      <c r="I1522" s="30">
        <v>506582156.14399999</v>
      </c>
    </row>
    <row r="1523" spans="1:9" x14ac:dyDescent="0.25">
      <c r="A1523" s="40">
        <v>42003</v>
      </c>
      <c r="B1523" s="30" t="s">
        <v>54</v>
      </c>
      <c r="C1523" s="30" t="s">
        <v>55</v>
      </c>
      <c r="D1523" s="30">
        <v>134.36760000000001</v>
      </c>
      <c r="E1523" s="30">
        <v>137.16159999999999</v>
      </c>
      <c r="F1523" s="30">
        <v>-2.03701</v>
      </c>
      <c r="G1523" s="30">
        <v>-2.794</v>
      </c>
      <c r="H1523" s="30">
        <v>4125.0200000000004</v>
      </c>
      <c r="I1523" s="30">
        <v>554269037.352</v>
      </c>
    </row>
    <row r="1524" spans="1:9" x14ac:dyDescent="0.25">
      <c r="A1524" s="40">
        <v>42002</v>
      </c>
      <c r="B1524" s="30" t="s">
        <v>54</v>
      </c>
      <c r="C1524" s="30" t="s">
        <v>55</v>
      </c>
      <c r="D1524" s="30">
        <v>137.16159999999999</v>
      </c>
      <c r="E1524" s="30">
        <v>139.20400000000001</v>
      </c>
      <c r="F1524" s="30">
        <v>-1.4672000000000001</v>
      </c>
      <c r="G1524" s="30">
        <v>-2.0424000000000002</v>
      </c>
      <c r="H1524" s="30">
        <v>4150.0200000000004</v>
      </c>
      <c r="I1524" s="30">
        <v>569223383.23199999</v>
      </c>
    </row>
    <row r="1525" spans="1:9" x14ac:dyDescent="0.25">
      <c r="A1525" s="40">
        <v>41999</v>
      </c>
      <c r="B1525" s="30" t="s">
        <v>54</v>
      </c>
      <c r="C1525" s="30" t="s">
        <v>55</v>
      </c>
      <c r="D1525" s="30">
        <v>139.2038</v>
      </c>
      <c r="E1525" s="30">
        <v>135.87860000000001</v>
      </c>
      <c r="F1525" s="30">
        <v>2.4471799999999999</v>
      </c>
      <c r="G1525" s="30">
        <v>3.3252000000000002</v>
      </c>
      <c r="H1525" s="30">
        <v>4150.0200000000004</v>
      </c>
      <c r="I1525" s="30">
        <v>577698554.07599998</v>
      </c>
    </row>
    <row r="1526" spans="1:9" x14ac:dyDescent="0.25">
      <c r="A1526" s="40">
        <v>41997</v>
      </c>
      <c r="B1526" s="30" t="s">
        <v>54</v>
      </c>
      <c r="C1526" s="30" t="s">
        <v>55</v>
      </c>
      <c r="D1526" s="30">
        <v>135.87880000000001</v>
      </c>
      <c r="E1526" s="30">
        <v>138.2636</v>
      </c>
      <c r="F1526" s="30">
        <v>-1.72482</v>
      </c>
      <c r="G1526" s="30">
        <v>-2.3847999999999998</v>
      </c>
      <c r="H1526" s="30">
        <v>4225.0200000000004</v>
      </c>
      <c r="I1526" s="30">
        <v>574090647.57599998</v>
      </c>
    </row>
    <row r="1527" spans="1:9" x14ac:dyDescent="0.25">
      <c r="A1527" s="40">
        <v>41996</v>
      </c>
      <c r="B1527" s="30" t="s">
        <v>54</v>
      </c>
      <c r="C1527" s="30" t="s">
        <v>55</v>
      </c>
      <c r="D1527" s="30">
        <v>138.2636</v>
      </c>
      <c r="E1527" s="30">
        <v>134.53120000000001</v>
      </c>
      <c r="F1527" s="30">
        <v>2.7743799999999998</v>
      </c>
      <c r="G1527" s="30">
        <v>3.7324000000000002</v>
      </c>
      <c r="H1527" s="30">
        <v>4275.0200000000004</v>
      </c>
      <c r="I1527" s="30">
        <v>591079655.27199996</v>
      </c>
    </row>
    <row r="1528" spans="1:9" x14ac:dyDescent="0.25">
      <c r="A1528" s="40">
        <v>41995</v>
      </c>
      <c r="B1528" s="30" t="s">
        <v>54</v>
      </c>
      <c r="C1528" s="30" t="s">
        <v>55</v>
      </c>
      <c r="D1528" s="30">
        <v>134.53120000000001</v>
      </c>
      <c r="E1528" s="30">
        <v>133.55080000000001</v>
      </c>
      <c r="F1528" s="30">
        <v>0.73409999999999997</v>
      </c>
      <c r="G1528" s="30">
        <v>0.98040000000000005</v>
      </c>
      <c r="H1528" s="30">
        <v>4275.0200000000004</v>
      </c>
      <c r="I1528" s="30">
        <v>575123570.62399995</v>
      </c>
    </row>
    <row r="1529" spans="1:9" x14ac:dyDescent="0.25">
      <c r="A1529" s="40">
        <v>41992</v>
      </c>
      <c r="B1529" s="30" t="s">
        <v>54</v>
      </c>
      <c r="C1529" s="30" t="s">
        <v>55</v>
      </c>
      <c r="D1529" s="30">
        <v>133.55099999999999</v>
      </c>
      <c r="E1529" s="30">
        <v>128.83580000000001</v>
      </c>
      <c r="F1529" s="30">
        <v>3.65985</v>
      </c>
      <c r="G1529" s="30">
        <v>4.7152000000000003</v>
      </c>
      <c r="H1529" s="30">
        <v>4250.0200000000004</v>
      </c>
      <c r="I1529" s="30">
        <v>567594421.01999998</v>
      </c>
    </row>
    <row r="1530" spans="1:9" x14ac:dyDescent="0.25">
      <c r="A1530" s="40">
        <v>41991</v>
      </c>
      <c r="B1530" s="30" t="s">
        <v>54</v>
      </c>
      <c r="C1530" s="30" t="s">
        <v>55</v>
      </c>
      <c r="D1530" s="30">
        <v>128.83580000000001</v>
      </c>
      <c r="E1530" s="30">
        <v>125.6262</v>
      </c>
      <c r="F1530" s="30">
        <v>2.5548799999999998</v>
      </c>
      <c r="G1530" s="30">
        <v>3.2096</v>
      </c>
      <c r="H1530" s="30">
        <v>4250.0200000000004</v>
      </c>
      <c r="I1530" s="30">
        <v>547554726.71599996</v>
      </c>
    </row>
    <row r="1531" spans="1:9" x14ac:dyDescent="0.25">
      <c r="A1531" s="40">
        <v>41990</v>
      </c>
      <c r="B1531" s="30" t="s">
        <v>54</v>
      </c>
      <c r="C1531" s="30" t="s">
        <v>55</v>
      </c>
      <c r="D1531" s="30">
        <v>125.6262</v>
      </c>
      <c r="E1531" s="30">
        <v>111.9706</v>
      </c>
      <c r="F1531" s="30">
        <v>12.1957</v>
      </c>
      <c r="G1531" s="30">
        <v>13.6556</v>
      </c>
      <c r="H1531" s="30">
        <v>4200.0200000000004</v>
      </c>
      <c r="I1531" s="30">
        <v>527632552.52399999</v>
      </c>
    </row>
    <row r="1532" spans="1:9" x14ac:dyDescent="0.25">
      <c r="A1532" s="40">
        <v>41989</v>
      </c>
      <c r="B1532" s="30" t="s">
        <v>54</v>
      </c>
      <c r="C1532" s="30" t="s">
        <v>55</v>
      </c>
      <c r="D1532" s="30">
        <v>111.9706</v>
      </c>
      <c r="E1532" s="30">
        <v>121.407</v>
      </c>
      <c r="F1532" s="30">
        <v>-7.7725299999999997</v>
      </c>
      <c r="G1532" s="30">
        <v>-9.4364000000000008</v>
      </c>
      <c r="H1532" s="30">
        <v>4000.02</v>
      </c>
      <c r="I1532" s="30">
        <v>447884639.412</v>
      </c>
    </row>
    <row r="1533" spans="1:9" x14ac:dyDescent="0.25">
      <c r="A1533" s="40">
        <v>41988</v>
      </c>
      <c r="B1533" s="30" t="s">
        <v>54</v>
      </c>
      <c r="C1533" s="30" t="s">
        <v>55</v>
      </c>
      <c r="D1533" s="30">
        <v>121.407</v>
      </c>
      <c r="E1533" s="30">
        <v>119.1786</v>
      </c>
      <c r="F1533" s="30">
        <v>1.8697999999999999</v>
      </c>
      <c r="G1533" s="30">
        <v>2.2284000000000002</v>
      </c>
      <c r="H1533" s="30">
        <v>3650.02</v>
      </c>
      <c r="I1533" s="30">
        <v>443137978.13999999</v>
      </c>
    </row>
    <row r="1534" spans="1:9" x14ac:dyDescent="0.25">
      <c r="A1534" s="40">
        <v>41985</v>
      </c>
      <c r="B1534" s="30" t="s">
        <v>54</v>
      </c>
      <c r="C1534" s="30" t="s">
        <v>55</v>
      </c>
      <c r="D1534" s="30">
        <v>119.1786</v>
      </c>
      <c r="E1534" s="30">
        <v>119.6782</v>
      </c>
      <c r="F1534" s="30">
        <v>-0.41744999999999999</v>
      </c>
      <c r="G1534" s="30">
        <v>-0.49959999999999999</v>
      </c>
      <c r="H1534" s="30">
        <v>3250.02</v>
      </c>
      <c r="I1534" s="30">
        <v>387332833.57200003</v>
      </c>
    </row>
    <row r="1535" spans="1:9" x14ac:dyDescent="0.25">
      <c r="A1535" s="40">
        <v>41984</v>
      </c>
      <c r="B1535" s="30" t="s">
        <v>54</v>
      </c>
      <c r="C1535" s="30" t="s">
        <v>55</v>
      </c>
      <c r="D1535" s="30">
        <v>119.6782</v>
      </c>
      <c r="E1535" s="30">
        <v>130.4418</v>
      </c>
      <c r="F1535" s="30">
        <v>-8.2516499999999997</v>
      </c>
      <c r="G1535" s="30">
        <v>-10.7636</v>
      </c>
      <c r="H1535" s="30">
        <v>3125.02</v>
      </c>
      <c r="I1535" s="30">
        <v>373996768.56400001</v>
      </c>
    </row>
    <row r="1536" spans="1:9" x14ac:dyDescent="0.25">
      <c r="A1536" s="40">
        <v>41983</v>
      </c>
      <c r="B1536" s="30" t="s">
        <v>54</v>
      </c>
      <c r="C1536" s="30" t="s">
        <v>55</v>
      </c>
      <c r="D1536" s="30">
        <v>130.44159999999999</v>
      </c>
      <c r="E1536" s="30">
        <v>147.53800000000001</v>
      </c>
      <c r="F1536" s="30">
        <v>-11.58779</v>
      </c>
      <c r="G1536" s="30">
        <v>-17.096399999999999</v>
      </c>
      <c r="H1536" s="30">
        <v>3125.02</v>
      </c>
      <c r="I1536" s="30">
        <v>407632608.83200002</v>
      </c>
    </row>
    <row r="1537" spans="1:9" x14ac:dyDescent="0.25">
      <c r="A1537" s="40">
        <v>41982</v>
      </c>
      <c r="B1537" s="30" t="s">
        <v>54</v>
      </c>
      <c r="C1537" s="30" t="s">
        <v>55</v>
      </c>
      <c r="D1537" s="30">
        <v>147.53800000000001</v>
      </c>
      <c r="E1537" s="30">
        <v>148.13120000000001</v>
      </c>
      <c r="F1537" s="30">
        <v>-0.40045999999999998</v>
      </c>
      <c r="G1537" s="30">
        <v>-0.59319999999999995</v>
      </c>
      <c r="H1537" s="30">
        <v>3125.02</v>
      </c>
      <c r="I1537" s="30">
        <v>461059200.75999999</v>
      </c>
    </row>
    <row r="1538" spans="1:9" x14ac:dyDescent="0.25">
      <c r="A1538" s="40">
        <v>41981</v>
      </c>
      <c r="B1538" s="30" t="s">
        <v>54</v>
      </c>
      <c r="C1538" s="30" t="s">
        <v>55</v>
      </c>
      <c r="D1538" s="30">
        <v>148.131</v>
      </c>
      <c r="E1538" s="30">
        <v>157.9614</v>
      </c>
      <c r="F1538" s="30">
        <v>-6.2232900000000004</v>
      </c>
      <c r="G1538" s="30">
        <v>-9.8303999999999991</v>
      </c>
      <c r="H1538" s="30">
        <v>3125.02</v>
      </c>
      <c r="I1538" s="30">
        <v>462912337.62</v>
      </c>
    </row>
    <row r="1539" spans="1:9" x14ac:dyDescent="0.25">
      <c r="A1539" s="40">
        <v>41978</v>
      </c>
      <c r="B1539" s="30" t="s">
        <v>54</v>
      </c>
      <c r="C1539" s="30" t="s">
        <v>55</v>
      </c>
      <c r="D1539" s="30">
        <v>157.96119999999999</v>
      </c>
      <c r="E1539" s="30">
        <v>155.81639999999999</v>
      </c>
      <c r="F1539" s="30">
        <v>1.37649</v>
      </c>
      <c r="G1539" s="30">
        <v>2.1448</v>
      </c>
      <c r="H1539" s="30">
        <v>3125.02</v>
      </c>
      <c r="I1539" s="30">
        <v>493631909.22399998</v>
      </c>
    </row>
    <row r="1540" spans="1:9" x14ac:dyDescent="0.25">
      <c r="A1540" s="40">
        <v>41977</v>
      </c>
      <c r="B1540" s="30" t="s">
        <v>54</v>
      </c>
      <c r="C1540" s="30" t="s">
        <v>55</v>
      </c>
      <c r="D1540" s="30">
        <v>155.81659999999999</v>
      </c>
      <c r="E1540" s="30">
        <v>153.29220000000001</v>
      </c>
      <c r="F1540" s="30">
        <v>1.64679</v>
      </c>
      <c r="G1540" s="30">
        <v>2.5244</v>
      </c>
      <c r="H1540" s="30">
        <v>3200.02</v>
      </c>
      <c r="I1540" s="30">
        <v>498616236.33200002</v>
      </c>
    </row>
    <row r="1541" spans="1:9" x14ac:dyDescent="0.25">
      <c r="A1541" s="40">
        <v>41976</v>
      </c>
      <c r="B1541" s="30" t="s">
        <v>54</v>
      </c>
      <c r="C1541" s="30" t="s">
        <v>55</v>
      </c>
      <c r="D1541" s="30">
        <v>153.29220000000001</v>
      </c>
      <c r="E1541" s="30">
        <v>153.82259999999999</v>
      </c>
      <c r="F1541" s="30">
        <v>-0.34481000000000001</v>
      </c>
      <c r="G1541" s="30">
        <v>-0.53039999999999998</v>
      </c>
      <c r="H1541" s="30">
        <v>3275.02</v>
      </c>
      <c r="I1541" s="30">
        <v>502035020.84399998</v>
      </c>
    </row>
    <row r="1542" spans="1:9" x14ac:dyDescent="0.25">
      <c r="A1542" s="40">
        <v>41975</v>
      </c>
      <c r="B1542" s="30" t="s">
        <v>54</v>
      </c>
      <c r="C1542" s="30" t="s">
        <v>55</v>
      </c>
      <c r="D1542" s="30">
        <v>153.82259999999999</v>
      </c>
      <c r="E1542" s="30">
        <v>142.749</v>
      </c>
      <c r="F1542" s="30">
        <v>7.75739</v>
      </c>
      <c r="G1542" s="30">
        <v>11.073600000000001</v>
      </c>
      <c r="H1542" s="30">
        <v>3275.02</v>
      </c>
      <c r="I1542" s="30">
        <v>503772091.45200002</v>
      </c>
    </row>
    <row r="1543" spans="1:9" x14ac:dyDescent="0.25">
      <c r="A1543" s="40">
        <v>41974</v>
      </c>
      <c r="B1543" s="30" t="s">
        <v>54</v>
      </c>
      <c r="C1543" s="30" t="s">
        <v>55</v>
      </c>
      <c r="D1543" s="30">
        <v>142.7492</v>
      </c>
      <c r="E1543" s="30">
        <v>149.9512</v>
      </c>
      <c r="F1543" s="30">
        <v>-4.8029000000000002</v>
      </c>
      <c r="G1543" s="30">
        <v>-7.202</v>
      </c>
      <c r="H1543" s="30">
        <v>3275.02</v>
      </c>
      <c r="I1543" s="30">
        <v>467506484.98400003</v>
      </c>
    </row>
    <row r="1544" spans="1:9" x14ac:dyDescent="0.25">
      <c r="A1544" s="40">
        <v>41971</v>
      </c>
      <c r="B1544" s="30" t="s">
        <v>54</v>
      </c>
      <c r="C1544" s="30" t="s">
        <v>55</v>
      </c>
      <c r="D1544" s="30">
        <v>149.95099999999999</v>
      </c>
      <c r="E1544" s="30">
        <v>155.69220000000001</v>
      </c>
      <c r="F1544" s="30">
        <v>-3.6875300000000002</v>
      </c>
      <c r="G1544" s="30">
        <v>-5.7412000000000001</v>
      </c>
      <c r="H1544" s="30">
        <v>3300.02</v>
      </c>
      <c r="I1544" s="30">
        <v>494841299.01999998</v>
      </c>
    </row>
    <row r="1545" spans="1:9" x14ac:dyDescent="0.25">
      <c r="A1545" s="40">
        <v>41969</v>
      </c>
      <c r="B1545" s="30" t="s">
        <v>54</v>
      </c>
      <c r="C1545" s="30" t="s">
        <v>55</v>
      </c>
      <c r="D1545" s="30">
        <v>155.69220000000001</v>
      </c>
      <c r="E1545" s="30">
        <v>153.38380000000001</v>
      </c>
      <c r="F1545" s="30">
        <v>1.50498</v>
      </c>
      <c r="G1545" s="30">
        <v>2.3083999999999998</v>
      </c>
      <c r="H1545" s="30">
        <v>3300.02</v>
      </c>
      <c r="I1545" s="30">
        <v>513787373.84399998</v>
      </c>
    </row>
    <row r="1546" spans="1:9" x14ac:dyDescent="0.25">
      <c r="A1546" s="40">
        <v>41968</v>
      </c>
      <c r="B1546" s="30" t="s">
        <v>54</v>
      </c>
      <c r="C1546" s="30" t="s">
        <v>55</v>
      </c>
      <c r="D1546" s="30">
        <v>153.38399999999999</v>
      </c>
      <c r="E1546" s="30">
        <v>152.47</v>
      </c>
      <c r="F1546" s="30">
        <v>0.59945999999999999</v>
      </c>
      <c r="G1546" s="30">
        <v>0.91400000000000003</v>
      </c>
      <c r="H1546" s="30">
        <v>3400.02</v>
      </c>
      <c r="I1546" s="30">
        <v>521508667.68000001</v>
      </c>
    </row>
    <row r="1547" spans="1:9" x14ac:dyDescent="0.25">
      <c r="A1547" s="40">
        <v>41967</v>
      </c>
      <c r="B1547" s="30" t="s">
        <v>54</v>
      </c>
      <c r="C1547" s="30" t="s">
        <v>55</v>
      </c>
      <c r="D1547" s="30">
        <v>152.47020000000001</v>
      </c>
      <c r="E1547" s="30">
        <v>148.85820000000001</v>
      </c>
      <c r="F1547" s="30">
        <v>2.4264700000000001</v>
      </c>
      <c r="G1547" s="30">
        <v>3.6120000000000001</v>
      </c>
      <c r="H1547" s="30">
        <v>3400.02</v>
      </c>
      <c r="I1547" s="30">
        <v>518401729.40399998</v>
      </c>
    </row>
    <row r="1548" spans="1:9" x14ac:dyDescent="0.25">
      <c r="A1548" s="40">
        <v>41964</v>
      </c>
      <c r="B1548" s="30" t="s">
        <v>54</v>
      </c>
      <c r="C1548" s="30" t="s">
        <v>55</v>
      </c>
      <c r="D1548" s="30">
        <v>148.85839999999999</v>
      </c>
      <c r="E1548" s="30">
        <v>147.13720000000001</v>
      </c>
      <c r="F1548" s="30">
        <v>1.1697900000000001</v>
      </c>
      <c r="G1548" s="30">
        <v>1.7212000000000001</v>
      </c>
      <c r="H1548" s="30">
        <v>3400.02</v>
      </c>
      <c r="I1548" s="30">
        <v>506121537.16799998</v>
      </c>
    </row>
    <row r="1549" spans="1:9" x14ac:dyDescent="0.25">
      <c r="A1549" s="40">
        <v>41963</v>
      </c>
      <c r="B1549" s="30" t="s">
        <v>54</v>
      </c>
      <c r="C1549" s="30" t="s">
        <v>55</v>
      </c>
      <c r="D1549" s="30">
        <v>147.13720000000001</v>
      </c>
      <c r="E1549" s="30">
        <v>143.97479999999999</v>
      </c>
      <c r="F1549" s="30">
        <v>2.1964999999999999</v>
      </c>
      <c r="G1549" s="30">
        <v>3.1623999999999999</v>
      </c>
      <c r="H1549" s="30">
        <v>3400.02</v>
      </c>
      <c r="I1549" s="30">
        <v>500269422.74400002</v>
      </c>
    </row>
    <row r="1550" spans="1:9" x14ac:dyDescent="0.25">
      <c r="A1550" s="40">
        <v>41962</v>
      </c>
      <c r="B1550" s="30" t="s">
        <v>54</v>
      </c>
      <c r="C1550" s="30" t="s">
        <v>55</v>
      </c>
      <c r="D1550" s="30">
        <v>143.97499999999999</v>
      </c>
      <c r="E1550" s="30">
        <v>145.88740000000001</v>
      </c>
      <c r="F1550" s="30">
        <v>-1.31087</v>
      </c>
      <c r="G1550" s="30">
        <v>-1.9124000000000001</v>
      </c>
      <c r="H1550" s="30">
        <v>3400.02</v>
      </c>
      <c r="I1550" s="30">
        <v>489517879.5</v>
      </c>
    </row>
    <row r="1551" spans="1:9" x14ac:dyDescent="0.25">
      <c r="A1551" s="40">
        <v>41961</v>
      </c>
      <c r="B1551" s="30" t="s">
        <v>54</v>
      </c>
      <c r="C1551" s="30" t="s">
        <v>55</v>
      </c>
      <c r="D1551" s="30">
        <v>145.88720000000001</v>
      </c>
      <c r="E1551" s="30">
        <v>145.2748</v>
      </c>
      <c r="F1551" s="30">
        <v>0.42154999999999998</v>
      </c>
      <c r="G1551" s="30">
        <v>0.61240000000000006</v>
      </c>
      <c r="H1551" s="30">
        <v>3400.02</v>
      </c>
      <c r="I1551" s="30">
        <v>496019397.74400002</v>
      </c>
    </row>
    <row r="1552" spans="1:9" x14ac:dyDescent="0.25">
      <c r="A1552" s="40">
        <v>41960</v>
      </c>
      <c r="B1552" s="30" t="s">
        <v>54</v>
      </c>
      <c r="C1552" s="30" t="s">
        <v>55</v>
      </c>
      <c r="D1552" s="30">
        <v>145.2748</v>
      </c>
      <c r="E1552" s="30">
        <v>145.7208</v>
      </c>
      <c r="F1552" s="30">
        <v>-0.30606</v>
      </c>
      <c r="G1552" s="30">
        <v>-0.44600000000000001</v>
      </c>
      <c r="H1552" s="30">
        <v>3500.02</v>
      </c>
      <c r="I1552" s="30">
        <v>508464705.49599999</v>
      </c>
    </row>
    <row r="1553" spans="1:9" x14ac:dyDescent="0.25">
      <c r="A1553" s="40">
        <v>41957</v>
      </c>
      <c r="B1553" s="30" t="s">
        <v>54</v>
      </c>
      <c r="C1553" s="30" t="s">
        <v>55</v>
      </c>
      <c r="D1553" s="30">
        <v>145.7208</v>
      </c>
      <c r="E1553" s="30">
        <v>143.26400000000001</v>
      </c>
      <c r="F1553" s="30">
        <v>1.71488</v>
      </c>
      <c r="G1553" s="30">
        <v>2.4567999999999999</v>
      </c>
      <c r="H1553" s="30">
        <v>3500.02</v>
      </c>
      <c r="I1553" s="30">
        <v>510025714.41600001</v>
      </c>
    </row>
    <row r="1554" spans="1:9" x14ac:dyDescent="0.25">
      <c r="A1554" s="40">
        <v>41956</v>
      </c>
      <c r="B1554" s="30" t="s">
        <v>54</v>
      </c>
      <c r="C1554" s="30" t="s">
        <v>55</v>
      </c>
      <c r="D1554" s="30">
        <v>143.26419999999999</v>
      </c>
      <c r="E1554" s="30">
        <v>146.5838</v>
      </c>
      <c r="F1554" s="30">
        <v>-2.26464</v>
      </c>
      <c r="G1554" s="30">
        <v>-3.3195999999999999</v>
      </c>
      <c r="H1554" s="30">
        <v>3525.02</v>
      </c>
      <c r="I1554" s="30">
        <v>505009170.28399998</v>
      </c>
    </row>
    <row r="1555" spans="1:9" x14ac:dyDescent="0.25">
      <c r="A1555" s="40">
        <v>41955</v>
      </c>
      <c r="B1555" s="30" t="s">
        <v>54</v>
      </c>
      <c r="C1555" s="30" t="s">
        <v>55</v>
      </c>
      <c r="D1555" s="30">
        <v>146.5838</v>
      </c>
      <c r="E1555" s="30">
        <v>150.023</v>
      </c>
      <c r="F1555" s="30">
        <v>-2.2924500000000001</v>
      </c>
      <c r="G1555" s="30">
        <v>-3.4392</v>
      </c>
      <c r="H1555" s="30">
        <v>3575.02</v>
      </c>
      <c r="I1555" s="30">
        <v>524040016.676</v>
      </c>
    </row>
    <row r="1556" spans="1:9" x14ac:dyDescent="0.25">
      <c r="A1556" s="40">
        <v>41954</v>
      </c>
      <c r="B1556" s="30" t="s">
        <v>54</v>
      </c>
      <c r="C1556" s="30" t="s">
        <v>55</v>
      </c>
      <c r="D1556" s="30">
        <v>150.023</v>
      </c>
      <c r="E1556" s="30">
        <v>149.62260000000001</v>
      </c>
      <c r="F1556" s="30">
        <v>0.26761000000000001</v>
      </c>
      <c r="G1556" s="30">
        <v>0.40039999999999998</v>
      </c>
      <c r="H1556" s="30">
        <v>3575.02</v>
      </c>
      <c r="I1556" s="30">
        <v>536335225.45999998</v>
      </c>
    </row>
    <row r="1557" spans="1:9" x14ac:dyDescent="0.25">
      <c r="A1557" s="40">
        <v>41953</v>
      </c>
      <c r="B1557" s="30" t="s">
        <v>54</v>
      </c>
      <c r="C1557" s="30" t="s">
        <v>55</v>
      </c>
      <c r="D1557" s="30">
        <v>149.62260000000001</v>
      </c>
      <c r="E1557" s="30">
        <v>143.63220000000001</v>
      </c>
      <c r="F1557" s="30">
        <v>4.1706500000000002</v>
      </c>
      <c r="G1557" s="30">
        <v>5.9904000000000002</v>
      </c>
      <c r="H1557" s="30">
        <v>3675.02</v>
      </c>
      <c r="I1557" s="30">
        <v>549866047.45200002</v>
      </c>
    </row>
    <row r="1558" spans="1:9" x14ac:dyDescent="0.25">
      <c r="A1558" s="40">
        <v>41950</v>
      </c>
      <c r="B1558" s="30" t="s">
        <v>54</v>
      </c>
      <c r="C1558" s="30" t="s">
        <v>55</v>
      </c>
      <c r="D1558" s="30">
        <v>143.63239999999999</v>
      </c>
      <c r="E1558" s="30">
        <v>143.5444</v>
      </c>
      <c r="F1558" s="30">
        <v>6.1310000000000003E-2</v>
      </c>
      <c r="G1558" s="30">
        <v>8.7999999999999995E-2</v>
      </c>
      <c r="H1558" s="30">
        <v>3675.02</v>
      </c>
      <c r="I1558" s="30">
        <v>527851942.648</v>
      </c>
    </row>
    <row r="1559" spans="1:9" x14ac:dyDescent="0.25">
      <c r="A1559" s="40">
        <v>41949</v>
      </c>
      <c r="B1559" s="30" t="s">
        <v>54</v>
      </c>
      <c r="C1559" s="30" t="s">
        <v>55</v>
      </c>
      <c r="D1559" s="30">
        <v>143.5446</v>
      </c>
      <c r="E1559" s="30">
        <v>139.7398</v>
      </c>
      <c r="F1559" s="30">
        <v>2.7227700000000001</v>
      </c>
      <c r="G1559" s="30">
        <v>3.8048000000000002</v>
      </c>
      <c r="H1559" s="30">
        <v>3850.02</v>
      </c>
      <c r="I1559" s="30">
        <v>552649580.89199996</v>
      </c>
    </row>
    <row r="1560" spans="1:9" x14ac:dyDescent="0.25">
      <c r="A1560" s="40">
        <v>41948</v>
      </c>
      <c r="B1560" s="30" t="s">
        <v>54</v>
      </c>
      <c r="C1560" s="30" t="s">
        <v>55</v>
      </c>
      <c r="D1560" s="30">
        <v>139.74</v>
      </c>
      <c r="E1560" s="30">
        <v>135.94319999999999</v>
      </c>
      <c r="F1560" s="30">
        <v>2.7929300000000001</v>
      </c>
      <c r="G1560" s="30">
        <v>3.7968000000000002</v>
      </c>
      <c r="H1560" s="30">
        <v>4000.02</v>
      </c>
      <c r="I1560" s="30">
        <v>558962794.79999995</v>
      </c>
    </row>
    <row r="1561" spans="1:9" x14ac:dyDescent="0.25">
      <c r="A1561" s="40">
        <v>41947</v>
      </c>
      <c r="B1561" s="30" t="s">
        <v>54</v>
      </c>
      <c r="C1561" s="30" t="s">
        <v>55</v>
      </c>
      <c r="D1561" s="30">
        <v>135.94319999999999</v>
      </c>
      <c r="E1561" s="30">
        <v>135.47280000000001</v>
      </c>
      <c r="F1561" s="30">
        <v>0.34722999999999998</v>
      </c>
      <c r="G1561" s="30">
        <v>0.47039999999999998</v>
      </c>
      <c r="H1561" s="30">
        <v>4050.02</v>
      </c>
      <c r="I1561" s="30">
        <v>550572678.86399996</v>
      </c>
    </row>
    <row r="1562" spans="1:9" x14ac:dyDescent="0.25">
      <c r="A1562" s="40">
        <v>41946</v>
      </c>
      <c r="B1562" s="30" t="s">
        <v>54</v>
      </c>
      <c r="C1562" s="30" t="s">
        <v>55</v>
      </c>
      <c r="D1562" s="30">
        <v>135.47280000000001</v>
      </c>
      <c r="E1562" s="30">
        <v>136.93799999999999</v>
      </c>
      <c r="F1562" s="30">
        <v>-1.0699700000000001</v>
      </c>
      <c r="G1562" s="30">
        <v>-1.4652000000000001</v>
      </c>
      <c r="H1562" s="30">
        <v>3825.02</v>
      </c>
      <c r="I1562" s="30">
        <v>518186169.45599997</v>
      </c>
    </row>
    <row r="1563" spans="1:9" x14ac:dyDescent="0.25">
      <c r="A1563" s="40">
        <v>41943</v>
      </c>
      <c r="B1563" s="30" t="s">
        <v>54</v>
      </c>
      <c r="C1563" s="30" t="s">
        <v>55</v>
      </c>
      <c r="D1563" s="30">
        <v>136.93799999999999</v>
      </c>
      <c r="E1563" s="30">
        <v>134.3356</v>
      </c>
      <c r="F1563" s="30">
        <v>1.9372400000000001</v>
      </c>
      <c r="G1563" s="30">
        <v>2.6023999999999998</v>
      </c>
      <c r="H1563" s="30">
        <v>3875.02</v>
      </c>
      <c r="I1563" s="30">
        <v>530637488.75999999</v>
      </c>
    </row>
    <row r="1564" spans="1:9" x14ac:dyDescent="0.25">
      <c r="A1564" s="40">
        <v>41942</v>
      </c>
      <c r="B1564" s="30" t="s">
        <v>54</v>
      </c>
      <c r="C1564" s="30" t="s">
        <v>55</v>
      </c>
      <c r="D1564" s="30">
        <v>134.33580000000001</v>
      </c>
      <c r="E1564" s="30">
        <v>133.45779999999999</v>
      </c>
      <c r="F1564" s="30">
        <v>0.65788999999999997</v>
      </c>
      <c r="G1564" s="30">
        <v>0.878</v>
      </c>
      <c r="H1564" s="30">
        <v>4100.0200000000004</v>
      </c>
      <c r="I1564" s="30">
        <v>550779466.71599996</v>
      </c>
    </row>
    <row r="1565" spans="1:9" x14ac:dyDescent="0.25">
      <c r="A1565" s="40">
        <v>41941</v>
      </c>
      <c r="B1565" s="30" t="s">
        <v>54</v>
      </c>
      <c r="C1565" s="30" t="s">
        <v>55</v>
      </c>
      <c r="D1565" s="30">
        <v>133.458</v>
      </c>
      <c r="E1565" s="30">
        <v>138.28639999999999</v>
      </c>
      <c r="F1565" s="30">
        <v>-3.49159</v>
      </c>
      <c r="G1565" s="30">
        <v>-4.8284000000000002</v>
      </c>
      <c r="H1565" s="30">
        <v>4250.0200000000004</v>
      </c>
      <c r="I1565" s="30">
        <v>567199169.15999997</v>
      </c>
    </row>
    <row r="1566" spans="1:9" x14ac:dyDescent="0.25">
      <c r="A1566" s="40">
        <v>41940</v>
      </c>
      <c r="B1566" s="30" t="s">
        <v>54</v>
      </c>
      <c r="C1566" s="30" t="s">
        <v>55</v>
      </c>
      <c r="D1566" s="30">
        <v>138.28620000000001</v>
      </c>
      <c r="E1566" s="30">
        <v>129.16139999999999</v>
      </c>
      <c r="F1566" s="30">
        <v>7.0646500000000003</v>
      </c>
      <c r="G1566" s="30">
        <v>9.1248000000000005</v>
      </c>
      <c r="H1566" s="30">
        <v>4250.0200000000004</v>
      </c>
      <c r="I1566" s="30">
        <v>587719115.72399998</v>
      </c>
    </row>
    <row r="1567" spans="1:9" x14ac:dyDescent="0.25">
      <c r="A1567" s="40">
        <v>41939</v>
      </c>
      <c r="B1567" s="30" t="s">
        <v>54</v>
      </c>
      <c r="C1567" s="30" t="s">
        <v>55</v>
      </c>
      <c r="D1567" s="30">
        <v>129.16159999999999</v>
      </c>
      <c r="E1567" s="30">
        <v>128.94640000000001</v>
      </c>
      <c r="F1567" s="30">
        <v>0.16689000000000001</v>
      </c>
      <c r="G1567" s="30">
        <v>0.2152</v>
      </c>
      <c r="H1567" s="30">
        <v>4250.0200000000004</v>
      </c>
      <c r="I1567" s="30">
        <v>548939383.23199999</v>
      </c>
    </row>
    <row r="1568" spans="1:9" x14ac:dyDescent="0.25">
      <c r="A1568" s="40">
        <v>41936</v>
      </c>
      <c r="B1568" s="30" t="s">
        <v>54</v>
      </c>
      <c r="C1568" s="30" t="s">
        <v>55</v>
      </c>
      <c r="D1568" s="30">
        <v>128.94659999999999</v>
      </c>
      <c r="E1568" s="30">
        <v>126.46899999999999</v>
      </c>
      <c r="F1568" s="30">
        <v>1.95906</v>
      </c>
      <c r="G1568" s="30">
        <v>2.4775999999999998</v>
      </c>
      <c r="H1568" s="30">
        <v>4250.0200000000004</v>
      </c>
      <c r="I1568" s="30">
        <v>548025628.93200004</v>
      </c>
    </row>
    <row r="1569" spans="1:9" x14ac:dyDescent="0.25">
      <c r="A1569" s="40">
        <v>41935</v>
      </c>
      <c r="B1569" s="30" t="s">
        <v>54</v>
      </c>
      <c r="C1569" s="30" t="s">
        <v>55</v>
      </c>
      <c r="D1569" s="30">
        <v>126.46899999999999</v>
      </c>
      <c r="E1569" s="30">
        <v>121.11020000000001</v>
      </c>
      <c r="F1569" s="30">
        <v>4.4247300000000003</v>
      </c>
      <c r="G1569" s="30">
        <v>5.3587999999999996</v>
      </c>
      <c r="H1569" s="30">
        <v>4325.0200000000004</v>
      </c>
      <c r="I1569" s="30">
        <v>546980954.38</v>
      </c>
    </row>
    <row r="1570" spans="1:9" x14ac:dyDescent="0.25">
      <c r="A1570" s="40">
        <v>41934</v>
      </c>
      <c r="B1570" s="30" t="s">
        <v>54</v>
      </c>
      <c r="C1570" s="30" t="s">
        <v>55</v>
      </c>
      <c r="D1570" s="30">
        <v>121.11020000000001</v>
      </c>
      <c r="E1570" s="30">
        <v>129.88820000000001</v>
      </c>
      <c r="F1570" s="30">
        <v>-6.7581199999999999</v>
      </c>
      <c r="G1570" s="30">
        <v>-8.7780000000000005</v>
      </c>
      <c r="H1570" s="30">
        <v>4375.0200000000004</v>
      </c>
      <c r="I1570" s="30">
        <v>529859547.204</v>
      </c>
    </row>
    <row r="1571" spans="1:9" x14ac:dyDescent="0.25">
      <c r="A1571" s="40">
        <v>41933</v>
      </c>
      <c r="B1571" s="30" t="s">
        <v>54</v>
      </c>
      <c r="C1571" s="30" t="s">
        <v>55</v>
      </c>
      <c r="D1571" s="30">
        <v>129.88820000000001</v>
      </c>
      <c r="E1571" s="30">
        <v>120.81059999999999</v>
      </c>
      <c r="F1571" s="30">
        <v>7.5139100000000001</v>
      </c>
      <c r="G1571" s="30">
        <v>9.0776000000000003</v>
      </c>
      <c r="H1571" s="30">
        <v>4375.0200000000004</v>
      </c>
      <c r="I1571" s="30">
        <v>568263472.76400006</v>
      </c>
    </row>
    <row r="1572" spans="1:9" x14ac:dyDescent="0.25">
      <c r="A1572" s="40">
        <v>41932</v>
      </c>
      <c r="B1572" s="30" t="s">
        <v>54</v>
      </c>
      <c r="C1572" s="30" t="s">
        <v>55</v>
      </c>
      <c r="D1572" s="30">
        <v>120.81059999999999</v>
      </c>
      <c r="E1572" s="30">
        <v>111.345</v>
      </c>
      <c r="F1572" s="30">
        <v>8.5011500000000009</v>
      </c>
      <c r="G1572" s="30">
        <v>9.4656000000000002</v>
      </c>
      <c r="H1572" s="30">
        <v>4525.0200000000004</v>
      </c>
      <c r="I1572" s="30">
        <v>546670381.21200001</v>
      </c>
    </row>
    <row r="1573" spans="1:9" x14ac:dyDescent="0.25">
      <c r="A1573" s="40">
        <v>41929</v>
      </c>
      <c r="B1573" s="30" t="s">
        <v>54</v>
      </c>
      <c r="C1573" s="30" t="s">
        <v>55</v>
      </c>
      <c r="D1573" s="30">
        <v>111.34520000000001</v>
      </c>
      <c r="E1573" s="30">
        <v>105.7752</v>
      </c>
      <c r="F1573" s="30">
        <v>5.2658800000000001</v>
      </c>
      <c r="G1573" s="30">
        <v>5.57</v>
      </c>
      <c r="H1573" s="30">
        <v>4525.0200000000004</v>
      </c>
      <c r="I1573" s="30">
        <v>503839256.90399998</v>
      </c>
    </row>
    <row r="1574" spans="1:9" x14ac:dyDescent="0.25">
      <c r="A1574" s="40">
        <v>41928</v>
      </c>
      <c r="B1574" s="30" t="s">
        <v>54</v>
      </c>
      <c r="C1574" s="30" t="s">
        <v>55</v>
      </c>
      <c r="D1574" s="30">
        <v>105.7754</v>
      </c>
      <c r="E1574" s="30">
        <v>100.62260000000001</v>
      </c>
      <c r="F1574" s="30">
        <v>5.1209199999999999</v>
      </c>
      <c r="G1574" s="30">
        <v>5.1528</v>
      </c>
      <c r="H1574" s="30">
        <v>4525.0200000000004</v>
      </c>
      <c r="I1574" s="30">
        <v>478635800.50800002</v>
      </c>
    </row>
    <row r="1575" spans="1:9" x14ac:dyDescent="0.25">
      <c r="A1575" s="40">
        <v>41927</v>
      </c>
      <c r="B1575" s="30" t="s">
        <v>54</v>
      </c>
      <c r="C1575" s="30" t="s">
        <v>55</v>
      </c>
      <c r="D1575" s="30">
        <v>100.6228</v>
      </c>
      <c r="E1575" s="30">
        <v>114.95959999999999</v>
      </c>
      <c r="F1575" s="30">
        <v>-12.471159999999999</v>
      </c>
      <c r="G1575" s="30">
        <v>-14.3368</v>
      </c>
      <c r="H1575" s="30">
        <v>4300.0200000000004</v>
      </c>
      <c r="I1575" s="30">
        <v>432680052.45599997</v>
      </c>
    </row>
    <row r="1576" spans="1:9" x14ac:dyDescent="0.25">
      <c r="A1576" s="40">
        <v>41926</v>
      </c>
      <c r="B1576" s="30" t="s">
        <v>54</v>
      </c>
      <c r="C1576" s="30" t="s">
        <v>55</v>
      </c>
      <c r="D1576" s="30">
        <v>114.9594</v>
      </c>
      <c r="E1576" s="30">
        <v>108.46339999999999</v>
      </c>
      <c r="F1576" s="30">
        <v>5.9891199999999998</v>
      </c>
      <c r="G1576" s="30">
        <v>6.4960000000000004</v>
      </c>
      <c r="H1576" s="30">
        <v>3700.02</v>
      </c>
      <c r="I1576" s="30">
        <v>425352079.18800002</v>
      </c>
    </row>
    <row r="1577" spans="1:9" x14ac:dyDescent="0.25">
      <c r="A1577" s="40">
        <v>41925</v>
      </c>
      <c r="B1577" s="30" t="s">
        <v>54</v>
      </c>
      <c r="C1577" s="30" t="s">
        <v>55</v>
      </c>
      <c r="D1577" s="30">
        <v>108.4636</v>
      </c>
      <c r="E1577" s="30">
        <v>124.21559999999999</v>
      </c>
      <c r="F1577" s="30">
        <v>-12.681179999999999</v>
      </c>
      <c r="G1577" s="30">
        <v>-15.752000000000001</v>
      </c>
      <c r="H1577" s="30">
        <v>3200.02</v>
      </c>
      <c r="I1577" s="30">
        <v>347085689.27200001</v>
      </c>
    </row>
    <row r="1578" spans="1:9" x14ac:dyDescent="0.25">
      <c r="A1578" s="40">
        <v>41922</v>
      </c>
      <c r="B1578" s="30" t="s">
        <v>54</v>
      </c>
      <c r="C1578" s="30" t="s">
        <v>55</v>
      </c>
      <c r="D1578" s="30">
        <v>124.2154</v>
      </c>
      <c r="E1578" s="30">
        <v>140.22139999999999</v>
      </c>
      <c r="F1578" s="30">
        <v>-11.414809999999999</v>
      </c>
      <c r="G1578" s="30">
        <v>-16.006</v>
      </c>
      <c r="H1578" s="30">
        <v>2750.02</v>
      </c>
      <c r="I1578" s="30">
        <v>341594834.30800003</v>
      </c>
    </row>
    <row r="1579" spans="1:9" x14ac:dyDescent="0.25">
      <c r="A1579" s="40">
        <v>41921</v>
      </c>
      <c r="B1579" s="30" t="s">
        <v>54</v>
      </c>
      <c r="C1579" s="30" t="s">
        <v>55</v>
      </c>
      <c r="D1579" s="30">
        <v>140.22139999999999</v>
      </c>
      <c r="E1579" s="30">
        <v>155.58619999999999</v>
      </c>
      <c r="F1579" s="30">
        <v>-9.8754299999999997</v>
      </c>
      <c r="G1579" s="30">
        <v>-15.364800000000001</v>
      </c>
      <c r="H1579" s="30">
        <v>2750.02</v>
      </c>
      <c r="I1579" s="30">
        <v>385611654.42799997</v>
      </c>
    </row>
    <row r="1580" spans="1:9" x14ac:dyDescent="0.25">
      <c r="A1580" s="40">
        <v>41920</v>
      </c>
      <c r="B1580" s="30" t="s">
        <v>54</v>
      </c>
      <c r="C1580" s="30" t="s">
        <v>55</v>
      </c>
      <c r="D1580" s="30">
        <v>155.58619999999999</v>
      </c>
      <c r="E1580" s="30">
        <v>142.00739999999999</v>
      </c>
      <c r="F1580" s="30">
        <v>9.5620399999999997</v>
      </c>
      <c r="G1580" s="30">
        <v>13.578799999999999</v>
      </c>
      <c r="H1580" s="30">
        <v>2550.02</v>
      </c>
      <c r="I1580" s="30">
        <v>396747921.72399998</v>
      </c>
    </row>
    <row r="1581" spans="1:9" x14ac:dyDescent="0.25">
      <c r="A1581" s="40">
        <v>41919</v>
      </c>
      <c r="B1581" s="30" t="s">
        <v>54</v>
      </c>
      <c r="C1581" s="30" t="s">
        <v>55</v>
      </c>
      <c r="D1581" s="30">
        <v>142.0076</v>
      </c>
      <c r="E1581" s="30">
        <v>153.07400000000001</v>
      </c>
      <c r="F1581" s="30">
        <v>-7.2294400000000003</v>
      </c>
      <c r="G1581" s="30">
        <v>-11.0664</v>
      </c>
      <c r="H1581" s="30">
        <v>2475.02</v>
      </c>
      <c r="I1581" s="30">
        <v>351471650.15200001</v>
      </c>
    </row>
    <row r="1582" spans="1:9" x14ac:dyDescent="0.25">
      <c r="A1582" s="40">
        <v>41918</v>
      </c>
      <c r="B1582" s="30" t="s">
        <v>54</v>
      </c>
      <c r="C1582" s="30" t="s">
        <v>55</v>
      </c>
      <c r="D1582" s="30">
        <v>153.07400000000001</v>
      </c>
      <c r="E1582" s="30">
        <v>157.93600000000001</v>
      </c>
      <c r="F1582" s="30">
        <v>-3.0784600000000002</v>
      </c>
      <c r="G1582" s="30">
        <v>-4.8620000000000001</v>
      </c>
      <c r="H1582" s="30">
        <v>2425.02</v>
      </c>
      <c r="I1582" s="30">
        <v>371207511.48000002</v>
      </c>
    </row>
    <row r="1583" spans="1:9" x14ac:dyDescent="0.25">
      <c r="A1583" s="40">
        <v>41915</v>
      </c>
      <c r="B1583" s="30" t="s">
        <v>54</v>
      </c>
      <c r="C1583" s="30" t="s">
        <v>55</v>
      </c>
      <c r="D1583" s="30">
        <v>157.93600000000001</v>
      </c>
      <c r="E1583" s="30">
        <v>147.48240000000001</v>
      </c>
      <c r="F1583" s="30">
        <v>7.0880299999999998</v>
      </c>
      <c r="G1583" s="30">
        <v>10.4536</v>
      </c>
      <c r="H1583" s="30">
        <v>2350.02</v>
      </c>
      <c r="I1583" s="30">
        <v>371152758.72000003</v>
      </c>
    </row>
    <row r="1584" spans="1:9" x14ac:dyDescent="0.25">
      <c r="A1584" s="40">
        <v>41914</v>
      </c>
      <c r="B1584" s="30" t="s">
        <v>54</v>
      </c>
      <c r="C1584" s="30" t="s">
        <v>55</v>
      </c>
      <c r="D1584" s="30">
        <v>147.48259999999999</v>
      </c>
      <c r="E1584" s="30">
        <v>144.88140000000001</v>
      </c>
      <c r="F1584" s="30">
        <v>1.7954000000000001</v>
      </c>
      <c r="G1584" s="30">
        <v>2.6012</v>
      </c>
      <c r="H1584" s="30">
        <v>2350.02</v>
      </c>
      <c r="I1584" s="30">
        <v>346587059.65200001</v>
      </c>
    </row>
    <row r="1585" spans="1:9" x14ac:dyDescent="0.25">
      <c r="A1585" s="40">
        <v>41913</v>
      </c>
      <c r="B1585" s="30" t="s">
        <v>54</v>
      </c>
      <c r="C1585" s="30" t="s">
        <v>55</v>
      </c>
      <c r="D1585" s="30">
        <v>144.88140000000001</v>
      </c>
      <c r="E1585" s="30">
        <v>149.65539999999999</v>
      </c>
      <c r="F1585" s="30">
        <v>-3.19</v>
      </c>
      <c r="G1585" s="30">
        <v>-4.774</v>
      </c>
      <c r="H1585" s="30">
        <v>2225.02</v>
      </c>
      <c r="I1585" s="30">
        <v>322364012.62800002</v>
      </c>
    </row>
    <row r="1586" spans="1:9" x14ac:dyDescent="0.25">
      <c r="A1586" s="40">
        <v>41912</v>
      </c>
      <c r="B1586" s="30" t="s">
        <v>54</v>
      </c>
      <c r="C1586" s="30" t="s">
        <v>55</v>
      </c>
      <c r="D1586" s="30">
        <v>149.65520000000001</v>
      </c>
      <c r="E1586" s="30">
        <v>150.28559999999999</v>
      </c>
      <c r="F1586" s="30">
        <v>-0.41947000000000001</v>
      </c>
      <c r="G1586" s="30">
        <v>-0.63039999999999996</v>
      </c>
      <c r="H1586" s="30">
        <v>2075.02</v>
      </c>
      <c r="I1586" s="30">
        <v>310537533.10399997</v>
      </c>
    </row>
    <row r="1587" spans="1:9" x14ac:dyDescent="0.25">
      <c r="A1587" s="40">
        <v>41911</v>
      </c>
      <c r="B1587" s="30" t="s">
        <v>54</v>
      </c>
      <c r="C1587" s="30" t="s">
        <v>55</v>
      </c>
      <c r="D1587" s="30">
        <v>150.28559999999999</v>
      </c>
      <c r="E1587" s="30">
        <v>158.87880000000001</v>
      </c>
      <c r="F1587" s="30">
        <v>-5.4086499999999997</v>
      </c>
      <c r="G1587" s="30">
        <v>-8.5931999999999995</v>
      </c>
      <c r="H1587" s="30">
        <v>1850.02</v>
      </c>
      <c r="I1587" s="30">
        <v>278031365.71200001</v>
      </c>
    </row>
    <row r="1588" spans="1:9" x14ac:dyDescent="0.25">
      <c r="A1588" s="40">
        <v>41908</v>
      </c>
      <c r="B1588" s="30" t="s">
        <v>54</v>
      </c>
      <c r="C1588" s="30" t="s">
        <v>55</v>
      </c>
      <c r="D1588" s="30">
        <v>158.87860000000001</v>
      </c>
      <c r="E1588" s="30">
        <v>155.01140000000001</v>
      </c>
      <c r="F1588" s="30">
        <v>2.49478</v>
      </c>
      <c r="G1588" s="30">
        <v>3.8672</v>
      </c>
      <c r="H1588" s="30">
        <v>1750.02</v>
      </c>
      <c r="I1588" s="30">
        <v>278040727.57200003</v>
      </c>
    </row>
    <row r="1589" spans="1:9" x14ac:dyDescent="0.25">
      <c r="A1589" s="40">
        <v>41907</v>
      </c>
      <c r="B1589" s="30" t="s">
        <v>54</v>
      </c>
      <c r="C1589" s="30" t="s">
        <v>55</v>
      </c>
      <c r="D1589" s="30">
        <v>155.01159999999999</v>
      </c>
      <c r="E1589" s="30">
        <v>166.89519999999999</v>
      </c>
      <c r="F1589" s="30">
        <v>-7.1204000000000001</v>
      </c>
      <c r="G1589" s="30">
        <v>-11.883599999999999</v>
      </c>
      <c r="H1589" s="30">
        <v>1650.02</v>
      </c>
      <c r="I1589" s="30">
        <v>255772240.23199999</v>
      </c>
    </row>
    <row r="1590" spans="1:9" x14ac:dyDescent="0.25">
      <c r="A1590" s="40">
        <v>41906</v>
      </c>
      <c r="B1590" s="30" t="s">
        <v>54</v>
      </c>
      <c r="C1590" s="30" t="s">
        <v>55</v>
      </c>
      <c r="D1590" s="30">
        <v>166.89500000000001</v>
      </c>
      <c r="E1590" s="30">
        <v>159.571</v>
      </c>
      <c r="F1590" s="30">
        <v>4.5898099999999999</v>
      </c>
      <c r="G1590" s="30">
        <v>7.3239999999999998</v>
      </c>
      <c r="H1590" s="30">
        <v>1550.02</v>
      </c>
      <c r="I1590" s="30">
        <v>258690587.90000001</v>
      </c>
    </row>
    <row r="1591" spans="1:9" x14ac:dyDescent="0.25">
      <c r="A1591" s="40">
        <v>41905</v>
      </c>
      <c r="B1591" s="30" t="s">
        <v>54</v>
      </c>
      <c r="C1591" s="30" t="s">
        <v>55</v>
      </c>
      <c r="D1591" s="30">
        <v>159.571</v>
      </c>
      <c r="E1591" s="30">
        <v>164.97620000000001</v>
      </c>
      <c r="F1591" s="30">
        <v>-3.2763499999999999</v>
      </c>
      <c r="G1591" s="30">
        <v>-5.4051999999999998</v>
      </c>
      <c r="H1591" s="30">
        <v>1550.02</v>
      </c>
      <c r="I1591" s="30">
        <v>247338241.41999999</v>
      </c>
    </row>
    <row r="1592" spans="1:9" x14ac:dyDescent="0.25">
      <c r="A1592" s="40">
        <v>41904</v>
      </c>
      <c r="B1592" s="30" t="s">
        <v>54</v>
      </c>
      <c r="C1592" s="30" t="s">
        <v>55</v>
      </c>
      <c r="D1592" s="30">
        <v>164.976</v>
      </c>
      <c r="E1592" s="30">
        <v>173.76480000000001</v>
      </c>
      <c r="F1592" s="30">
        <v>-5.0578700000000003</v>
      </c>
      <c r="G1592" s="30">
        <v>-8.7888000000000002</v>
      </c>
      <c r="H1592" s="30">
        <v>1200.02</v>
      </c>
      <c r="I1592" s="30">
        <v>197974499.52000001</v>
      </c>
    </row>
    <row r="1593" spans="1:9" x14ac:dyDescent="0.25">
      <c r="A1593" s="40">
        <v>41901</v>
      </c>
      <c r="B1593" s="30" t="s">
        <v>54</v>
      </c>
      <c r="C1593" s="30" t="s">
        <v>55</v>
      </c>
      <c r="D1593" s="30">
        <v>173.7646</v>
      </c>
      <c r="E1593" s="30">
        <v>175.059</v>
      </c>
      <c r="F1593" s="30">
        <v>-0.73941000000000001</v>
      </c>
      <c r="G1593" s="30">
        <v>-1.2944</v>
      </c>
      <c r="H1593" s="30">
        <v>1250.02</v>
      </c>
      <c r="I1593" s="30">
        <v>217209225.292</v>
      </c>
    </row>
    <row r="1594" spans="1:9" x14ac:dyDescent="0.25">
      <c r="A1594" s="40">
        <v>41900</v>
      </c>
      <c r="B1594" s="30" t="s">
        <v>54</v>
      </c>
      <c r="C1594" s="30" t="s">
        <v>55</v>
      </c>
      <c r="D1594" s="30">
        <v>175.05879999999999</v>
      </c>
      <c r="E1594" s="30">
        <v>172.67519999999999</v>
      </c>
      <c r="F1594" s="30">
        <v>1.3804000000000001</v>
      </c>
      <c r="G1594" s="30">
        <v>2.3835999999999999</v>
      </c>
      <c r="H1594" s="30">
        <v>1550.02</v>
      </c>
      <c r="I1594" s="30">
        <v>271344641.176</v>
      </c>
    </row>
    <row r="1595" spans="1:9" x14ac:dyDescent="0.25">
      <c r="A1595" s="40">
        <v>41899</v>
      </c>
      <c r="B1595" s="30" t="s">
        <v>54</v>
      </c>
      <c r="C1595" s="30" t="s">
        <v>55</v>
      </c>
      <c r="D1595" s="30">
        <v>172.67519999999999</v>
      </c>
      <c r="E1595" s="30">
        <v>170.94720000000001</v>
      </c>
      <c r="F1595" s="30">
        <v>1.01084</v>
      </c>
      <c r="G1595" s="30">
        <v>1.728</v>
      </c>
      <c r="H1595" s="30">
        <v>1550.02</v>
      </c>
      <c r="I1595" s="30">
        <v>267650013.50400001</v>
      </c>
    </row>
    <row r="1596" spans="1:9" x14ac:dyDescent="0.25">
      <c r="A1596" s="40">
        <v>41898</v>
      </c>
      <c r="B1596" s="30" t="s">
        <v>54</v>
      </c>
      <c r="C1596" s="30" t="s">
        <v>55</v>
      </c>
      <c r="D1596" s="30">
        <v>170.94720000000001</v>
      </c>
      <c r="E1596" s="30">
        <v>162.08879999999999</v>
      </c>
      <c r="F1596" s="30">
        <v>5.4651500000000004</v>
      </c>
      <c r="G1596" s="30">
        <v>8.8583999999999996</v>
      </c>
      <c r="H1596" s="30">
        <v>1550.02</v>
      </c>
      <c r="I1596" s="30">
        <v>264971578.94400001</v>
      </c>
    </row>
    <row r="1597" spans="1:9" x14ac:dyDescent="0.25">
      <c r="A1597" s="40">
        <v>41897</v>
      </c>
      <c r="B1597" s="30" t="s">
        <v>54</v>
      </c>
      <c r="C1597" s="30" t="s">
        <v>55</v>
      </c>
      <c r="D1597" s="30">
        <v>162.089</v>
      </c>
      <c r="E1597" s="30">
        <v>166.57419999999999</v>
      </c>
      <c r="F1597" s="30">
        <v>-2.6926100000000002</v>
      </c>
      <c r="G1597" s="30">
        <v>-4.4851999999999999</v>
      </c>
      <c r="H1597" s="30">
        <v>1550.02</v>
      </c>
      <c r="I1597" s="30">
        <v>251241191.78</v>
      </c>
    </row>
    <row r="1598" spans="1:9" x14ac:dyDescent="0.25">
      <c r="A1598" s="40">
        <v>41894</v>
      </c>
      <c r="B1598" s="30" t="s">
        <v>54</v>
      </c>
      <c r="C1598" s="30" t="s">
        <v>55</v>
      </c>
      <c r="D1598" s="30">
        <v>166.57400000000001</v>
      </c>
      <c r="E1598" s="30">
        <v>170.52440000000001</v>
      </c>
      <c r="F1598" s="30">
        <v>-2.3166199999999999</v>
      </c>
      <c r="G1598" s="30">
        <v>-3.9504000000000001</v>
      </c>
      <c r="H1598" s="30">
        <v>1550.02</v>
      </c>
      <c r="I1598" s="30">
        <v>258193031.47999999</v>
      </c>
    </row>
    <row r="1599" spans="1:9" x14ac:dyDescent="0.25">
      <c r="A1599" s="40">
        <v>41893</v>
      </c>
      <c r="B1599" s="30" t="s">
        <v>54</v>
      </c>
      <c r="C1599" s="30" t="s">
        <v>55</v>
      </c>
      <c r="D1599" s="30">
        <v>170.52440000000001</v>
      </c>
      <c r="E1599" s="30">
        <v>170.1576</v>
      </c>
      <c r="F1599" s="30">
        <v>0.21556</v>
      </c>
      <c r="G1599" s="30">
        <v>0.36680000000000001</v>
      </c>
      <c r="H1599" s="30">
        <v>1550.02</v>
      </c>
      <c r="I1599" s="30">
        <v>264316230.48800001</v>
      </c>
    </row>
    <row r="1600" spans="1:9" x14ac:dyDescent="0.25">
      <c r="A1600" s="40">
        <v>41892</v>
      </c>
      <c r="B1600" s="30" t="s">
        <v>54</v>
      </c>
      <c r="C1600" s="30" t="s">
        <v>55</v>
      </c>
      <c r="D1600" s="30">
        <v>170.15780000000001</v>
      </c>
      <c r="E1600" s="30">
        <v>169.26499999999999</v>
      </c>
      <c r="F1600" s="30">
        <v>0.52746000000000004</v>
      </c>
      <c r="G1600" s="30">
        <v>0.89280000000000004</v>
      </c>
      <c r="H1600" s="30">
        <v>1550.02</v>
      </c>
      <c r="I1600" s="30">
        <v>263747993.15599999</v>
      </c>
    </row>
    <row r="1601" spans="1:9" x14ac:dyDescent="0.25">
      <c r="A1601" s="40">
        <v>41891</v>
      </c>
      <c r="B1601" s="30" t="s">
        <v>54</v>
      </c>
      <c r="C1601" s="30" t="s">
        <v>55</v>
      </c>
      <c r="D1601" s="30">
        <v>169.26519999999999</v>
      </c>
      <c r="E1601" s="30">
        <v>173.7928</v>
      </c>
      <c r="F1601" s="30">
        <v>-2.6051700000000002</v>
      </c>
      <c r="G1601" s="30">
        <v>-4.5275999999999996</v>
      </c>
      <c r="H1601" s="30">
        <v>1550.02</v>
      </c>
      <c r="I1601" s="30">
        <v>262364445.30399999</v>
      </c>
    </row>
    <row r="1602" spans="1:9" x14ac:dyDescent="0.25">
      <c r="A1602" s="40">
        <v>41890</v>
      </c>
      <c r="B1602" s="30" t="s">
        <v>54</v>
      </c>
      <c r="C1602" s="30" t="s">
        <v>55</v>
      </c>
      <c r="D1602" s="30">
        <v>173.79259999999999</v>
      </c>
      <c r="E1602" s="30">
        <v>174.8998</v>
      </c>
      <c r="F1602" s="30">
        <v>-0.63305</v>
      </c>
      <c r="G1602" s="30">
        <v>-1.1072</v>
      </c>
      <c r="H1602" s="30">
        <v>1550.02</v>
      </c>
      <c r="I1602" s="30">
        <v>269382005.852</v>
      </c>
    </row>
    <row r="1603" spans="1:9" x14ac:dyDescent="0.25">
      <c r="A1603" s="40">
        <v>41887</v>
      </c>
      <c r="B1603" s="30" t="s">
        <v>54</v>
      </c>
      <c r="C1603" s="30" t="s">
        <v>55</v>
      </c>
      <c r="D1603" s="30">
        <v>174.8998</v>
      </c>
      <c r="E1603" s="30">
        <v>171.35140000000001</v>
      </c>
      <c r="F1603" s="30">
        <v>2.0708299999999999</v>
      </c>
      <c r="G1603" s="30">
        <v>3.5484</v>
      </c>
      <c r="H1603" s="30">
        <v>1550.02</v>
      </c>
      <c r="I1603" s="30">
        <v>271098187.99599999</v>
      </c>
    </row>
    <row r="1604" spans="1:9" x14ac:dyDescent="0.25">
      <c r="A1604" s="40">
        <v>41886</v>
      </c>
      <c r="B1604" s="30" t="s">
        <v>54</v>
      </c>
      <c r="C1604" s="30" t="s">
        <v>55</v>
      </c>
      <c r="D1604" s="30">
        <v>171.35140000000001</v>
      </c>
      <c r="E1604" s="30">
        <v>171.32740000000001</v>
      </c>
      <c r="F1604" s="30">
        <v>1.401E-2</v>
      </c>
      <c r="G1604" s="30">
        <v>2.4E-2</v>
      </c>
      <c r="H1604" s="30">
        <v>1650.02</v>
      </c>
      <c r="I1604" s="30">
        <v>282733237.028</v>
      </c>
    </row>
    <row r="1605" spans="1:9" x14ac:dyDescent="0.25">
      <c r="A1605" s="40">
        <v>41885</v>
      </c>
      <c r="B1605" s="30" t="s">
        <v>54</v>
      </c>
      <c r="C1605" s="30" t="s">
        <v>55</v>
      </c>
      <c r="D1605" s="30">
        <v>171.32759999999999</v>
      </c>
      <c r="E1605" s="30">
        <v>168.9212</v>
      </c>
      <c r="F1605" s="30">
        <v>1.4245699999999999</v>
      </c>
      <c r="G1605" s="30">
        <v>2.4064000000000001</v>
      </c>
      <c r="H1605" s="30">
        <v>1650.02</v>
      </c>
      <c r="I1605" s="30">
        <v>282693966.55199999</v>
      </c>
    </row>
    <row r="1606" spans="1:9" x14ac:dyDescent="0.25">
      <c r="A1606" s="40">
        <v>41884</v>
      </c>
      <c r="B1606" s="30" t="s">
        <v>54</v>
      </c>
      <c r="C1606" s="30" t="s">
        <v>55</v>
      </c>
      <c r="D1606" s="30">
        <v>168.9212</v>
      </c>
      <c r="E1606" s="30">
        <v>169.10079999999999</v>
      </c>
      <c r="F1606" s="30">
        <v>-0.10621</v>
      </c>
      <c r="G1606" s="30">
        <v>-0.17960000000000001</v>
      </c>
      <c r="H1606" s="30">
        <v>1650.02</v>
      </c>
      <c r="I1606" s="30">
        <v>278723358.42400002</v>
      </c>
    </row>
    <row r="1607" spans="1:9" x14ac:dyDescent="0.25">
      <c r="A1607" s="40">
        <v>41880</v>
      </c>
      <c r="B1607" s="30" t="s">
        <v>54</v>
      </c>
      <c r="C1607" s="30" t="s">
        <v>55</v>
      </c>
      <c r="D1607" s="30">
        <v>169.10059999999999</v>
      </c>
      <c r="E1607" s="30">
        <v>171.10820000000001</v>
      </c>
      <c r="F1607" s="30">
        <v>-1.1732899999999999</v>
      </c>
      <c r="G1607" s="30">
        <v>-2.0076000000000001</v>
      </c>
      <c r="H1607" s="30">
        <v>1650.02</v>
      </c>
      <c r="I1607" s="30">
        <v>279019372.01200002</v>
      </c>
    </row>
    <row r="1608" spans="1:9" x14ac:dyDescent="0.25">
      <c r="A1608" s="40">
        <v>41879</v>
      </c>
      <c r="B1608" s="30" t="s">
        <v>54</v>
      </c>
      <c r="C1608" s="30" t="s">
        <v>55</v>
      </c>
      <c r="D1608" s="30">
        <v>171.108</v>
      </c>
      <c r="E1608" s="30">
        <v>171.54079999999999</v>
      </c>
      <c r="F1608" s="30">
        <v>-0.25230000000000002</v>
      </c>
      <c r="G1608" s="30">
        <v>-0.43280000000000002</v>
      </c>
      <c r="H1608" s="30">
        <v>1650.02</v>
      </c>
      <c r="I1608" s="30">
        <v>282331622.16000003</v>
      </c>
    </row>
    <row r="1609" spans="1:9" x14ac:dyDescent="0.25">
      <c r="A1609" s="40">
        <v>41878</v>
      </c>
      <c r="B1609" s="30" t="s">
        <v>54</v>
      </c>
      <c r="C1609" s="30" t="s">
        <v>55</v>
      </c>
      <c r="D1609" s="30">
        <v>171.54079999999999</v>
      </c>
      <c r="E1609" s="30">
        <v>172.80080000000001</v>
      </c>
      <c r="F1609" s="30">
        <v>-0.72916000000000003</v>
      </c>
      <c r="G1609" s="30">
        <v>-1.26</v>
      </c>
      <c r="H1609" s="30">
        <v>1650.02</v>
      </c>
      <c r="I1609" s="30">
        <v>283045750.81599998</v>
      </c>
    </row>
    <row r="1610" spans="1:9" x14ac:dyDescent="0.25">
      <c r="A1610" s="40">
        <v>41877</v>
      </c>
      <c r="B1610" s="30" t="s">
        <v>54</v>
      </c>
      <c r="C1610" s="30" t="s">
        <v>55</v>
      </c>
      <c r="D1610" s="30">
        <v>172.8006</v>
      </c>
      <c r="E1610" s="30">
        <v>174.36660000000001</v>
      </c>
      <c r="F1610" s="30">
        <v>-0.89810999999999996</v>
      </c>
      <c r="G1610" s="30">
        <v>-1.5660000000000001</v>
      </c>
      <c r="H1610" s="30">
        <v>1750.02</v>
      </c>
      <c r="I1610" s="30">
        <v>302404506.01200002</v>
      </c>
    </row>
    <row r="1611" spans="1:9" x14ac:dyDescent="0.25">
      <c r="A1611" s="40">
        <v>41876</v>
      </c>
      <c r="B1611" s="30" t="s">
        <v>54</v>
      </c>
      <c r="C1611" s="30" t="s">
        <v>55</v>
      </c>
      <c r="D1611" s="30">
        <v>174.36660000000001</v>
      </c>
      <c r="E1611" s="30">
        <v>172.5838</v>
      </c>
      <c r="F1611" s="30">
        <v>1.03301</v>
      </c>
      <c r="G1611" s="30">
        <v>1.7827999999999999</v>
      </c>
      <c r="H1611" s="30">
        <v>1750.02</v>
      </c>
      <c r="I1611" s="30">
        <v>305145037.33200002</v>
      </c>
    </row>
    <row r="1612" spans="1:9" x14ac:dyDescent="0.25">
      <c r="A1612" s="40">
        <v>41873</v>
      </c>
      <c r="B1612" s="30" t="s">
        <v>54</v>
      </c>
      <c r="C1612" s="30" t="s">
        <v>55</v>
      </c>
      <c r="D1612" s="30">
        <v>172.5838</v>
      </c>
      <c r="E1612" s="30">
        <v>173.8706</v>
      </c>
      <c r="F1612" s="30">
        <v>-0.74009000000000003</v>
      </c>
      <c r="G1612" s="30">
        <v>-1.2867999999999999</v>
      </c>
      <c r="H1612" s="30">
        <v>1750.02</v>
      </c>
      <c r="I1612" s="30">
        <v>302025101.676</v>
      </c>
    </row>
    <row r="1613" spans="1:9" x14ac:dyDescent="0.25">
      <c r="A1613" s="40">
        <v>41872</v>
      </c>
      <c r="B1613" s="30" t="s">
        <v>54</v>
      </c>
      <c r="C1613" s="30" t="s">
        <v>55</v>
      </c>
      <c r="D1613" s="30">
        <v>173.87039999999999</v>
      </c>
      <c r="E1613" s="30">
        <v>172.63759999999999</v>
      </c>
      <c r="F1613" s="30">
        <v>0.71409999999999996</v>
      </c>
      <c r="G1613" s="30">
        <v>1.2327999999999999</v>
      </c>
      <c r="H1613" s="30">
        <v>1750.02</v>
      </c>
      <c r="I1613" s="30">
        <v>304276677.40799999</v>
      </c>
    </row>
    <row r="1614" spans="1:9" x14ac:dyDescent="0.25">
      <c r="A1614" s="40">
        <v>41871</v>
      </c>
      <c r="B1614" s="30" t="s">
        <v>54</v>
      </c>
      <c r="C1614" s="30" t="s">
        <v>55</v>
      </c>
      <c r="D1614" s="30">
        <v>172.6378</v>
      </c>
      <c r="E1614" s="30">
        <v>172.62540000000001</v>
      </c>
      <c r="F1614" s="30">
        <v>7.1799999999999998E-3</v>
      </c>
      <c r="G1614" s="30">
        <v>1.24E-2</v>
      </c>
      <c r="H1614" s="30">
        <v>1850.02</v>
      </c>
      <c r="I1614" s="30">
        <v>319383382.75599998</v>
      </c>
    </row>
    <row r="1615" spans="1:9" x14ac:dyDescent="0.25">
      <c r="A1615" s="40">
        <v>41870</v>
      </c>
      <c r="B1615" s="30" t="s">
        <v>54</v>
      </c>
      <c r="C1615" s="30" t="s">
        <v>55</v>
      </c>
      <c r="D1615" s="30">
        <v>172.62559999999999</v>
      </c>
      <c r="E1615" s="30">
        <v>173.71520000000001</v>
      </c>
      <c r="F1615" s="30">
        <v>-0.62722999999999995</v>
      </c>
      <c r="G1615" s="30">
        <v>-1.0895999999999999</v>
      </c>
      <c r="H1615" s="30">
        <v>1850.02</v>
      </c>
      <c r="I1615" s="30">
        <v>319360812.51200002</v>
      </c>
    </row>
    <row r="1616" spans="1:9" x14ac:dyDescent="0.25">
      <c r="A1616" s="40">
        <v>41869</v>
      </c>
      <c r="B1616" s="30" t="s">
        <v>54</v>
      </c>
      <c r="C1616" s="30" t="s">
        <v>55</v>
      </c>
      <c r="D1616" s="30">
        <v>173.715</v>
      </c>
      <c r="E1616" s="30">
        <v>167.3562</v>
      </c>
      <c r="F1616" s="30">
        <v>3.79956</v>
      </c>
      <c r="G1616" s="30">
        <v>6.3587999999999996</v>
      </c>
      <c r="H1616" s="30">
        <v>2075.02</v>
      </c>
      <c r="I1616" s="30">
        <v>360462099.30000001</v>
      </c>
    </row>
    <row r="1617" spans="1:9" x14ac:dyDescent="0.25">
      <c r="A1617" s="40">
        <v>41866</v>
      </c>
      <c r="B1617" s="30" t="s">
        <v>54</v>
      </c>
      <c r="C1617" s="30" t="s">
        <v>55</v>
      </c>
      <c r="D1617" s="30">
        <v>167.35640000000001</v>
      </c>
      <c r="E1617" s="30">
        <v>167.7996</v>
      </c>
      <c r="F1617" s="30">
        <v>-0.26412000000000002</v>
      </c>
      <c r="G1617" s="30">
        <v>-0.44319999999999998</v>
      </c>
      <c r="H1617" s="30">
        <v>2075.02</v>
      </c>
      <c r="I1617" s="30">
        <v>347267877.12800002</v>
      </c>
    </row>
    <row r="1618" spans="1:9" x14ac:dyDescent="0.25">
      <c r="A1618" s="40">
        <v>41865</v>
      </c>
      <c r="B1618" s="30" t="s">
        <v>54</v>
      </c>
      <c r="C1618" s="30" t="s">
        <v>55</v>
      </c>
      <c r="D1618" s="30">
        <v>167.79939999999999</v>
      </c>
      <c r="E1618" s="30">
        <v>161.97819999999999</v>
      </c>
      <c r="F1618" s="30">
        <v>3.59382</v>
      </c>
      <c r="G1618" s="30">
        <v>5.8212000000000002</v>
      </c>
      <c r="H1618" s="30">
        <v>2175.02</v>
      </c>
      <c r="I1618" s="30">
        <v>364967050.98799998</v>
      </c>
    </row>
    <row r="1619" spans="1:9" x14ac:dyDescent="0.25">
      <c r="A1619" s="40">
        <v>41864</v>
      </c>
      <c r="B1619" s="30" t="s">
        <v>54</v>
      </c>
      <c r="C1619" s="30" t="s">
        <v>55</v>
      </c>
      <c r="D1619" s="30">
        <v>161.97839999999999</v>
      </c>
      <c r="E1619" s="30">
        <v>153.66040000000001</v>
      </c>
      <c r="F1619" s="30">
        <v>5.4132400000000001</v>
      </c>
      <c r="G1619" s="30">
        <v>8.3179999999999996</v>
      </c>
      <c r="H1619" s="30">
        <v>2300.02</v>
      </c>
      <c r="I1619" s="30">
        <v>372553559.56800002</v>
      </c>
    </row>
    <row r="1620" spans="1:9" x14ac:dyDescent="0.25">
      <c r="A1620" s="40">
        <v>41863</v>
      </c>
      <c r="B1620" s="30" t="s">
        <v>54</v>
      </c>
      <c r="C1620" s="30" t="s">
        <v>55</v>
      </c>
      <c r="D1620" s="30">
        <v>153.66040000000001</v>
      </c>
      <c r="E1620" s="30">
        <v>152.20679999999999</v>
      </c>
      <c r="F1620" s="30">
        <v>0.95501999999999998</v>
      </c>
      <c r="G1620" s="30">
        <v>1.4536</v>
      </c>
      <c r="H1620" s="30">
        <v>2300.02</v>
      </c>
      <c r="I1620" s="30">
        <v>353421993.208</v>
      </c>
    </row>
    <row r="1621" spans="1:9" x14ac:dyDescent="0.25">
      <c r="A1621" s="40">
        <v>41862</v>
      </c>
      <c r="B1621" s="30" t="s">
        <v>54</v>
      </c>
      <c r="C1621" s="30" t="s">
        <v>55</v>
      </c>
      <c r="D1621" s="30">
        <v>152.20699999999999</v>
      </c>
      <c r="E1621" s="30">
        <v>143.78659999999999</v>
      </c>
      <c r="F1621" s="30">
        <v>5.8561800000000002</v>
      </c>
      <c r="G1621" s="30">
        <v>8.4204000000000008</v>
      </c>
      <c r="H1621" s="30">
        <v>2300.02</v>
      </c>
      <c r="I1621" s="30">
        <v>350079144.13999999</v>
      </c>
    </row>
    <row r="1622" spans="1:9" x14ac:dyDescent="0.25">
      <c r="A1622" s="40">
        <v>41859</v>
      </c>
      <c r="B1622" s="30" t="s">
        <v>54</v>
      </c>
      <c r="C1622" s="30" t="s">
        <v>55</v>
      </c>
      <c r="D1622" s="30">
        <v>143.78659999999999</v>
      </c>
      <c r="E1622" s="30">
        <v>139.22300000000001</v>
      </c>
      <c r="F1622" s="30">
        <v>3.2779099999999999</v>
      </c>
      <c r="G1622" s="30">
        <v>4.5636000000000001</v>
      </c>
      <c r="H1622" s="30">
        <v>2225.02</v>
      </c>
      <c r="I1622" s="30">
        <v>319928060.73199999</v>
      </c>
    </row>
    <row r="1623" spans="1:9" x14ac:dyDescent="0.25">
      <c r="A1623" s="40">
        <v>41858</v>
      </c>
      <c r="B1623" s="30" t="s">
        <v>54</v>
      </c>
      <c r="C1623" s="30" t="s">
        <v>55</v>
      </c>
      <c r="D1623" s="30">
        <v>139.22300000000001</v>
      </c>
      <c r="E1623" s="30">
        <v>142.62180000000001</v>
      </c>
      <c r="F1623" s="30">
        <v>-2.3830900000000002</v>
      </c>
      <c r="G1623" s="30">
        <v>-3.3988</v>
      </c>
      <c r="H1623" s="30">
        <v>2225.02</v>
      </c>
      <c r="I1623" s="30">
        <v>309773959.45999998</v>
      </c>
    </row>
    <row r="1624" spans="1:9" x14ac:dyDescent="0.25">
      <c r="A1624" s="40">
        <v>41857</v>
      </c>
      <c r="B1624" s="30" t="s">
        <v>54</v>
      </c>
      <c r="C1624" s="30" t="s">
        <v>55</v>
      </c>
      <c r="D1624" s="30">
        <v>142.6216</v>
      </c>
      <c r="E1624" s="30">
        <v>143.33359999999999</v>
      </c>
      <c r="F1624" s="30">
        <v>-0.49674000000000001</v>
      </c>
      <c r="G1624" s="30">
        <v>-0.71199999999999997</v>
      </c>
      <c r="H1624" s="30">
        <v>2125.02</v>
      </c>
      <c r="I1624" s="30">
        <v>303073752.43199998</v>
      </c>
    </row>
    <row r="1625" spans="1:9" x14ac:dyDescent="0.25">
      <c r="A1625" s="40">
        <v>41856</v>
      </c>
      <c r="B1625" s="30" t="s">
        <v>54</v>
      </c>
      <c r="C1625" s="30" t="s">
        <v>55</v>
      </c>
      <c r="D1625" s="30">
        <v>143.33359999999999</v>
      </c>
      <c r="E1625" s="30">
        <v>153.56319999999999</v>
      </c>
      <c r="F1625" s="30">
        <v>-6.6614899999999997</v>
      </c>
      <c r="G1625" s="30">
        <v>-10.2296</v>
      </c>
      <c r="H1625" s="30">
        <v>2125.02</v>
      </c>
      <c r="I1625" s="30">
        <v>304586766.67199999</v>
      </c>
    </row>
    <row r="1626" spans="1:9" x14ac:dyDescent="0.25">
      <c r="A1626" s="40">
        <v>41855</v>
      </c>
      <c r="B1626" s="30" t="s">
        <v>54</v>
      </c>
      <c r="C1626" s="30" t="s">
        <v>55</v>
      </c>
      <c r="D1626" s="30">
        <v>153.56319999999999</v>
      </c>
      <c r="E1626" s="30">
        <v>145.2192</v>
      </c>
      <c r="F1626" s="30">
        <v>5.7458</v>
      </c>
      <c r="G1626" s="30">
        <v>8.3439999999999994</v>
      </c>
      <c r="H1626" s="30">
        <v>2025.02</v>
      </c>
      <c r="I1626" s="30">
        <v>310968551.264</v>
      </c>
    </row>
    <row r="1627" spans="1:9" x14ac:dyDescent="0.25">
      <c r="A1627" s="40">
        <v>41852</v>
      </c>
      <c r="B1627" s="30" t="s">
        <v>54</v>
      </c>
      <c r="C1627" s="30" t="s">
        <v>55</v>
      </c>
      <c r="D1627" s="30">
        <v>145.2192</v>
      </c>
      <c r="E1627" s="30">
        <v>152.4392</v>
      </c>
      <c r="F1627" s="30">
        <v>-4.7363099999999996</v>
      </c>
      <c r="G1627" s="30">
        <v>-7.22</v>
      </c>
      <c r="H1627" s="30">
        <v>1850.02</v>
      </c>
      <c r="I1627" s="30">
        <v>268658424.384</v>
      </c>
    </row>
    <row r="1628" spans="1:9" x14ac:dyDescent="0.25">
      <c r="A1628" s="40">
        <v>41851</v>
      </c>
      <c r="B1628" s="30" t="s">
        <v>54</v>
      </c>
      <c r="C1628" s="30" t="s">
        <v>55</v>
      </c>
      <c r="D1628" s="30">
        <v>152.4392</v>
      </c>
      <c r="E1628" s="30">
        <v>170.25640000000001</v>
      </c>
      <c r="F1628" s="30">
        <v>-10.464919999999999</v>
      </c>
      <c r="G1628" s="30">
        <v>-17.8172</v>
      </c>
      <c r="H1628" s="30">
        <v>1625.02</v>
      </c>
      <c r="I1628" s="30">
        <v>247716748.78400001</v>
      </c>
    </row>
    <row r="1629" spans="1:9" x14ac:dyDescent="0.25">
      <c r="A1629" s="40">
        <v>41850</v>
      </c>
      <c r="B1629" s="30" t="s">
        <v>54</v>
      </c>
      <c r="C1629" s="30" t="s">
        <v>55</v>
      </c>
      <c r="D1629" s="30">
        <v>170.25640000000001</v>
      </c>
      <c r="E1629" s="30">
        <v>171.51</v>
      </c>
      <c r="F1629" s="30">
        <v>-0.73092000000000001</v>
      </c>
      <c r="G1629" s="30">
        <v>-1.2536</v>
      </c>
      <c r="H1629" s="30">
        <v>1400.02</v>
      </c>
      <c r="I1629" s="30">
        <v>238362365.12799999</v>
      </c>
    </row>
    <row r="1630" spans="1:9" x14ac:dyDescent="0.25">
      <c r="A1630" s="40">
        <v>41849</v>
      </c>
      <c r="B1630" s="30" t="s">
        <v>54</v>
      </c>
      <c r="C1630" s="30" t="s">
        <v>55</v>
      </c>
      <c r="D1630" s="30">
        <v>171.50980000000001</v>
      </c>
      <c r="E1630" s="30">
        <v>172.56020000000001</v>
      </c>
      <c r="F1630" s="30">
        <v>-0.60872000000000004</v>
      </c>
      <c r="G1630" s="30">
        <v>-1.0504</v>
      </c>
      <c r="H1630" s="30">
        <v>1400.02</v>
      </c>
      <c r="I1630" s="30">
        <v>240117150.19600001</v>
      </c>
    </row>
    <row r="1631" spans="1:9" x14ac:dyDescent="0.25">
      <c r="A1631" s="40">
        <v>41848</v>
      </c>
      <c r="B1631" s="30" t="s">
        <v>54</v>
      </c>
      <c r="C1631" s="30" t="s">
        <v>55</v>
      </c>
      <c r="D1631" s="30">
        <v>172.56020000000001</v>
      </c>
      <c r="E1631" s="30">
        <v>170.71260000000001</v>
      </c>
      <c r="F1631" s="30">
        <v>1.08229</v>
      </c>
      <c r="G1631" s="30">
        <v>1.8475999999999999</v>
      </c>
      <c r="H1631" s="30">
        <v>1400.02</v>
      </c>
      <c r="I1631" s="30">
        <v>241587731.204</v>
      </c>
    </row>
    <row r="1632" spans="1:9" x14ac:dyDescent="0.25">
      <c r="A1632" s="40">
        <v>41845</v>
      </c>
      <c r="B1632" s="30" t="s">
        <v>54</v>
      </c>
      <c r="C1632" s="30" t="s">
        <v>55</v>
      </c>
      <c r="D1632" s="30">
        <v>170.71279999999999</v>
      </c>
      <c r="E1632" s="30">
        <v>174.43360000000001</v>
      </c>
      <c r="F1632" s="30">
        <v>-2.1330800000000001</v>
      </c>
      <c r="G1632" s="30">
        <v>-3.7208000000000001</v>
      </c>
      <c r="H1632" s="30">
        <v>1400.02</v>
      </c>
      <c r="I1632" s="30">
        <v>239001334.25600001</v>
      </c>
    </row>
    <row r="1633" spans="1:9" x14ac:dyDescent="0.25">
      <c r="A1633" s="40">
        <v>41844</v>
      </c>
      <c r="B1633" s="30" t="s">
        <v>54</v>
      </c>
      <c r="C1633" s="30" t="s">
        <v>55</v>
      </c>
      <c r="D1633" s="30">
        <v>174.43360000000001</v>
      </c>
      <c r="E1633" s="30">
        <v>176.59200000000001</v>
      </c>
      <c r="F1633" s="30">
        <v>-1.2222500000000001</v>
      </c>
      <c r="G1633" s="30">
        <v>-2.1583999999999999</v>
      </c>
      <c r="H1633" s="30">
        <v>1300.02</v>
      </c>
      <c r="I1633" s="30">
        <v>226767168.67199999</v>
      </c>
    </row>
    <row r="1634" spans="1:9" x14ac:dyDescent="0.25">
      <c r="A1634" s="40">
        <v>41843</v>
      </c>
      <c r="B1634" s="30" t="s">
        <v>54</v>
      </c>
      <c r="C1634" s="30" t="s">
        <v>55</v>
      </c>
      <c r="D1634" s="30">
        <v>176.59180000000001</v>
      </c>
      <c r="E1634" s="30">
        <v>177.57220000000001</v>
      </c>
      <c r="F1634" s="30">
        <v>-0.55210999999999999</v>
      </c>
      <c r="G1634" s="30">
        <v>-0.98040000000000005</v>
      </c>
      <c r="H1634" s="30">
        <v>1300.02</v>
      </c>
      <c r="I1634" s="30">
        <v>229572871.836</v>
      </c>
    </row>
    <row r="1635" spans="1:9" x14ac:dyDescent="0.25">
      <c r="A1635" s="40">
        <v>41842</v>
      </c>
      <c r="B1635" s="30" t="s">
        <v>54</v>
      </c>
      <c r="C1635" s="30" t="s">
        <v>55</v>
      </c>
      <c r="D1635" s="30">
        <v>177.572</v>
      </c>
      <c r="E1635" s="30">
        <v>172.7328</v>
      </c>
      <c r="F1635" s="30">
        <v>2.8015500000000002</v>
      </c>
      <c r="G1635" s="30">
        <v>4.8391999999999999</v>
      </c>
      <c r="H1635" s="30">
        <v>1300.02</v>
      </c>
      <c r="I1635" s="30">
        <v>230847151.44</v>
      </c>
    </row>
    <row r="1636" spans="1:9" x14ac:dyDescent="0.25">
      <c r="A1636" s="40">
        <v>41841</v>
      </c>
      <c r="B1636" s="30" t="s">
        <v>54</v>
      </c>
      <c r="C1636" s="30" t="s">
        <v>55</v>
      </c>
      <c r="D1636" s="30">
        <v>172.7328</v>
      </c>
      <c r="E1636" s="30">
        <v>177.92359999999999</v>
      </c>
      <c r="F1636" s="30">
        <v>-2.91743</v>
      </c>
      <c r="G1636" s="30">
        <v>-5.1908000000000003</v>
      </c>
      <c r="H1636" s="30">
        <v>1150.02</v>
      </c>
      <c r="I1636" s="30">
        <v>198646174.65599999</v>
      </c>
    </row>
    <row r="1637" spans="1:9" x14ac:dyDescent="0.25">
      <c r="A1637" s="40">
        <v>41838</v>
      </c>
      <c r="B1637" s="30" t="s">
        <v>54</v>
      </c>
      <c r="C1637" s="30" t="s">
        <v>55</v>
      </c>
      <c r="D1637" s="30">
        <v>177.92359999999999</v>
      </c>
      <c r="E1637" s="30">
        <v>169.39760000000001</v>
      </c>
      <c r="F1637" s="30">
        <v>5.0331299999999999</v>
      </c>
      <c r="G1637" s="30">
        <v>8.5259999999999998</v>
      </c>
      <c r="H1637" s="30">
        <v>1150.02</v>
      </c>
      <c r="I1637" s="30">
        <v>204615698.472</v>
      </c>
    </row>
    <row r="1638" spans="1:9" x14ac:dyDescent="0.25">
      <c r="A1638" s="40">
        <v>41837</v>
      </c>
      <c r="B1638" s="30" t="s">
        <v>54</v>
      </c>
      <c r="C1638" s="30" t="s">
        <v>55</v>
      </c>
      <c r="D1638" s="30">
        <v>169.39760000000001</v>
      </c>
      <c r="E1638" s="30">
        <v>183.62119999999999</v>
      </c>
      <c r="F1638" s="30">
        <v>-7.7461599999999997</v>
      </c>
      <c r="G1638" s="30">
        <v>-14.223599999999999</v>
      </c>
      <c r="H1638" s="30">
        <v>1150.02</v>
      </c>
      <c r="I1638" s="30">
        <v>194810627.95199999</v>
      </c>
    </row>
    <row r="1639" spans="1:9" x14ac:dyDescent="0.25">
      <c r="A1639" s="40">
        <v>41836</v>
      </c>
      <c r="B1639" s="30" t="s">
        <v>54</v>
      </c>
      <c r="C1639" s="30" t="s">
        <v>55</v>
      </c>
      <c r="D1639" s="30">
        <v>183.62100000000001</v>
      </c>
      <c r="E1639" s="30">
        <v>179.4862</v>
      </c>
      <c r="F1639" s="30">
        <v>2.30369</v>
      </c>
      <c r="G1639" s="30">
        <v>4.1348000000000003</v>
      </c>
      <c r="H1639" s="30">
        <v>1150.02</v>
      </c>
      <c r="I1639" s="30">
        <v>211167822.41999999</v>
      </c>
    </row>
    <row r="1640" spans="1:9" x14ac:dyDescent="0.25">
      <c r="A1640" s="40">
        <v>41835</v>
      </c>
      <c r="B1640" s="30" t="s">
        <v>54</v>
      </c>
      <c r="C1640" s="30" t="s">
        <v>55</v>
      </c>
      <c r="D1640" s="30">
        <v>179.4864</v>
      </c>
      <c r="E1640" s="30">
        <v>183.03720000000001</v>
      </c>
      <c r="F1640" s="30">
        <v>-1.9399299999999999</v>
      </c>
      <c r="G1640" s="30">
        <v>-3.5508000000000002</v>
      </c>
      <c r="H1640" s="30">
        <v>1150.02</v>
      </c>
      <c r="I1640" s="30">
        <v>206412949.72799999</v>
      </c>
    </row>
    <row r="1641" spans="1:9" x14ac:dyDescent="0.25">
      <c r="A1641" s="40">
        <v>41834</v>
      </c>
      <c r="B1641" s="30" t="s">
        <v>54</v>
      </c>
      <c r="C1641" s="30" t="s">
        <v>55</v>
      </c>
      <c r="D1641" s="30">
        <v>183.03700000000001</v>
      </c>
      <c r="E1641" s="30">
        <v>176.84819999999999</v>
      </c>
      <c r="F1641" s="30">
        <v>3.4994999999999998</v>
      </c>
      <c r="G1641" s="30">
        <v>6.1887999999999996</v>
      </c>
      <c r="H1641" s="30">
        <v>1150.02</v>
      </c>
      <c r="I1641" s="30">
        <v>210496210.74000001</v>
      </c>
    </row>
    <row r="1642" spans="1:9" x14ac:dyDescent="0.25">
      <c r="A1642" s="40">
        <v>41831</v>
      </c>
      <c r="B1642" s="30" t="s">
        <v>54</v>
      </c>
      <c r="C1642" s="30" t="s">
        <v>55</v>
      </c>
      <c r="D1642" s="30">
        <v>176.8484</v>
      </c>
      <c r="E1642" s="30">
        <v>174.46559999999999</v>
      </c>
      <c r="F1642" s="30">
        <v>1.3657699999999999</v>
      </c>
      <c r="G1642" s="30">
        <v>2.3828</v>
      </c>
      <c r="H1642" s="30">
        <v>1150.02</v>
      </c>
      <c r="I1642" s="30">
        <v>203379196.96799999</v>
      </c>
    </row>
    <row r="1643" spans="1:9" x14ac:dyDescent="0.25">
      <c r="A1643" s="40">
        <v>41830</v>
      </c>
      <c r="B1643" s="30" t="s">
        <v>54</v>
      </c>
      <c r="C1643" s="30" t="s">
        <v>55</v>
      </c>
      <c r="D1643" s="30">
        <v>174.4658</v>
      </c>
      <c r="E1643" s="30">
        <v>182.35900000000001</v>
      </c>
      <c r="F1643" s="30">
        <v>-4.3283899999999997</v>
      </c>
      <c r="G1643" s="30">
        <v>-7.8932000000000002</v>
      </c>
      <c r="H1643" s="30">
        <v>975.02</v>
      </c>
      <c r="I1643" s="30">
        <v>170107644.31600001</v>
      </c>
    </row>
    <row r="1644" spans="1:9" x14ac:dyDescent="0.25">
      <c r="A1644" s="40">
        <v>41829</v>
      </c>
      <c r="B1644" s="30" t="s">
        <v>54</v>
      </c>
      <c r="C1644" s="30" t="s">
        <v>55</v>
      </c>
      <c r="D1644" s="30">
        <v>182.35900000000001</v>
      </c>
      <c r="E1644" s="30">
        <v>179.26660000000001</v>
      </c>
      <c r="F1644" s="30">
        <v>1.7250300000000001</v>
      </c>
      <c r="G1644" s="30">
        <v>3.0924</v>
      </c>
      <c r="H1644" s="30">
        <v>975.02</v>
      </c>
      <c r="I1644" s="30">
        <v>177803672.18000001</v>
      </c>
    </row>
    <row r="1645" spans="1:9" x14ac:dyDescent="0.25">
      <c r="A1645" s="40">
        <v>41828</v>
      </c>
      <c r="B1645" s="30" t="s">
        <v>54</v>
      </c>
      <c r="C1645" s="30" t="s">
        <v>55</v>
      </c>
      <c r="D1645" s="30">
        <v>179.26660000000001</v>
      </c>
      <c r="E1645" s="30">
        <v>180.87860000000001</v>
      </c>
      <c r="F1645" s="30">
        <v>-0.89120999999999995</v>
      </c>
      <c r="G1645" s="30">
        <v>-1.6120000000000001</v>
      </c>
      <c r="H1645" s="30">
        <v>975.02</v>
      </c>
      <c r="I1645" s="30">
        <v>174788520.33199999</v>
      </c>
    </row>
    <row r="1646" spans="1:9" x14ac:dyDescent="0.25">
      <c r="A1646" s="40">
        <v>41827</v>
      </c>
      <c r="B1646" s="30" t="s">
        <v>54</v>
      </c>
      <c r="C1646" s="30" t="s">
        <v>55</v>
      </c>
      <c r="D1646" s="30">
        <v>180.87860000000001</v>
      </c>
      <c r="E1646" s="30">
        <v>185.19380000000001</v>
      </c>
      <c r="F1646" s="30">
        <v>-2.3300999999999998</v>
      </c>
      <c r="G1646" s="30">
        <v>-4.3151999999999999</v>
      </c>
      <c r="H1646" s="30">
        <v>975.02</v>
      </c>
      <c r="I1646" s="30">
        <v>176360252.572</v>
      </c>
    </row>
    <row r="1647" spans="1:9" x14ac:dyDescent="0.25">
      <c r="A1647" s="40">
        <v>41823</v>
      </c>
      <c r="B1647" s="30" t="s">
        <v>54</v>
      </c>
      <c r="C1647" s="30" t="s">
        <v>55</v>
      </c>
      <c r="D1647" s="30">
        <v>185.1936</v>
      </c>
      <c r="E1647" s="30">
        <v>183.4256</v>
      </c>
      <c r="F1647" s="30">
        <v>0.96387999999999996</v>
      </c>
      <c r="G1647" s="30">
        <v>1.768</v>
      </c>
      <c r="H1647" s="30">
        <v>975.02</v>
      </c>
      <c r="I1647" s="30">
        <v>180567463.87200001</v>
      </c>
    </row>
    <row r="1648" spans="1:9" x14ac:dyDescent="0.25">
      <c r="A1648" s="40">
        <v>41822</v>
      </c>
      <c r="B1648" s="30" t="s">
        <v>54</v>
      </c>
      <c r="C1648" s="30" t="s">
        <v>55</v>
      </c>
      <c r="D1648" s="30">
        <v>183.4256</v>
      </c>
      <c r="E1648" s="30">
        <v>181.28440000000001</v>
      </c>
      <c r="F1648" s="30">
        <v>1.18113</v>
      </c>
      <c r="G1648" s="30">
        <v>2.1412</v>
      </c>
      <c r="H1648" s="30">
        <v>975.02</v>
      </c>
      <c r="I1648" s="30">
        <v>178843628.51199999</v>
      </c>
    </row>
    <row r="1649" spans="1:9" x14ac:dyDescent="0.25">
      <c r="A1649" s="40">
        <v>41821</v>
      </c>
      <c r="B1649" s="30" t="s">
        <v>54</v>
      </c>
      <c r="C1649" s="30" t="s">
        <v>55</v>
      </c>
      <c r="D1649" s="30">
        <v>181.28440000000001</v>
      </c>
      <c r="E1649" s="30">
        <v>176.81880000000001</v>
      </c>
      <c r="F1649" s="30">
        <v>2.5255200000000002</v>
      </c>
      <c r="G1649" s="30">
        <v>4.4656000000000002</v>
      </c>
      <c r="H1649" s="30">
        <v>1025.02</v>
      </c>
      <c r="I1649" s="30">
        <v>185820135.68799999</v>
      </c>
    </row>
    <row r="1650" spans="1:9" x14ac:dyDescent="0.25">
      <c r="A1650" s="40">
        <v>41820</v>
      </c>
      <c r="B1650" s="30" t="s">
        <v>54</v>
      </c>
      <c r="C1650" s="30" t="s">
        <v>55</v>
      </c>
      <c r="D1650" s="30">
        <v>176.81899999999999</v>
      </c>
      <c r="E1650" s="30">
        <v>174.44059999999999</v>
      </c>
      <c r="F1650" s="30">
        <v>1.36344</v>
      </c>
      <c r="G1650" s="30">
        <v>2.3784000000000001</v>
      </c>
      <c r="H1650" s="30">
        <v>1025.02</v>
      </c>
      <c r="I1650" s="30">
        <v>181243011.38</v>
      </c>
    </row>
    <row r="1651" spans="1:9" x14ac:dyDescent="0.25">
      <c r="A1651" s="40">
        <v>41817</v>
      </c>
      <c r="B1651" s="30" t="s">
        <v>54</v>
      </c>
      <c r="C1651" s="30" t="s">
        <v>55</v>
      </c>
      <c r="D1651" s="30">
        <v>174.44059999999999</v>
      </c>
      <c r="E1651" s="30">
        <v>173.12459999999999</v>
      </c>
      <c r="F1651" s="30">
        <v>0.76014999999999999</v>
      </c>
      <c r="G1651" s="30">
        <v>1.3160000000000001</v>
      </c>
      <c r="H1651" s="30">
        <v>975.02</v>
      </c>
      <c r="I1651" s="30">
        <v>170083073.81200001</v>
      </c>
    </row>
    <row r="1652" spans="1:9" x14ac:dyDescent="0.25">
      <c r="A1652" s="40">
        <v>41816</v>
      </c>
      <c r="B1652" s="30" t="s">
        <v>54</v>
      </c>
      <c r="C1652" s="30" t="s">
        <v>55</v>
      </c>
      <c r="D1652" s="30">
        <v>173.12459999999999</v>
      </c>
      <c r="E1652" s="30">
        <v>174.0498</v>
      </c>
      <c r="F1652" s="30">
        <v>-0.53156999999999999</v>
      </c>
      <c r="G1652" s="30">
        <v>-0.92520000000000002</v>
      </c>
      <c r="H1652" s="30">
        <v>1075.02</v>
      </c>
      <c r="I1652" s="30">
        <v>186112407.49200001</v>
      </c>
    </row>
    <row r="1653" spans="1:9" x14ac:dyDescent="0.25">
      <c r="A1653" s="40">
        <v>41815</v>
      </c>
      <c r="B1653" s="30" t="s">
        <v>54</v>
      </c>
      <c r="C1653" s="30" t="s">
        <v>55</v>
      </c>
      <c r="D1653" s="30">
        <v>174.0498</v>
      </c>
      <c r="E1653" s="30">
        <v>168.6754</v>
      </c>
      <c r="F1653" s="30">
        <v>3.1862400000000002</v>
      </c>
      <c r="G1653" s="30">
        <v>5.3743999999999996</v>
      </c>
      <c r="H1653" s="30">
        <v>1075.02</v>
      </c>
      <c r="I1653" s="30">
        <v>187107015.99599999</v>
      </c>
    </row>
    <row r="1654" spans="1:9" x14ac:dyDescent="0.25">
      <c r="A1654" s="40">
        <v>41814</v>
      </c>
      <c r="B1654" s="30" t="s">
        <v>54</v>
      </c>
      <c r="C1654" s="30" t="s">
        <v>55</v>
      </c>
      <c r="D1654" s="30">
        <v>168.6756</v>
      </c>
      <c r="E1654" s="30">
        <v>174.74799999999999</v>
      </c>
      <c r="F1654" s="30">
        <v>-3.4749500000000002</v>
      </c>
      <c r="G1654" s="30">
        <v>-6.0724</v>
      </c>
      <c r="H1654" s="30">
        <v>1125.02</v>
      </c>
      <c r="I1654" s="30">
        <v>189763423.51199999</v>
      </c>
    </row>
    <row r="1655" spans="1:9" x14ac:dyDescent="0.25">
      <c r="A1655" s="40">
        <v>41813</v>
      </c>
      <c r="B1655" s="30" t="s">
        <v>54</v>
      </c>
      <c r="C1655" s="30" t="s">
        <v>55</v>
      </c>
      <c r="D1655" s="30">
        <v>174.74799999999999</v>
      </c>
      <c r="E1655" s="30">
        <v>171.042</v>
      </c>
      <c r="F1655" s="30">
        <v>2.1667200000000002</v>
      </c>
      <c r="G1655" s="30">
        <v>3.706</v>
      </c>
      <c r="H1655" s="30">
        <v>1125.02</v>
      </c>
      <c r="I1655" s="30">
        <v>196594994.96000001</v>
      </c>
    </row>
    <row r="1656" spans="1:9" x14ac:dyDescent="0.25">
      <c r="A1656" s="40">
        <v>41810</v>
      </c>
      <c r="B1656" s="30" t="s">
        <v>54</v>
      </c>
      <c r="C1656" s="30" t="s">
        <v>55</v>
      </c>
      <c r="D1656" s="30">
        <v>171.042</v>
      </c>
      <c r="E1656" s="30">
        <v>172.3888</v>
      </c>
      <c r="F1656" s="30">
        <v>-0.78125999999999995</v>
      </c>
      <c r="G1656" s="30">
        <v>-1.3468</v>
      </c>
      <c r="H1656" s="30">
        <v>1525.02</v>
      </c>
      <c r="I1656" s="30">
        <v>260842470.84</v>
      </c>
    </row>
    <row r="1657" spans="1:9" x14ac:dyDescent="0.25">
      <c r="A1657" s="40">
        <v>41809</v>
      </c>
      <c r="B1657" s="30" t="s">
        <v>54</v>
      </c>
      <c r="C1657" s="30" t="s">
        <v>55</v>
      </c>
      <c r="D1657" s="30">
        <v>172.3888</v>
      </c>
      <c r="E1657" s="30">
        <v>173.78559999999999</v>
      </c>
      <c r="F1657" s="30">
        <v>-0.80374999999999996</v>
      </c>
      <c r="G1657" s="30">
        <v>-1.3968</v>
      </c>
      <c r="H1657" s="30">
        <v>1500.02</v>
      </c>
      <c r="I1657" s="30">
        <v>258586647.77599999</v>
      </c>
    </row>
    <row r="1658" spans="1:9" x14ac:dyDescent="0.25">
      <c r="A1658" s="40">
        <v>41808</v>
      </c>
      <c r="B1658" s="30" t="s">
        <v>54</v>
      </c>
      <c r="C1658" s="30" t="s">
        <v>55</v>
      </c>
      <c r="D1658" s="30">
        <v>173.78540000000001</v>
      </c>
      <c r="E1658" s="30">
        <v>164.613</v>
      </c>
      <c r="F1658" s="30">
        <v>5.5720999999999998</v>
      </c>
      <c r="G1658" s="30">
        <v>9.1723999999999997</v>
      </c>
      <c r="H1658" s="30">
        <v>1500.02</v>
      </c>
      <c r="I1658" s="30">
        <v>260681575.708</v>
      </c>
    </row>
    <row r="1659" spans="1:9" x14ac:dyDescent="0.25">
      <c r="A1659" s="40">
        <v>41807</v>
      </c>
      <c r="B1659" s="30" t="s">
        <v>54</v>
      </c>
      <c r="C1659" s="30" t="s">
        <v>55</v>
      </c>
      <c r="D1659" s="30">
        <v>164.613</v>
      </c>
      <c r="E1659" s="30">
        <v>160.32820000000001</v>
      </c>
      <c r="F1659" s="30">
        <v>2.67252</v>
      </c>
      <c r="G1659" s="30">
        <v>4.2847999999999997</v>
      </c>
      <c r="H1659" s="30">
        <v>1450.02</v>
      </c>
      <c r="I1659" s="30">
        <v>238692142.25999999</v>
      </c>
    </row>
    <row r="1660" spans="1:9" x14ac:dyDescent="0.25">
      <c r="A1660" s="40">
        <v>41806</v>
      </c>
      <c r="B1660" s="30" t="s">
        <v>54</v>
      </c>
      <c r="C1660" s="30" t="s">
        <v>55</v>
      </c>
      <c r="D1660" s="30">
        <v>160.32820000000001</v>
      </c>
      <c r="E1660" s="30">
        <v>160.47059999999999</v>
      </c>
      <c r="F1660" s="30">
        <v>-8.8739999999999999E-2</v>
      </c>
      <c r="G1660" s="30">
        <v>-0.1424</v>
      </c>
      <c r="H1660" s="30">
        <v>1450.02</v>
      </c>
      <c r="I1660" s="30">
        <v>232479096.56400001</v>
      </c>
    </row>
    <row r="1661" spans="1:9" x14ac:dyDescent="0.25">
      <c r="A1661" s="40">
        <v>41803</v>
      </c>
      <c r="B1661" s="30" t="s">
        <v>54</v>
      </c>
      <c r="C1661" s="30" t="s">
        <v>55</v>
      </c>
      <c r="D1661" s="30">
        <v>160.47059999999999</v>
      </c>
      <c r="E1661" s="30">
        <v>156.73419999999999</v>
      </c>
      <c r="F1661" s="30">
        <v>2.3839100000000002</v>
      </c>
      <c r="G1661" s="30">
        <v>3.7364000000000002</v>
      </c>
      <c r="H1661" s="30">
        <v>1450.02</v>
      </c>
      <c r="I1661" s="30">
        <v>232685579.412</v>
      </c>
    </row>
    <row r="1662" spans="1:9" x14ac:dyDescent="0.25">
      <c r="A1662" s="40">
        <v>41802</v>
      </c>
      <c r="B1662" s="30" t="s">
        <v>54</v>
      </c>
      <c r="C1662" s="30" t="s">
        <v>55</v>
      </c>
      <c r="D1662" s="30">
        <v>156.73439999999999</v>
      </c>
      <c r="E1662" s="30">
        <v>164.95439999999999</v>
      </c>
      <c r="F1662" s="30">
        <v>-4.9832000000000001</v>
      </c>
      <c r="G1662" s="30">
        <v>-8.2200000000000006</v>
      </c>
      <c r="H1662" s="30">
        <v>1450.02</v>
      </c>
      <c r="I1662" s="30">
        <v>227268014.68799999</v>
      </c>
    </row>
    <row r="1663" spans="1:9" x14ac:dyDescent="0.25">
      <c r="A1663" s="40">
        <v>41801</v>
      </c>
      <c r="B1663" s="30" t="s">
        <v>54</v>
      </c>
      <c r="C1663" s="30" t="s">
        <v>55</v>
      </c>
      <c r="D1663" s="30">
        <v>164.95419999999999</v>
      </c>
      <c r="E1663" s="30">
        <v>168.8946</v>
      </c>
      <c r="F1663" s="30">
        <v>-2.3330500000000001</v>
      </c>
      <c r="G1663" s="30">
        <v>-3.9403999999999999</v>
      </c>
      <c r="H1663" s="30">
        <v>1400.02</v>
      </c>
      <c r="I1663" s="30">
        <v>230939179.08399999</v>
      </c>
    </row>
    <row r="1664" spans="1:9" x14ac:dyDescent="0.25">
      <c r="A1664" s="40">
        <v>41800</v>
      </c>
      <c r="B1664" s="30" t="s">
        <v>54</v>
      </c>
      <c r="C1664" s="30" t="s">
        <v>55</v>
      </c>
      <c r="D1664" s="30">
        <v>168.89439999999999</v>
      </c>
      <c r="E1664" s="30">
        <v>166.55160000000001</v>
      </c>
      <c r="F1664" s="30">
        <v>1.40665</v>
      </c>
      <c r="G1664" s="30">
        <v>2.3428</v>
      </c>
      <c r="H1664" s="30">
        <v>1375.02</v>
      </c>
      <c r="I1664" s="30">
        <v>232233177.88800001</v>
      </c>
    </row>
    <row r="1665" spans="1:9" x14ac:dyDescent="0.25">
      <c r="A1665" s="40">
        <v>41799</v>
      </c>
      <c r="B1665" s="30" t="s">
        <v>54</v>
      </c>
      <c r="C1665" s="30" t="s">
        <v>55</v>
      </c>
      <c r="D1665" s="30">
        <v>166.55179999999999</v>
      </c>
      <c r="E1665" s="30">
        <v>168.7782</v>
      </c>
      <c r="F1665" s="30">
        <v>-1.3191299999999999</v>
      </c>
      <c r="G1665" s="30">
        <v>-2.2263999999999999</v>
      </c>
      <c r="H1665" s="30">
        <v>1375.02</v>
      </c>
      <c r="I1665" s="30">
        <v>229012056.03600001</v>
      </c>
    </row>
    <row r="1666" spans="1:9" x14ac:dyDescent="0.25">
      <c r="A1666" s="40">
        <v>41796</v>
      </c>
      <c r="B1666" s="30" t="s">
        <v>54</v>
      </c>
      <c r="C1666" s="30" t="s">
        <v>55</v>
      </c>
      <c r="D1666" s="30">
        <v>168.7782</v>
      </c>
      <c r="E1666" s="30">
        <v>160.37979999999999</v>
      </c>
      <c r="F1666" s="30">
        <v>5.2365700000000004</v>
      </c>
      <c r="G1666" s="30">
        <v>8.3984000000000005</v>
      </c>
      <c r="H1666" s="30">
        <v>1300.02</v>
      </c>
      <c r="I1666" s="30">
        <v>219415035.56400001</v>
      </c>
    </row>
    <row r="1667" spans="1:9" x14ac:dyDescent="0.25">
      <c r="A1667" s="40">
        <v>41795</v>
      </c>
      <c r="B1667" s="30" t="s">
        <v>54</v>
      </c>
      <c r="C1667" s="30" t="s">
        <v>55</v>
      </c>
      <c r="D1667" s="30">
        <v>160.38</v>
      </c>
      <c r="E1667" s="30">
        <v>154.57159999999999</v>
      </c>
      <c r="F1667" s="30">
        <v>3.7577400000000001</v>
      </c>
      <c r="G1667" s="30">
        <v>5.8083999999999998</v>
      </c>
      <c r="H1667" s="30">
        <v>1300.02</v>
      </c>
      <c r="I1667" s="30">
        <v>208497207.59999999</v>
      </c>
    </row>
    <row r="1668" spans="1:9" x14ac:dyDescent="0.25">
      <c r="A1668" s="40">
        <v>41794</v>
      </c>
      <c r="B1668" s="30" t="s">
        <v>54</v>
      </c>
      <c r="C1668" s="30" t="s">
        <v>55</v>
      </c>
      <c r="D1668" s="30">
        <v>154.5718</v>
      </c>
      <c r="E1668" s="30">
        <v>152.96260000000001</v>
      </c>
      <c r="F1668" s="30">
        <v>1.05202</v>
      </c>
      <c r="G1668" s="30">
        <v>1.6092</v>
      </c>
      <c r="H1668" s="30">
        <v>1300.02</v>
      </c>
      <c r="I1668" s="30">
        <v>200946431.43599999</v>
      </c>
    </row>
    <row r="1669" spans="1:9" x14ac:dyDescent="0.25">
      <c r="A1669" s="40">
        <v>41793</v>
      </c>
      <c r="B1669" s="30" t="s">
        <v>54</v>
      </c>
      <c r="C1669" s="30" t="s">
        <v>55</v>
      </c>
      <c r="D1669" s="30">
        <v>152.96260000000001</v>
      </c>
      <c r="E1669" s="30">
        <v>153.61340000000001</v>
      </c>
      <c r="F1669" s="30">
        <v>-0.42365999999999998</v>
      </c>
      <c r="G1669" s="30">
        <v>-0.65080000000000005</v>
      </c>
      <c r="H1669" s="30">
        <v>1300.02</v>
      </c>
      <c r="I1669" s="30">
        <v>198854439.252</v>
      </c>
    </row>
    <row r="1670" spans="1:9" x14ac:dyDescent="0.25">
      <c r="A1670" s="40">
        <v>41792</v>
      </c>
      <c r="B1670" s="30" t="s">
        <v>54</v>
      </c>
      <c r="C1670" s="30" t="s">
        <v>55</v>
      </c>
      <c r="D1670" s="30">
        <v>153.61320000000001</v>
      </c>
      <c r="E1670" s="30">
        <v>152.732</v>
      </c>
      <c r="F1670" s="30">
        <v>0.57696000000000003</v>
      </c>
      <c r="G1670" s="30">
        <v>0.88119999999999998</v>
      </c>
      <c r="H1670" s="30">
        <v>1225.02</v>
      </c>
      <c r="I1670" s="30">
        <v>188179242.264</v>
      </c>
    </row>
    <row r="1671" spans="1:9" x14ac:dyDescent="0.25">
      <c r="A1671" s="40">
        <v>41789</v>
      </c>
      <c r="B1671" s="30" t="s">
        <v>54</v>
      </c>
      <c r="C1671" s="30" t="s">
        <v>55</v>
      </c>
      <c r="D1671" s="30">
        <v>152.73220000000001</v>
      </c>
      <c r="E1671" s="30">
        <v>153.0898</v>
      </c>
      <c r="F1671" s="30">
        <v>-0.23358999999999999</v>
      </c>
      <c r="G1671" s="30">
        <v>-0.35759999999999997</v>
      </c>
      <c r="H1671" s="30">
        <v>1225.02</v>
      </c>
      <c r="I1671" s="30">
        <v>187099999.64399999</v>
      </c>
    </row>
    <row r="1672" spans="1:9" x14ac:dyDescent="0.25">
      <c r="A1672" s="40">
        <v>41788</v>
      </c>
      <c r="B1672" s="30" t="s">
        <v>54</v>
      </c>
      <c r="C1672" s="30" t="s">
        <v>55</v>
      </c>
      <c r="D1672" s="30">
        <v>153.08959999999999</v>
      </c>
      <c r="E1672" s="30">
        <v>151.73400000000001</v>
      </c>
      <c r="F1672" s="30">
        <v>0.89341000000000004</v>
      </c>
      <c r="G1672" s="30">
        <v>1.3555999999999999</v>
      </c>
      <c r="H1672" s="30">
        <v>1225.02</v>
      </c>
      <c r="I1672" s="30">
        <v>187537821.792</v>
      </c>
    </row>
    <row r="1673" spans="1:9" x14ac:dyDescent="0.25">
      <c r="A1673" s="40">
        <v>41787</v>
      </c>
      <c r="B1673" s="30" t="s">
        <v>54</v>
      </c>
      <c r="C1673" s="30" t="s">
        <v>55</v>
      </c>
      <c r="D1673" s="30">
        <v>151.73419999999999</v>
      </c>
      <c r="E1673" s="30">
        <v>151.97659999999999</v>
      </c>
      <c r="F1673" s="30">
        <v>-0.1595</v>
      </c>
      <c r="G1673" s="30">
        <v>-0.2424</v>
      </c>
      <c r="H1673" s="30">
        <v>1225.02</v>
      </c>
      <c r="I1673" s="30">
        <v>185877429.68399999</v>
      </c>
    </row>
    <row r="1674" spans="1:9" x14ac:dyDescent="0.25">
      <c r="A1674" s="40">
        <v>41786</v>
      </c>
      <c r="B1674" s="30" t="s">
        <v>54</v>
      </c>
      <c r="C1674" s="30" t="s">
        <v>55</v>
      </c>
      <c r="D1674" s="30">
        <v>151.97640000000001</v>
      </c>
      <c r="E1674" s="30">
        <v>147.36760000000001</v>
      </c>
      <c r="F1674" s="30">
        <v>3.1274199999999999</v>
      </c>
      <c r="G1674" s="30">
        <v>4.6087999999999996</v>
      </c>
      <c r="H1674" s="30">
        <v>1250.02</v>
      </c>
      <c r="I1674" s="30">
        <v>189973539.528</v>
      </c>
    </row>
    <row r="1675" spans="1:9" x14ac:dyDescent="0.25">
      <c r="A1675" s="40">
        <v>41782</v>
      </c>
      <c r="B1675" s="30" t="s">
        <v>54</v>
      </c>
      <c r="C1675" s="30" t="s">
        <v>55</v>
      </c>
      <c r="D1675" s="30">
        <v>147.36779999999999</v>
      </c>
      <c r="E1675" s="30">
        <v>145.9358</v>
      </c>
      <c r="F1675" s="30">
        <v>0.98124999999999996</v>
      </c>
      <c r="G1675" s="30">
        <v>1.4319999999999999</v>
      </c>
      <c r="H1675" s="30">
        <v>1225.02</v>
      </c>
      <c r="I1675" s="30">
        <v>180528502.35600001</v>
      </c>
    </row>
    <row r="1676" spans="1:9" x14ac:dyDescent="0.25">
      <c r="A1676" s="40">
        <v>41781</v>
      </c>
      <c r="B1676" s="30" t="s">
        <v>54</v>
      </c>
      <c r="C1676" s="30" t="s">
        <v>55</v>
      </c>
      <c r="D1676" s="30">
        <v>145.93600000000001</v>
      </c>
      <c r="E1676" s="30">
        <v>145.48159999999999</v>
      </c>
      <c r="F1676" s="30">
        <v>0.31234000000000001</v>
      </c>
      <c r="G1676" s="30">
        <v>0.45440000000000003</v>
      </c>
      <c r="H1676" s="30">
        <v>1300.02</v>
      </c>
      <c r="I1676" s="30">
        <v>189719718.72</v>
      </c>
    </row>
    <row r="1677" spans="1:9" x14ac:dyDescent="0.25">
      <c r="A1677" s="40">
        <v>41780</v>
      </c>
      <c r="B1677" s="30" t="s">
        <v>54</v>
      </c>
      <c r="C1677" s="30" t="s">
        <v>55</v>
      </c>
      <c r="D1677" s="30">
        <v>145.48179999999999</v>
      </c>
      <c r="E1677" s="30">
        <v>142.5154</v>
      </c>
      <c r="F1677" s="30">
        <v>2.0814599999999999</v>
      </c>
      <c r="G1677" s="30">
        <v>2.9664000000000001</v>
      </c>
      <c r="H1677" s="30">
        <v>1300.02</v>
      </c>
      <c r="I1677" s="30">
        <v>189129249.63600001</v>
      </c>
    </row>
    <row r="1678" spans="1:9" x14ac:dyDescent="0.25">
      <c r="A1678" s="40">
        <v>41779</v>
      </c>
      <c r="B1678" s="30" t="s">
        <v>54</v>
      </c>
      <c r="C1678" s="30" t="s">
        <v>55</v>
      </c>
      <c r="D1678" s="30">
        <v>142.51560000000001</v>
      </c>
      <c r="E1678" s="30">
        <v>143.024</v>
      </c>
      <c r="F1678" s="30">
        <v>-0.35546</v>
      </c>
      <c r="G1678" s="30">
        <v>-0.50839999999999996</v>
      </c>
      <c r="H1678" s="30">
        <v>1300.02</v>
      </c>
      <c r="I1678" s="30">
        <v>185273130.31200001</v>
      </c>
    </row>
    <row r="1679" spans="1:9" x14ac:dyDescent="0.25">
      <c r="A1679" s="40">
        <v>41778</v>
      </c>
      <c r="B1679" s="30" t="s">
        <v>54</v>
      </c>
      <c r="C1679" s="30" t="s">
        <v>55</v>
      </c>
      <c r="D1679" s="30">
        <v>143.024</v>
      </c>
      <c r="E1679" s="30">
        <v>140.19239999999999</v>
      </c>
      <c r="F1679" s="30">
        <v>2.0198</v>
      </c>
      <c r="G1679" s="30">
        <v>2.8315999999999999</v>
      </c>
      <c r="H1679" s="30">
        <v>1375.02</v>
      </c>
      <c r="I1679" s="30">
        <v>196660860.47999999</v>
      </c>
    </row>
    <row r="1680" spans="1:9" x14ac:dyDescent="0.25">
      <c r="A1680" s="40">
        <v>41775</v>
      </c>
      <c r="B1680" s="30" t="s">
        <v>54</v>
      </c>
      <c r="C1680" s="30" t="s">
        <v>55</v>
      </c>
      <c r="D1680" s="30">
        <v>140.1926</v>
      </c>
      <c r="E1680" s="30">
        <v>137.63140000000001</v>
      </c>
      <c r="F1680" s="30">
        <v>1.8609100000000001</v>
      </c>
      <c r="G1680" s="30">
        <v>2.5611999999999999</v>
      </c>
      <c r="H1680" s="30">
        <v>1375.02</v>
      </c>
      <c r="I1680" s="30">
        <v>192767628.852</v>
      </c>
    </row>
    <row r="1681" spans="1:9" x14ac:dyDescent="0.25">
      <c r="A1681" s="40">
        <v>41774</v>
      </c>
      <c r="B1681" s="30" t="s">
        <v>54</v>
      </c>
      <c r="C1681" s="30" t="s">
        <v>55</v>
      </c>
      <c r="D1681" s="30">
        <v>137.63159999999999</v>
      </c>
      <c r="E1681" s="30">
        <v>139.56280000000001</v>
      </c>
      <c r="F1681" s="30">
        <v>-1.38375</v>
      </c>
      <c r="G1681" s="30">
        <v>-1.9312</v>
      </c>
      <c r="H1681" s="30">
        <v>1375.02</v>
      </c>
      <c r="I1681" s="30">
        <v>189246202.632</v>
      </c>
    </row>
    <row r="1682" spans="1:9" x14ac:dyDescent="0.25">
      <c r="A1682" s="40">
        <v>41773</v>
      </c>
      <c r="B1682" s="30" t="s">
        <v>54</v>
      </c>
      <c r="C1682" s="30" t="s">
        <v>55</v>
      </c>
      <c r="D1682" s="30">
        <v>139.56280000000001</v>
      </c>
      <c r="E1682" s="30">
        <v>138.322</v>
      </c>
      <c r="F1682" s="30">
        <v>0.89703999999999995</v>
      </c>
      <c r="G1682" s="30">
        <v>1.2407999999999999</v>
      </c>
      <c r="H1682" s="30">
        <v>1375.02</v>
      </c>
      <c r="I1682" s="30">
        <v>191901641.25600001</v>
      </c>
    </row>
    <row r="1683" spans="1:9" x14ac:dyDescent="0.25">
      <c r="A1683" s="40">
        <v>41772</v>
      </c>
      <c r="B1683" s="30" t="s">
        <v>54</v>
      </c>
      <c r="C1683" s="30" t="s">
        <v>55</v>
      </c>
      <c r="D1683" s="30">
        <v>138.32220000000001</v>
      </c>
      <c r="E1683" s="30">
        <v>138.68780000000001</v>
      </c>
      <c r="F1683" s="30">
        <v>-0.26361000000000001</v>
      </c>
      <c r="G1683" s="30">
        <v>-0.36559999999999998</v>
      </c>
      <c r="H1683" s="30">
        <v>1325.02</v>
      </c>
      <c r="I1683" s="30">
        <v>183279681.44400001</v>
      </c>
    </row>
    <row r="1684" spans="1:9" x14ac:dyDescent="0.25">
      <c r="A1684" s="40">
        <v>41771</v>
      </c>
      <c r="B1684" s="30" t="s">
        <v>54</v>
      </c>
      <c r="C1684" s="30" t="s">
        <v>55</v>
      </c>
      <c r="D1684" s="30">
        <v>138.68780000000001</v>
      </c>
      <c r="E1684" s="30">
        <v>134.68539999999999</v>
      </c>
      <c r="F1684" s="30">
        <v>2.97167</v>
      </c>
      <c r="G1684" s="30">
        <v>4.0023999999999997</v>
      </c>
      <c r="H1684" s="30">
        <v>1325.02</v>
      </c>
      <c r="I1684" s="30">
        <v>183764108.75600001</v>
      </c>
    </row>
    <row r="1685" spans="1:9" x14ac:dyDescent="0.25">
      <c r="A1685" s="40">
        <v>41768</v>
      </c>
      <c r="B1685" s="30" t="s">
        <v>54</v>
      </c>
      <c r="C1685" s="30" t="s">
        <v>55</v>
      </c>
      <c r="D1685" s="30">
        <v>134.68559999999999</v>
      </c>
      <c r="E1685" s="30">
        <v>132.07040000000001</v>
      </c>
      <c r="F1685" s="30">
        <v>1.9801599999999999</v>
      </c>
      <c r="G1685" s="30">
        <v>2.6152000000000002</v>
      </c>
      <c r="H1685" s="30">
        <v>1300.02</v>
      </c>
      <c r="I1685" s="30">
        <v>175093973.71200001</v>
      </c>
    </row>
    <row r="1686" spans="1:9" x14ac:dyDescent="0.25">
      <c r="A1686" s="40">
        <v>41767</v>
      </c>
      <c r="B1686" s="30" t="s">
        <v>54</v>
      </c>
      <c r="C1686" s="30" t="s">
        <v>55</v>
      </c>
      <c r="D1686" s="30">
        <v>132.07040000000001</v>
      </c>
      <c r="E1686" s="30">
        <v>132.2396</v>
      </c>
      <c r="F1686" s="30">
        <v>-0.12795000000000001</v>
      </c>
      <c r="G1686" s="30">
        <v>-0.16919999999999999</v>
      </c>
      <c r="H1686" s="30">
        <v>1400.02</v>
      </c>
      <c r="I1686" s="30">
        <v>184901201.40799999</v>
      </c>
    </row>
    <row r="1687" spans="1:9" x14ac:dyDescent="0.25">
      <c r="A1687" s="40">
        <v>41766</v>
      </c>
      <c r="B1687" s="30" t="s">
        <v>54</v>
      </c>
      <c r="C1687" s="30" t="s">
        <v>55</v>
      </c>
      <c r="D1687" s="30">
        <v>132.2396</v>
      </c>
      <c r="E1687" s="30">
        <v>129.29920000000001</v>
      </c>
      <c r="F1687" s="30">
        <v>2.2741099999999999</v>
      </c>
      <c r="G1687" s="30">
        <v>2.9403999999999999</v>
      </c>
      <c r="H1687" s="30">
        <v>1475.02</v>
      </c>
      <c r="I1687" s="30">
        <v>195056054.792</v>
      </c>
    </row>
    <row r="1688" spans="1:9" x14ac:dyDescent="0.25">
      <c r="A1688" s="40">
        <v>41765</v>
      </c>
      <c r="B1688" s="30" t="s">
        <v>54</v>
      </c>
      <c r="C1688" s="30" t="s">
        <v>55</v>
      </c>
      <c r="D1688" s="30">
        <v>129.29939999999999</v>
      </c>
      <c r="E1688" s="30">
        <v>130.8306</v>
      </c>
      <c r="F1688" s="30">
        <v>-1.1703699999999999</v>
      </c>
      <c r="G1688" s="30">
        <v>-1.5311999999999999</v>
      </c>
      <c r="H1688" s="30">
        <v>1575.02</v>
      </c>
      <c r="I1688" s="30">
        <v>203649140.98800001</v>
      </c>
    </row>
    <row r="1689" spans="1:9" x14ac:dyDescent="0.25">
      <c r="A1689" s="40">
        <v>41764</v>
      </c>
      <c r="B1689" s="30" t="s">
        <v>54</v>
      </c>
      <c r="C1689" s="30" t="s">
        <v>55</v>
      </c>
      <c r="D1689" s="30">
        <v>130.8306</v>
      </c>
      <c r="E1689" s="30">
        <v>128.5538</v>
      </c>
      <c r="F1689" s="30">
        <v>1.7710900000000001</v>
      </c>
      <c r="G1689" s="30">
        <v>2.2768000000000002</v>
      </c>
      <c r="H1689" s="30">
        <v>1575.02</v>
      </c>
      <c r="I1689" s="30">
        <v>206060811.61199999</v>
      </c>
    </row>
    <row r="1690" spans="1:9" x14ac:dyDescent="0.25">
      <c r="A1690" s="40">
        <v>41761</v>
      </c>
      <c r="B1690" s="30" t="s">
        <v>54</v>
      </c>
      <c r="C1690" s="30" t="s">
        <v>55</v>
      </c>
      <c r="D1690" s="30">
        <v>128.554</v>
      </c>
      <c r="E1690" s="30">
        <v>128.94479999999999</v>
      </c>
      <c r="F1690" s="30">
        <v>-0.30308000000000002</v>
      </c>
      <c r="G1690" s="30">
        <v>-0.39079999999999998</v>
      </c>
      <c r="H1690" s="30">
        <v>1575.02</v>
      </c>
      <c r="I1690" s="30">
        <v>202475121.08000001</v>
      </c>
    </row>
    <row r="1691" spans="1:9" x14ac:dyDescent="0.25">
      <c r="A1691" s="40">
        <v>41760</v>
      </c>
      <c r="B1691" s="30" t="s">
        <v>54</v>
      </c>
      <c r="C1691" s="30" t="s">
        <v>55</v>
      </c>
      <c r="D1691" s="30">
        <v>128.94460000000001</v>
      </c>
      <c r="E1691" s="30">
        <v>128.4606</v>
      </c>
      <c r="F1691" s="30">
        <v>0.37676999999999999</v>
      </c>
      <c r="G1691" s="30">
        <v>0.48399999999999999</v>
      </c>
      <c r="H1691" s="30">
        <v>1575.02</v>
      </c>
      <c r="I1691" s="30">
        <v>203090323.89199999</v>
      </c>
    </row>
    <row r="1692" spans="1:9" x14ac:dyDescent="0.25">
      <c r="A1692" s="40">
        <v>41759</v>
      </c>
      <c r="B1692" s="30" t="s">
        <v>54</v>
      </c>
      <c r="C1692" s="30" t="s">
        <v>55</v>
      </c>
      <c r="D1692" s="30">
        <v>128.4606</v>
      </c>
      <c r="E1692" s="30">
        <v>128.62379999999999</v>
      </c>
      <c r="F1692" s="30">
        <v>-0.12687999999999999</v>
      </c>
      <c r="G1692" s="30">
        <v>-0.16320000000000001</v>
      </c>
      <c r="H1692" s="30">
        <v>1575.02</v>
      </c>
      <c r="I1692" s="30">
        <v>202328014.21200001</v>
      </c>
    </row>
    <row r="1693" spans="1:9" x14ac:dyDescent="0.25">
      <c r="A1693" s="40">
        <v>41758</v>
      </c>
      <c r="B1693" s="30" t="s">
        <v>54</v>
      </c>
      <c r="C1693" s="30" t="s">
        <v>55</v>
      </c>
      <c r="D1693" s="30">
        <v>128.62360000000001</v>
      </c>
      <c r="E1693" s="30">
        <v>126.99</v>
      </c>
      <c r="F1693" s="30">
        <v>1.2864</v>
      </c>
      <c r="G1693" s="30">
        <v>1.6335999999999999</v>
      </c>
      <c r="H1693" s="30">
        <v>1575.02</v>
      </c>
      <c r="I1693" s="30">
        <v>202584742.472</v>
      </c>
    </row>
    <row r="1694" spans="1:9" x14ac:dyDescent="0.25">
      <c r="A1694" s="40">
        <v>41757</v>
      </c>
      <c r="B1694" s="30" t="s">
        <v>54</v>
      </c>
      <c r="C1694" s="30" t="s">
        <v>55</v>
      </c>
      <c r="D1694" s="30">
        <v>126.99</v>
      </c>
      <c r="E1694" s="30">
        <v>124.0808</v>
      </c>
      <c r="F1694" s="30">
        <v>2.3445999999999998</v>
      </c>
      <c r="G1694" s="30">
        <v>2.9091999999999998</v>
      </c>
      <c r="H1694" s="30">
        <v>1575.02</v>
      </c>
      <c r="I1694" s="30">
        <v>200011789.80000001</v>
      </c>
    </row>
    <row r="1695" spans="1:9" x14ac:dyDescent="0.25">
      <c r="A1695" s="40">
        <v>41754</v>
      </c>
      <c r="B1695" s="30" t="s">
        <v>54</v>
      </c>
      <c r="C1695" s="30" t="s">
        <v>55</v>
      </c>
      <c r="D1695" s="30">
        <v>124.081</v>
      </c>
      <c r="E1695" s="30">
        <v>124.9742</v>
      </c>
      <c r="F1695" s="30">
        <v>-0.71470999999999996</v>
      </c>
      <c r="G1695" s="30">
        <v>-0.89319999999999999</v>
      </c>
      <c r="H1695" s="30">
        <v>1575.02</v>
      </c>
      <c r="I1695" s="30">
        <v>195430056.62</v>
      </c>
    </row>
    <row r="1696" spans="1:9" x14ac:dyDescent="0.25">
      <c r="A1696" s="40">
        <v>41753</v>
      </c>
      <c r="B1696" s="30" t="s">
        <v>54</v>
      </c>
      <c r="C1696" s="30" t="s">
        <v>55</v>
      </c>
      <c r="D1696" s="30">
        <v>124.9742</v>
      </c>
      <c r="E1696" s="30">
        <v>126.029</v>
      </c>
      <c r="F1696" s="30">
        <v>-0.83694999999999997</v>
      </c>
      <c r="G1696" s="30">
        <v>-1.0548</v>
      </c>
      <c r="H1696" s="30">
        <v>1575.02</v>
      </c>
      <c r="I1696" s="30">
        <v>196836864.484</v>
      </c>
    </row>
    <row r="1697" spans="1:9" x14ac:dyDescent="0.25">
      <c r="A1697" s="40">
        <v>41752</v>
      </c>
      <c r="B1697" s="30" t="s">
        <v>54</v>
      </c>
      <c r="C1697" s="30" t="s">
        <v>55</v>
      </c>
      <c r="D1697" s="30">
        <v>126.029</v>
      </c>
      <c r="E1697" s="30">
        <v>126.9802</v>
      </c>
      <c r="F1697" s="30">
        <v>-0.74909000000000003</v>
      </c>
      <c r="G1697" s="30">
        <v>-0.95120000000000005</v>
      </c>
      <c r="H1697" s="30">
        <v>1575.02</v>
      </c>
      <c r="I1697" s="30">
        <v>198498195.58000001</v>
      </c>
    </row>
    <row r="1698" spans="1:9" x14ac:dyDescent="0.25">
      <c r="A1698" s="40">
        <v>41751</v>
      </c>
      <c r="B1698" s="30" t="s">
        <v>54</v>
      </c>
      <c r="C1698" s="30" t="s">
        <v>55</v>
      </c>
      <c r="D1698" s="30">
        <v>126.98</v>
      </c>
      <c r="E1698" s="30">
        <v>125.712</v>
      </c>
      <c r="F1698" s="30">
        <v>1.00865</v>
      </c>
      <c r="G1698" s="30">
        <v>1.268</v>
      </c>
      <c r="H1698" s="30">
        <v>1650.02</v>
      </c>
      <c r="I1698" s="30">
        <v>209519539.59999999</v>
      </c>
    </row>
    <row r="1699" spans="1:9" x14ac:dyDescent="0.25">
      <c r="A1699" s="40">
        <v>41750</v>
      </c>
      <c r="B1699" s="30" t="s">
        <v>54</v>
      </c>
      <c r="C1699" s="30" t="s">
        <v>55</v>
      </c>
      <c r="D1699" s="30">
        <v>125.7122</v>
      </c>
      <c r="E1699" s="30">
        <v>124.2458</v>
      </c>
      <c r="F1699" s="30">
        <v>1.18024</v>
      </c>
      <c r="G1699" s="30">
        <v>1.4663999999999999</v>
      </c>
      <c r="H1699" s="30">
        <v>1800.02</v>
      </c>
      <c r="I1699" s="30">
        <v>226284474.24399999</v>
      </c>
    </row>
    <row r="1700" spans="1:9" x14ac:dyDescent="0.25">
      <c r="A1700" s="40">
        <v>41746</v>
      </c>
      <c r="B1700" s="30" t="s">
        <v>54</v>
      </c>
      <c r="C1700" s="30" t="s">
        <v>55</v>
      </c>
      <c r="D1700" s="30">
        <v>124.2458</v>
      </c>
      <c r="E1700" s="30">
        <v>121.971</v>
      </c>
      <c r="F1700" s="30">
        <v>1.86503</v>
      </c>
      <c r="G1700" s="30">
        <v>2.2747999999999999</v>
      </c>
      <c r="H1700" s="30">
        <v>1800.02</v>
      </c>
      <c r="I1700" s="30">
        <v>223644924.91600001</v>
      </c>
    </row>
    <row r="1701" spans="1:9" x14ac:dyDescent="0.25">
      <c r="A1701" s="40">
        <v>41745</v>
      </c>
      <c r="B1701" s="30" t="s">
        <v>54</v>
      </c>
      <c r="C1701" s="30" t="s">
        <v>55</v>
      </c>
      <c r="D1701" s="30">
        <v>121.9712</v>
      </c>
      <c r="E1701" s="30">
        <v>118.05119999999999</v>
      </c>
      <c r="F1701" s="30">
        <v>3.3205900000000002</v>
      </c>
      <c r="G1701" s="30">
        <v>3.92</v>
      </c>
      <c r="H1701" s="30">
        <v>1800.02</v>
      </c>
      <c r="I1701" s="30">
        <v>219550599.42399999</v>
      </c>
    </row>
    <row r="1702" spans="1:9" x14ac:dyDescent="0.25">
      <c r="A1702" s="40">
        <v>41744</v>
      </c>
      <c r="B1702" s="30" t="s">
        <v>54</v>
      </c>
      <c r="C1702" s="30" t="s">
        <v>55</v>
      </c>
      <c r="D1702" s="30">
        <v>118.0514</v>
      </c>
      <c r="E1702" s="30">
        <v>116.5258</v>
      </c>
      <c r="F1702" s="30">
        <v>1.30924</v>
      </c>
      <c r="G1702" s="30">
        <v>1.5256000000000001</v>
      </c>
      <c r="H1702" s="30">
        <v>1800.02</v>
      </c>
      <c r="I1702" s="30">
        <v>212494881.028</v>
      </c>
    </row>
    <row r="1703" spans="1:9" x14ac:dyDescent="0.25">
      <c r="A1703" s="40">
        <v>41743</v>
      </c>
      <c r="B1703" s="30" t="s">
        <v>54</v>
      </c>
      <c r="C1703" s="30" t="s">
        <v>55</v>
      </c>
      <c r="D1703" s="30">
        <v>116.5258</v>
      </c>
      <c r="E1703" s="30">
        <v>116.1066</v>
      </c>
      <c r="F1703" s="30">
        <v>0.36104999999999998</v>
      </c>
      <c r="G1703" s="30">
        <v>0.41920000000000002</v>
      </c>
      <c r="H1703" s="30">
        <v>1725.02</v>
      </c>
      <c r="I1703" s="30">
        <v>201009335.516</v>
      </c>
    </row>
    <row r="1704" spans="1:9" x14ac:dyDescent="0.25">
      <c r="A1704" s="40">
        <v>41740</v>
      </c>
      <c r="B1704" s="30" t="s">
        <v>54</v>
      </c>
      <c r="C1704" s="30" t="s">
        <v>55</v>
      </c>
      <c r="D1704" s="30">
        <v>116.10680000000001</v>
      </c>
      <c r="E1704" s="30">
        <v>119.7032</v>
      </c>
      <c r="F1704" s="30">
        <v>-3.0044300000000002</v>
      </c>
      <c r="G1704" s="30">
        <v>-3.5964</v>
      </c>
      <c r="H1704" s="30">
        <v>1725.02</v>
      </c>
      <c r="I1704" s="30">
        <v>200286552.13600001</v>
      </c>
    </row>
    <row r="1705" spans="1:9" x14ac:dyDescent="0.25">
      <c r="A1705" s="40">
        <v>41739</v>
      </c>
      <c r="B1705" s="30" t="s">
        <v>54</v>
      </c>
      <c r="C1705" s="30" t="s">
        <v>55</v>
      </c>
      <c r="D1705" s="30">
        <v>119.703</v>
      </c>
      <c r="E1705" s="30">
        <v>127.25060000000001</v>
      </c>
      <c r="F1705" s="30">
        <v>-5.9312899999999997</v>
      </c>
      <c r="G1705" s="30">
        <v>-7.5476000000000001</v>
      </c>
      <c r="H1705" s="30">
        <v>1725.02</v>
      </c>
      <c r="I1705" s="30">
        <v>206490069.06</v>
      </c>
    </row>
    <row r="1706" spans="1:9" x14ac:dyDescent="0.25">
      <c r="A1706" s="40">
        <v>41738</v>
      </c>
      <c r="B1706" s="30" t="s">
        <v>54</v>
      </c>
      <c r="C1706" s="30" t="s">
        <v>55</v>
      </c>
      <c r="D1706" s="30">
        <v>127.2504</v>
      </c>
      <c r="E1706" s="30">
        <v>124.2056</v>
      </c>
      <c r="F1706" s="30">
        <v>2.4514200000000002</v>
      </c>
      <c r="G1706" s="30">
        <v>3.0448</v>
      </c>
      <c r="H1706" s="30">
        <v>1725.02</v>
      </c>
      <c r="I1706" s="30">
        <v>219509485.00799999</v>
      </c>
    </row>
    <row r="1707" spans="1:9" x14ac:dyDescent="0.25">
      <c r="A1707" s="40">
        <v>41737</v>
      </c>
      <c r="B1707" s="30" t="s">
        <v>54</v>
      </c>
      <c r="C1707" s="30" t="s">
        <v>55</v>
      </c>
      <c r="D1707" s="30">
        <v>124.2056</v>
      </c>
      <c r="E1707" s="30">
        <v>122.0736</v>
      </c>
      <c r="F1707" s="30">
        <v>1.7464900000000001</v>
      </c>
      <c r="G1707" s="30">
        <v>2.1320000000000001</v>
      </c>
      <c r="H1707" s="30">
        <v>1725.02</v>
      </c>
      <c r="I1707" s="30">
        <v>214257144.11199999</v>
      </c>
    </row>
    <row r="1708" spans="1:9" x14ac:dyDescent="0.25">
      <c r="A1708" s="40">
        <v>41736</v>
      </c>
      <c r="B1708" s="30" t="s">
        <v>54</v>
      </c>
      <c r="C1708" s="30" t="s">
        <v>55</v>
      </c>
      <c r="D1708" s="30">
        <v>122.0736</v>
      </c>
      <c r="E1708" s="30">
        <v>125.1908</v>
      </c>
      <c r="F1708" s="30">
        <v>-2.48996</v>
      </c>
      <c r="G1708" s="30">
        <v>-3.1172</v>
      </c>
      <c r="H1708" s="30">
        <v>1725.02</v>
      </c>
      <c r="I1708" s="30">
        <v>210579401.472</v>
      </c>
    </row>
    <row r="1709" spans="1:9" x14ac:dyDescent="0.25">
      <c r="A1709" s="40">
        <v>41733</v>
      </c>
      <c r="B1709" s="30" t="s">
        <v>54</v>
      </c>
      <c r="C1709" s="30" t="s">
        <v>55</v>
      </c>
      <c r="D1709" s="30">
        <v>125.1908</v>
      </c>
      <c r="E1709" s="30">
        <v>128.34639999999999</v>
      </c>
      <c r="F1709" s="30">
        <v>-2.4586600000000001</v>
      </c>
      <c r="G1709" s="30">
        <v>-3.1556000000000002</v>
      </c>
      <c r="H1709" s="30">
        <v>1725.02</v>
      </c>
      <c r="I1709" s="30">
        <v>215956633.81600001</v>
      </c>
    </row>
    <row r="1710" spans="1:9" x14ac:dyDescent="0.25">
      <c r="A1710" s="40">
        <v>41732</v>
      </c>
      <c r="B1710" s="30" t="s">
        <v>54</v>
      </c>
      <c r="C1710" s="30" t="s">
        <v>55</v>
      </c>
      <c r="D1710" s="30">
        <v>128.34639999999999</v>
      </c>
      <c r="E1710" s="30">
        <v>127.0928</v>
      </c>
      <c r="F1710" s="30">
        <v>0.98636999999999997</v>
      </c>
      <c r="G1710" s="30">
        <v>1.2536</v>
      </c>
      <c r="H1710" s="30">
        <v>1725.02</v>
      </c>
      <c r="I1710" s="30">
        <v>221400106.928</v>
      </c>
    </row>
    <row r="1711" spans="1:9" x14ac:dyDescent="0.25">
      <c r="A1711" s="40">
        <v>41731</v>
      </c>
      <c r="B1711" s="30" t="s">
        <v>54</v>
      </c>
      <c r="C1711" s="30" t="s">
        <v>55</v>
      </c>
      <c r="D1711" s="30">
        <v>127.093</v>
      </c>
      <c r="E1711" s="30">
        <v>127.9498</v>
      </c>
      <c r="F1711" s="30">
        <v>-0.66964000000000001</v>
      </c>
      <c r="G1711" s="30">
        <v>-0.85680000000000001</v>
      </c>
      <c r="H1711" s="30">
        <v>1725.02</v>
      </c>
      <c r="I1711" s="30">
        <v>219237966.86000001</v>
      </c>
    </row>
    <row r="1712" spans="1:9" x14ac:dyDescent="0.25">
      <c r="A1712" s="40">
        <v>41730</v>
      </c>
      <c r="B1712" s="30" t="s">
        <v>54</v>
      </c>
      <c r="C1712" s="30" t="s">
        <v>55</v>
      </c>
      <c r="D1712" s="30">
        <v>127.9496</v>
      </c>
      <c r="E1712" s="30">
        <v>123.71639999999999</v>
      </c>
      <c r="F1712" s="30">
        <v>3.4217</v>
      </c>
      <c r="G1712" s="30">
        <v>4.2332000000000001</v>
      </c>
      <c r="H1712" s="30">
        <v>1725.02</v>
      </c>
      <c r="I1712" s="30">
        <v>220715618.99200001</v>
      </c>
    </row>
    <row r="1713" spans="1:9" x14ac:dyDescent="0.25">
      <c r="A1713" s="40">
        <v>41729</v>
      </c>
      <c r="B1713" s="30" t="s">
        <v>54</v>
      </c>
      <c r="C1713" s="30" t="s">
        <v>55</v>
      </c>
      <c r="D1713" s="30">
        <v>123.71639999999999</v>
      </c>
      <c r="E1713" s="30">
        <v>120.47799999999999</v>
      </c>
      <c r="F1713" s="30">
        <v>2.6879599999999999</v>
      </c>
      <c r="G1713" s="30">
        <v>3.2383999999999999</v>
      </c>
      <c r="H1713" s="30">
        <v>1725.02</v>
      </c>
      <c r="I1713" s="30">
        <v>213413264.32800001</v>
      </c>
    </row>
    <row r="1714" spans="1:9" x14ac:dyDescent="0.25">
      <c r="A1714" s="40">
        <v>41726</v>
      </c>
      <c r="B1714" s="30" t="s">
        <v>54</v>
      </c>
      <c r="C1714" s="30" t="s">
        <v>55</v>
      </c>
      <c r="D1714" s="30">
        <v>120.47799999999999</v>
      </c>
      <c r="E1714" s="30">
        <v>119.364</v>
      </c>
      <c r="F1714" s="30">
        <v>0.93328</v>
      </c>
      <c r="G1714" s="30">
        <v>1.1140000000000001</v>
      </c>
      <c r="H1714" s="30">
        <v>1825.02</v>
      </c>
      <c r="I1714" s="30">
        <v>219874759.56</v>
      </c>
    </row>
    <row r="1715" spans="1:9" x14ac:dyDescent="0.25">
      <c r="A1715" s="40">
        <v>41725</v>
      </c>
      <c r="B1715" s="30" t="s">
        <v>54</v>
      </c>
      <c r="C1715" s="30" t="s">
        <v>55</v>
      </c>
      <c r="D1715" s="30">
        <v>119.364</v>
      </c>
      <c r="E1715" s="30">
        <v>117.324</v>
      </c>
      <c r="F1715" s="30">
        <v>1.7387699999999999</v>
      </c>
      <c r="G1715" s="30">
        <v>2.04</v>
      </c>
      <c r="H1715" s="30">
        <v>1825.02</v>
      </c>
      <c r="I1715" s="30">
        <v>217841687.28</v>
      </c>
    </row>
    <row r="1716" spans="1:9" x14ac:dyDescent="0.25">
      <c r="A1716" s="40">
        <v>41724</v>
      </c>
      <c r="B1716" s="30" t="s">
        <v>54</v>
      </c>
      <c r="C1716" s="30" t="s">
        <v>55</v>
      </c>
      <c r="D1716" s="30">
        <v>117.324</v>
      </c>
      <c r="E1716" s="30">
        <v>120.08759999999999</v>
      </c>
      <c r="F1716" s="30">
        <v>-2.30132</v>
      </c>
      <c r="G1716" s="30">
        <v>-2.7635999999999998</v>
      </c>
      <c r="H1716" s="30">
        <v>1825.02</v>
      </c>
      <c r="I1716" s="30">
        <v>214118646.47999999</v>
      </c>
    </row>
    <row r="1717" spans="1:9" x14ac:dyDescent="0.25">
      <c r="A1717" s="40">
        <v>41723</v>
      </c>
      <c r="B1717" s="30" t="s">
        <v>54</v>
      </c>
      <c r="C1717" s="30" t="s">
        <v>55</v>
      </c>
      <c r="D1717" s="30">
        <v>120.08759999999999</v>
      </c>
      <c r="E1717" s="30">
        <v>118.33880000000001</v>
      </c>
      <c r="F1717" s="30">
        <v>1.4777899999999999</v>
      </c>
      <c r="G1717" s="30">
        <v>1.7487999999999999</v>
      </c>
      <c r="H1717" s="30">
        <v>1825.02</v>
      </c>
      <c r="I1717" s="30">
        <v>219162271.752</v>
      </c>
    </row>
    <row r="1718" spans="1:9" x14ac:dyDescent="0.25">
      <c r="A1718" s="40">
        <v>41722</v>
      </c>
      <c r="B1718" s="30" t="s">
        <v>54</v>
      </c>
      <c r="C1718" s="30" t="s">
        <v>55</v>
      </c>
      <c r="D1718" s="30">
        <v>118.339</v>
      </c>
      <c r="E1718" s="30">
        <v>118.0538</v>
      </c>
      <c r="F1718" s="30">
        <v>0.24157999999999999</v>
      </c>
      <c r="G1718" s="30">
        <v>0.28520000000000001</v>
      </c>
      <c r="H1718" s="30">
        <v>1875.02</v>
      </c>
      <c r="I1718" s="30">
        <v>221887991.78</v>
      </c>
    </row>
    <row r="1719" spans="1:9" x14ac:dyDescent="0.25">
      <c r="A1719" s="40">
        <v>41719</v>
      </c>
      <c r="B1719" s="30" t="s">
        <v>54</v>
      </c>
      <c r="C1719" s="30" t="s">
        <v>55</v>
      </c>
      <c r="D1719" s="30">
        <v>118.054</v>
      </c>
      <c r="E1719" s="30">
        <v>119.9552</v>
      </c>
      <c r="F1719" s="30">
        <v>-1.5849299999999999</v>
      </c>
      <c r="G1719" s="30">
        <v>-1.9012</v>
      </c>
      <c r="H1719" s="30">
        <v>1875.02</v>
      </c>
      <c r="I1719" s="30">
        <v>221353611.08000001</v>
      </c>
    </row>
    <row r="1720" spans="1:9" x14ac:dyDescent="0.25">
      <c r="A1720" s="40">
        <v>41718</v>
      </c>
      <c r="B1720" s="30" t="s">
        <v>54</v>
      </c>
      <c r="C1720" s="30" t="s">
        <v>55</v>
      </c>
      <c r="D1720" s="30">
        <v>119.955</v>
      </c>
      <c r="E1720" s="30">
        <v>118.0594</v>
      </c>
      <c r="F1720" s="30">
        <v>1.6056299999999999</v>
      </c>
      <c r="G1720" s="30">
        <v>1.8956</v>
      </c>
      <c r="H1720" s="30">
        <v>1875.02</v>
      </c>
      <c r="I1720" s="30">
        <v>224918024.09999999</v>
      </c>
    </row>
    <row r="1721" spans="1:9" x14ac:dyDescent="0.25">
      <c r="A1721" s="40">
        <v>41717</v>
      </c>
      <c r="B1721" s="30" t="s">
        <v>54</v>
      </c>
      <c r="C1721" s="30" t="s">
        <v>55</v>
      </c>
      <c r="D1721" s="30">
        <v>118.0594</v>
      </c>
      <c r="E1721" s="30">
        <v>121.1194</v>
      </c>
      <c r="F1721" s="30">
        <v>-2.52643</v>
      </c>
      <c r="G1721" s="30">
        <v>-3.06</v>
      </c>
      <c r="H1721" s="30">
        <v>1875.02</v>
      </c>
      <c r="I1721" s="30">
        <v>221363736.18799999</v>
      </c>
    </row>
    <row r="1722" spans="1:9" x14ac:dyDescent="0.25">
      <c r="A1722" s="40">
        <v>41716</v>
      </c>
      <c r="B1722" s="30" t="s">
        <v>54</v>
      </c>
      <c r="C1722" s="30" t="s">
        <v>55</v>
      </c>
      <c r="D1722" s="30">
        <v>121.1194</v>
      </c>
      <c r="E1722" s="30">
        <v>117.15819999999999</v>
      </c>
      <c r="F1722" s="30">
        <v>3.3810699999999998</v>
      </c>
      <c r="G1722" s="30">
        <v>3.9611999999999998</v>
      </c>
      <c r="H1722" s="30">
        <v>1875.02</v>
      </c>
      <c r="I1722" s="30">
        <v>227101297.38800001</v>
      </c>
    </row>
    <row r="1723" spans="1:9" x14ac:dyDescent="0.25">
      <c r="A1723" s="40">
        <v>41715</v>
      </c>
      <c r="B1723" s="30" t="s">
        <v>54</v>
      </c>
      <c r="C1723" s="30" t="s">
        <v>55</v>
      </c>
      <c r="D1723" s="30">
        <v>117.1584</v>
      </c>
      <c r="E1723" s="30">
        <v>110.794</v>
      </c>
      <c r="F1723" s="30">
        <v>5.7443499999999998</v>
      </c>
      <c r="G1723" s="30">
        <v>6.3643999999999998</v>
      </c>
      <c r="H1723" s="30">
        <v>1825.02</v>
      </c>
      <c r="I1723" s="30">
        <v>213816423.16800001</v>
      </c>
    </row>
    <row r="1724" spans="1:9" x14ac:dyDescent="0.25">
      <c r="A1724" s="40">
        <v>41712</v>
      </c>
      <c r="B1724" s="30" t="s">
        <v>54</v>
      </c>
      <c r="C1724" s="30" t="s">
        <v>55</v>
      </c>
      <c r="D1724" s="30">
        <v>110.794</v>
      </c>
      <c r="E1724" s="30">
        <v>114.6876</v>
      </c>
      <c r="F1724" s="30">
        <v>-3.3949600000000002</v>
      </c>
      <c r="G1724" s="30">
        <v>-3.8936000000000002</v>
      </c>
      <c r="H1724" s="30">
        <v>1825.02</v>
      </c>
      <c r="I1724" s="30">
        <v>202201265.88</v>
      </c>
    </row>
    <row r="1725" spans="1:9" x14ac:dyDescent="0.25">
      <c r="A1725" s="40">
        <v>41711</v>
      </c>
      <c r="B1725" s="30" t="s">
        <v>54</v>
      </c>
      <c r="C1725" s="30" t="s">
        <v>55</v>
      </c>
      <c r="D1725" s="30">
        <v>114.6874</v>
      </c>
      <c r="E1725" s="30">
        <v>120.3866</v>
      </c>
      <c r="F1725" s="30">
        <v>-4.7340799999999996</v>
      </c>
      <c r="G1725" s="30">
        <v>-5.6992000000000003</v>
      </c>
      <c r="H1725" s="30">
        <v>1825.02</v>
      </c>
      <c r="I1725" s="30">
        <v>209306798.748</v>
      </c>
    </row>
    <row r="1726" spans="1:9" x14ac:dyDescent="0.25">
      <c r="A1726" s="40">
        <v>41710</v>
      </c>
      <c r="B1726" s="30" t="s">
        <v>54</v>
      </c>
      <c r="C1726" s="30" t="s">
        <v>55</v>
      </c>
      <c r="D1726" s="30">
        <v>120.38639999999999</v>
      </c>
      <c r="E1726" s="30">
        <v>119.1164</v>
      </c>
      <c r="F1726" s="30">
        <v>1.0661799999999999</v>
      </c>
      <c r="G1726" s="30">
        <v>1.27</v>
      </c>
      <c r="H1726" s="30">
        <v>1825.02</v>
      </c>
      <c r="I1726" s="30">
        <v>219707587.72799999</v>
      </c>
    </row>
    <row r="1727" spans="1:9" x14ac:dyDescent="0.25">
      <c r="A1727" s="40">
        <v>41709</v>
      </c>
      <c r="B1727" s="30" t="s">
        <v>54</v>
      </c>
      <c r="C1727" s="30" t="s">
        <v>55</v>
      </c>
      <c r="D1727" s="30">
        <v>119.11660000000001</v>
      </c>
      <c r="E1727" s="30">
        <v>120.7606</v>
      </c>
      <c r="F1727" s="30">
        <v>-1.36137</v>
      </c>
      <c r="G1727" s="30">
        <v>-1.6439999999999999</v>
      </c>
      <c r="H1727" s="30">
        <v>1825.02</v>
      </c>
      <c r="I1727" s="30">
        <v>217390177.33199999</v>
      </c>
    </row>
    <row r="1728" spans="1:9" x14ac:dyDescent="0.25">
      <c r="A1728" s="40">
        <v>41708</v>
      </c>
      <c r="B1728" s="30" t="s">
        <v>54</v>
      </c>
      <c r="C1728" s="30" t="s">
        <v>55</v>
      </c>
      <c r="D1728" s="30">
        <v>120.7606</v>
      </c>
      <c r="E1728" s="30">
        <v>120.5514</v>
      </c>
      <c r="F1728" s="30">
        <v>0.17354</v>
      </c>
      <c r="G1728" s="30">
        <v>0.2092</v>
      </c>
      <c r="H1728" s="30">
        <v>1825.02</v>
      </c>
      <c r="I1728" s="30">
        <v>220390510.21200001</v>
      </c>
    </row>
    <row r="1729" spans="1:9" x14ac:dyDescent="0.25">
      <c r="A1729" s="40">
        <v>41705</v>
      </c>
      <c r="B1729" s="30" t="s">
        <v>54</v>
      </c>
      <c r="C1729" s="30" t="s">
        <v>55</v>
      </c>
      <c r="D1729" s="30">
        <v>120.5514</v>
      </c>
      <c r="E1729" s="30">
        <v>123.407</v>
      </c>
      <c r="F1729" s="30">
        <v>-2.3139699999999999</v>
      </c>
      <c r="G1729" s="30">
        <v>-2.8555999999999999</v>
      </c>
      <c r="H1729" s="30">
        <v>1825.02</v>
      </c>
      <c r="I1729" s="30">
        <v>220008716.028</v>
      </c>
    </row>
    <row r="1730" spans="1:9" x14ac:dyDescent="0.25">
      <c r="A1730" s="40">
        <v>41704</v>
      </c>
      <c r="B1730" s="30" t="s">
        <v>54</v>
      </c>
      <c r="C1730" s="30" t="s">
        <v>55</v>
      </c>
      <c r="D1730" s="30">
        <v>123.407</v>
      </c>
      <c r="E1730" s="30">
        <v>122.84780000000001</v>
      </c>
      <c r="F1730" s="30">
        <v>0.45519999999999999</v>
      </c>
      <c r="G1730" s="30">
        <v>0.55920000000000003</v>
      </c>
      <c r="H1730" s="30">
        <v>1875.02</v>
      </c>
      <c r="I1730" s="30">
        <v>231390593.13999999</v>
      </c>
    </row>
    <row r="1731" spans="1:9" x14ac:dyDescent="0.25">
      <c r="A1731" s="40">
        <v>41703</v>
      </c>
      <c r="B1731" s="30" t="s">
        <v>54</v>
      </c>
      <c r="C1731" s="30" t="s">
        <v>55</v>
      </c>
      <c r="D1731" s="30">
        <v>122.84780000000001</v>
      </c>
      <c r="E1731" s="30">
        <v>123.0582</v>
      </c>
      <c r="F1731" s="30">
        <v>-0.17097999999999999</v>
      </c>
      <c r="G1731" s="30">
        <v>-0.2104</v>
      </c>
      <c r="H1731" s="30">
        <v>2125.02</v>
      </c>
      <c r="I1731" s="30">
        <v>261054031.956</v>
      </c>
    </row>
    <row r="1732" spans="1:9" x14ac:dyDescent="0.25">
      <c r="A1732" s="40">
        <v>41702</v>
      </c>
      <c r="B1732" s="30" t="s">
        <v>54</v>
      </c>
      <c r="C1732" s="30" t="s">
        <v>55</v>
      </c>
      <c r="D1732" s="30">
        <v>123.0582</v>
      </c>
      <c r="E1732" s="30">
        <v>114.23699999999999</v>
      </c>
      <c r="F1732" s="30">
        <v>7.7218400000000003</v>
      </c>
      <c r="G1732" s="30">
        <v>8.8211999999999993</v>
      </c>
      <c r="H1732" s="30">
        <v>2125.02</v>
      </c>
      <c r="I1732" s="30">
        <v>261501136.164</v>
      </c>
    </row>
    <row r="1733" spans="1:9" x14ac:dyDescent="0.25">
      <c r="A1733" s="40">
        <v>41701</v>
      </c>
      <c r="B1733" s="30" t="s">
        <v>54</v>
      </c>
      <c r="C1733" s="30" t="s">
        <v>55</v>
      </c>
      <c r="D1733" s="30">
        <v>114.23699999999999</v>
      </c>
      <c r="E1733" s="30">
        <v>123.7058</v>
      </c>
      <c r="F1733" s="30">
        <v>-7.6542899999999996</v>
      </c>
      <c r="G1733" s="30">
        <v>-9.4687999999999999</v>
      </c>
      <c r="H1733" s="30">
        <v>2125.02</v>
      </c>
      <c r="I1733" s="30">
        <v>242755909.74000001</v>
      </c>
    </row>
    <row r="1734" spans="1:9" x14ac:dyDescent="0.25">
      <c r="A1734" s="40">
        <v>41698</v>
      </c>
      <c r="B1734" s="30" t="s">
        <v>54</v>
      </c>
      <c r="C1734" s="30" t="s">
        <v>55</v>
      </c>
      <c r="D1734" s="30">
        <v>123.7058</v>
      </c>
      <c r="E1734" s="30">
        <v>124.9378</v>
      </c>
      <c r="F1734" s="30">
        <v>-0.98609000000000002</v>
      </c>
      <c r="G1734" s="30">
        <v>-1.232</v>
      </c>
      <c r="H1734" s="30">
        <v>2125.02</v>
      </c>
      <c r="I1734" s="30">
        <v>262877299.116</v>
      </c>
    </row>
    <row r="1735" spans="1:9" x14ac:dyDescent="0.25">
      <c r="A1735" s="40">
        <v>41697</v>
      </c>
      <c r="B1735" s="30" t="s">
        <v>54</v>
      </c>
      <c r="C1735" s="30" t="s">
        <v>55</v>
      </c>
      <c r="D1735" s="30">
        <v>124.9378</v>
      </c>
      <c r="E1735" s="30">
        <v>123.577</v>
      </c>
      <c r="F1735" s="30">
        <v>1.10118</v>
      </c>
      <c r="G1735" s="30">
        <v>1.3608</v>
      </c>
      <c r="H1735" s="30">
        <v>2275.02</v>
      </c>
      <c r="I1735" s="30">
        <v>284235993.75599998</v>
      </c>
    </row>
    <row r="1736" spans="1:9" x14ac:dyDescent="0.25">
      <c r="A1736" s="40">
        <v>41696</v>
      </c>
      <c r="B1736" s="30" t="s">
        <v>54</v>
      </c>
      <c r="C1736" s="30" t="s">
        <v>55</v>
      </c>
      <c r="D1736" s="30">
        <v>123.577</v>
      </c>
      <c r="E1736" s="30">
        <v>126.85299999999999</v>
      </c>
      <c r="F1736" s="30">
        <v>-2.5825200000000001</v>
      </c>
      <c r="G1736" s="30">
        <v>-3.2759999999999998</v>
      </c>
      <c r="H1736" s="30">
        <v>2275.02</v>
      </c>
      <c r="I1736" s="30">
        <v>281140146.54000002</v>
      </c>
    </row>
    <row r="1737" spans="1:9" x14ac:dyDescent="0.25">
      <c r="A1737" s="40">
        <v>41695</v>
      </c>
      <c r="B1737" s="30" t="s">
        <v>54</v>
      </c>
      <c r="C1737" s="30" t="s">
        <v>55</v>
      </c>
      <c r="D1737" s="30">
        <v>126.85299999999999</v>
      </c>
      <c r="E1737" s="30">
        <v>126.0234</v>
      </c>
      <c r="F1737" s="30">
        <v>0.65829000000000004</v>
      </c>
      <c r="G1737" s="30">
        <v>0.8296</v>
      </c>
      <c r="H1737" s="30">
        <v>2275.02</v>
      </c>
      <c r="I1737" s="30">
        <v>288593112.06</v>
      </c>
    </row>
    <row r="1738" spans="1:9" x14ac:dyDescent="0.25">
      <c r="A1738" s="40">
        <v>41694</v>
      </c>
      <c r="B1738" s="30" t="s">
        <v>54</v>
      </c>
      <c r="C1738" s="30" t="s">
        <v>55</v>
      </c>
      <c r="D1738" s="30">
        <v>126.0234</v>
      </c>
      <c r="E1738" s="30">
        <v>124.93259999999999</v>
      </c>
      <c r="F1738" s="30">
        <v>0.87311000000000005</v>
      </c>
      <c r="G1738" s="30">
        <v>1.0908</v>
      </c>
      <c r="H1738" s="30">
        <v>2275.02</v>
      </c>
      <c r="I1738" s="30">
        <v>286705755.46799999</v>
      </c>
    </row>
    <row r="1739" spans="1:9" x14ac:dyDescent="0.25">
      <c r="A1739" s="40">
        <v>41691</v>
      </c>
      <c r="B1739" s="30" t="s">
        <v>54</v>
      </c>
      <c r="C1739" s="30" t="s">
        <v>55</v>
      </c>
      <c r="D1739" s="30">
        <v>124.93259999999999</v>
      </c>
      <c r="E1739" s="30">
        <v>126.4898</v>
      </c>
      <c r="F1739" s="30">
        <v>-1.23109</v>
      </c>
      <c r="G1739" s="30">
        <v>-1.5571999999999999</v>
      </c>
      <c r="H1739" s="30">
        <v>2425.02</v>
      </c>
      <c r="I1739" s="30">
        <v>302964053.65200001</v>
      </c>
    </row>
    <row r="1740" spans="1:9" x14ac:dyDescent="0.25">
      <c r="A1740" s="40">
        <v>41690</v>
      </c>
      <c r="B1740" s="30" t="s">
        <v>54</v>
      </c>
      <c r="C1740" s="30" t="s">
        <v>55</v>
      </c>
      <c r="D1740" s="30">
        <v>126.4898</v>
      </c>
      <c r="E1740" s="30">
        <v>122.887</v>
      </c>
      <c r="F1740" s="30">
        <v>2.9318</v>
      </c>
      <c r="G1740" s="30">
        <v>3.6027999999999998</v>
      </c>
      <c r="H1740" s="30">
        <v>2425.02</v>
      </c>
      <c r="I1740" s="30">
        <v>306740294.796</v>
      </c>
    </row>
    <row r="1741" spans="1:9" x14ac:dyDescent="0.25">
      <c r="A1741" s="40">
        <v>41689</v>
      </c>
      <c r="B1741" s="30" t="s">
        <v>54</v>
      </c>
      <c r="C1741" s="30" t="s">
        <v>55</v>
      </c>
      <c r="D1741" s="30">
        <v>122.887</v>
      </c>
      <c r="E1741" s="30">
        <v>131.50739999999999</v>
      </c>
      <c r="F1741" s="30">
        <v>-6.5550699999999997</v>
      </c>
      <c r="G1741" s="30">
        <v>-8.6204000000000001</v>
      </c>
      <c r="H1741" s="30">
        <v>2425.02</v>
      </c>
      <c r="I1741" s="30">
        <v>298003432.74000001</v>
      </c>
    </row>
    <row r="1742" spans="1:9" x14ac:dyDescent="0.25">
      <c r="A1742" s="40">
        <v>41688</v>
      </c>
      <c r="B1742" s="30" t="s">
        <v>54</v>
      </c>
      <c r="C1742" s="30" t="s">
        <v>55</v>
      </c>
      <c r="D1742" s="30">
        <v>131.50720000000001</v>
      </c>
      <c r="E1742" s="30">
        <v>129.45840000000001</v>
      </c>
      <c r="F1742" s="30">
        <v>1.5825899999999999</v>
      </c>
      <c r="G1742" s="30">
        <v>2.0488</v>
      </c>
      <c r="H1742" s="30">
        <v>2425.02</v>
      </c>
      <c r="I1742" s="30">
        <v>318907590.14399999</v>
      </c>
    </row>
    <row r="1743" spans="1:9" x14ac:dyDescent="0.25">
      <c r="A1743" s="40">
        <v>41684</v>
      </c>
      <c r="B1743" s="30" t="s">
        <v>54</v>
      </c>
      <c r="C1743" s="30" t="s">
        <v>55</v>
      </c>
      <c r="D1743" s="30">
        <v>129.45840000000001</v>
      </c>
      <c r="E1743" s="30">
        <v>127.2076</v>
      </c>
      <c r="F1743" s="30">
        <v>1.76939</v>
      </c>
      <c r="G1743" s="30">
        <v>2.2507999999999999</v>
      </c>
      <c r="H1743" s="30">
        <v>2425.02</v>
      </c>
      <c r="I1743" s="30">
        <v>313939209.16799998</v>
      </c>
    </row>
    <row r="1744" spans="1:9" x14ac:dyDescent="0.25">
      <c r="A1744" s="40">
        <v>41683</v>
      </c>
      <c r="B1744" s="30" t="s">
        <v>54</v>
      </c>
      <c r="C1744" s="30" t="s">
        <v>55</v>
      </c>
      <c r="D1744" s="30">
        <v>127.20780000000001</v>
      </c>
      <c r="E1744" s="30">
        <v>126.9306</v>
      </c>
      <c r="F1744" s="30">
        <v>0.21839</v>
      </c>
      <c r="G1744" s="30">
        <v>0.2772</v>
      </c>
      <c r="H1744" s="30">
        <v>2425.02</v>
      </c>
      <c r="I1744" s="30">
        <v>308481459.15600002</v>
      </c>
    </row>
    <row r="1745" spans="1:9" x14ac:dyDescent="0.25">
      <c r="A1745" s="40">
        <v>41682</v>
      </c>
      <c r="B1745" s="30" t="s">
        <v>54</v>
      </c>
      <c r="C1745" s="30" t="s">
        <v>55</v>
      </c>
      <c r="D1745" s="30">
        <v>126.9308</v>
      </c>
      <c r="E1745" s="30">
        <v>124.1712</v>
      </c>
      <c r="F1745" s="30">
        <v>2.2224200000000001</v>
      </c>
      <c r="G1745" s="30">
        <v>2.7595999999999998</v>
      </c>
      <c r="H1745" s="30">
        <v>2425.02</v>
      </c>
      <c r="I1745" s="30">
        <v>307809728.616</v>
      </c>
    </row>
    <row r="1746" spans="1:9" x14ac:dyDescent="0.25">
      <c r="A1746" s="40">
        <v>41681</v>
      </c>
      <c r="B1746" s="30" t="s">
        <v>54</v>
      </c>
      <c r="C1746" s="30" t="s">
        <v>55</v>
      </c>
      <c r="D1746" s="30">
        <v>124.17140000000001</v>
      </c>
      <c r="E1746" s="30">
        <v>119.9134</v>
      </c>
      <c r="F1746" s="30">
        <v>3.5508999999999999</v>
      </c>
      <c r="G1746" s="30">
        <v>4.258</v>
      </c>
      <c r="H1746" s="30">
        <v>2425.02</v>
      </c>
      <c r="I1746" s="30">
        <v>301118128.42799997</v>
      </c>
    </row>
    <row r="1747" spans="1:9" x14ac:dyDescent="0.25">
      <c r="A1747" s="40">
        <v>41680</v>
      </c>
      <c r="B1747" s="30" t="s">
        <v>54</v>
      </c>
      <c r="C1747" s="30" t="s">
        <v>55</v>
      </c>
      <c r="D1747" s="30">
        <v>119.9134</v>
      </c>
      <c r="E1747" s="30">
        <v>120.0258</v>
      </c>
      <c r="F1747" s="30">
        <v>-9.3649999999999997E-2</v>
      </c>
      <c r="G1747" s="30">
        <v>-0.1124</v>
      </c>
      <c r="H1747" s="30">
        <v>2425.02</v>
      </c>
      <c r="I1747" s="30">
        <v>290792393.26800001</v>
      </c>
    </row>
    <row r="1748" spans="1:9" x14ac:dyDescent="0.25">
      <c r="A1748" s="40">
        <v>41677</v>
      </c>
      <c r="B1748" s="30" t="s">
        <v>54</v>
      </c>
      <c r="C1748" s="30" t="s">
        <v>55</v>
      </c>
      <c r="D1748" s="30">
        <v>120.0258</v>
      </c>
      <c r="E1748" s="30">
        <v>111.855</v>
      </c>
      <c r="F1748" s="30">
        <v>7.3048099999999998</v>
      </c>
      <c r="G1748" s="30">
        <v>8.1707999999999998</v>
      </c>
      <c r="H1748" s="30">
        <v>2225.02</v>
      </c>
      <c r="I1748" s="30">
        <v>267059805.516</v>
      </c>
    </row>
    <row r="1749" spans="1:9" x14ac:dyDescent="0.25">
      <c r="A1749" s="40">
        <v>41676</v>
      </c>
      <c r="B1749" s="30" t="s">
        <v>54</v>
      </c>
      <c r="C1749" s="30" t="s">
        <v>55</v>
      </c>
      <c r="D1749" s="30">
        <v>111.855</v>
      </c>
      <c r="E1749" s="30">
        <v>101.5646</v>
      </c>
      <c r="F1749" s="30">
        <v>10.131880000000001</v>
      </c>
      <c r="G1749" s="30">
        <v>10.2904</v>
      </c>
      <c r="H1749" s="30">
        <v>2225.02</v>
      </c>
      <c r="I1749" s="30">
        <v>248879612.09999999</v>
      </c>
    </row>
    <row r="1750" spans="1:9" x14ac:dyDescent="0.25">
      <c r="A1750" s="40">
        <v>41675</v>
      </c>
      <c r="B1750" s="30" t="s">
        <v>54</v>
      </c>
      <c r="C1750" s="30" t="s">
        <v>55</v>
      </c>
      <c r="D1750" s="30">
        <v>101.56480000000001</v>
      </c>
      <c r="E1750" s="30">
        <v>104.08839999999999</v>
      </c>
      <c r="F1750" s="30">
        <v>-2.42448</v>
      </c>
      <c r="G1750" s="30">
        <v>-2.5236000000000001</v>
      </c>
      <c r="H1750" s="30">
        <v>2175.02</v>
      </c>
      <c r="I1750" s="30">
        <v>220905471.296</v>
      </c>
    </row>
    <row r="1751" spans="1:9" x14ac:dyDescent="0.25">
      <c r="A1751" s="40">
        <v>41674</v>
      </c>
      <c r="B1751" s="30" t="s">
        <v>54</v>
      </c>
      <c r="C1751" s="30" t="s">
        <v>55</v>
      </c>
      <c r="D1751" s="30">
        <v>104.0882</v>
      </c>
      <c r="E1751" s="30">
        <v>101.88979999999999</v>
      </c>
      <c r="F1751" s="30">
        <v>2.1576300000000002</v>
      </c>
      <c r="G1751" s="30">
        <v>2.1983999999999999</v>
      </c>
      <c r="H1751" s="30">
        <v>2175.02</v>
      </c>
      <c r="I1751" s="30">
        <v>226393916.764</v>
      </c>
    </row>
    <row r="1752" spans="1:9" x14ac:dyDescent="0.25">
      <c r="A1752" s="40">
        <v>41673</v>
      </c>
      <c r="B1752" s="30" t="s">
        <v>54</v>
      </c>
      <c r="C1752" s="30" t="s">
        <v>55</v>
      </c>
      <c r="D1752" s="30">
        <v>101.89</v>
      </c>
      <c r="E1752" s="30">
        <v>111.1456</v>
      </c>
      <c r="F1752" s="30">
        <v>-8.3274600000000003</v>
      </c>
      <c r="G1752" s="30">
        <v>-9.2555999999999994</v>
      </c>
      <c r="H1752" s="30">
        <v>2100.02</v>
      </c>
      <c r="I1752" s="30">
        <v>213971037.80000001</v>
      </c>
    </row>
    <row r="1753" spans="1:9" x14ac:dyDescent="0.25">
      <c r="A1753" s="40">
        <v>41670</v>
      </c>
      <c r="B1753" s="30" t="s">
        <v>54</v>
      </c>
      <c r="C1753" s="30" t="s">
        <v>55</v>
      </c>
      <c r="D1753" s="30">
        <v>111.1454</v>
      </c>
      <c r="E1753" s="30">
        <v>117.33499999999999</v>
      </c>
      <c r="F1753" s="30">
        <v>-5.27515</v>
      </c>
      <c r="G1753" s="30">
        <v>-6.1896000000000004</v>
      </c>
      <c r="H1753" s="30">
        <v>1825.02</v>
      </c>
      <c r="I1753" s="30">
        <v>202842577.90799999</v>
      </c>
    </row>
    <row r="1754" spans="1:9" x14ac:dyDescent="0.25">
      <c r="A1754" s="40">
        <v>41669</v>
      </c>
      <c r="B1754" s="30" t="s">
        <v>54</v>
      </c>
      <c r="C1754" s="30" t="s">
        <v>55</v>
      </c>
      <c r="D1754" s="30">
        <v>117.3348</v>
      </c>
      <c r="E1754" s="30">
        <v>118.9252</v>
      </c>
      <c r="F1754" s="30">
        <v>-1.33731</v>
      </c>
      <c r="G1754" s="30">
        <v>-1.5904</v>
      </c>
      <c r="H1754" s="30">
        <v>1575.02</v>
      </c>
      <c r="I1754" s="30">
        <v>184804656.69600001</v>
      </c>
    </row>
    <row r="1755" spans="1:9" x14ac:dyDescent="0.25">
      <c r="A1755" s="40">
        <v>41668</v>
      </c>
      <c r="B1755" s="30" t="s">
        <v>54</v>
      </c>
      <c r="C1755" s="30" t="s">
        <v>55</v>
      </c>
      <c r="D1755" s="30">
        <v>118.9252</v>
      </c>
      <c r="E1755" s="30">
        <v>128.34360000000001</v>
      </c>
      <c r="F1755" s="30">
        <v>-7.3384299999999998</v>
      </c>
      <c r="G1755" s="30">
        <v>-9.4184000000000001</v>
      </c>
      <c r="H1755" s="30">
        <v>1475.02</v>
      </c>
      <c r="I1755" s="30">
        <v>175417048.50400001</v>
      </c>
    </row>
    <row r="1756" spans="1:9" x14ac:dyDescent="0.25">
      <c r="A1756" s="40">
        <v>41667</v>
      </c>
      <c r="B1756" s="30" t="s">
        <v>54</v>
      </c>
      <c r="C1756" s="30" t="s">
        <v>55</v>
      </c>
      <c r="D1756" s="30">
        <v>128.34360000000001</v>
      </c>
      <c r="E1756" s="30">
        <v>121.87439999999999</v>
      </c>
      <c r="F1756" s="30">
        <v>5.30809</v>
      </c>
      <c r="G1756" s="30">
        <v>6.4691999999999998</v>
      </c>
      <c r="H1756" s="30">
        <v>1375.02</v>
      </c>
      <c r="I1756" s="30">
        <v>176475016.87200001</v>
      </c>
    </row>
    <row r="1757" spans="1:9" x14ac:dyDescent="0.25">
      <c r="A1757" s="40">
        <v>41666</v>
      </c>
      <c r="B1757" s="30" t="s">
        <v>54</v>
      </c>
      <c r="C1757" s="30" t="s">
        <v>55</v>
      </c>
      <c r="D1757" s="30">
        <v>121.87439999999999</v>
      </c>
      <c r="E1757" s="30">
        <v>121.25960000000001</v>
      </c>
      <c r="F1757" s="30">
        <v>0.50700999999999996</v>
      </c>
      <c r="G1757" s="30">
        <v>0.61480000000000001</v>
      </c>
      <c r="H1757" s="30">
        <v>1375.02</v>
      </c>
      <c r="I1757" s="30">
        <v>167579737.48800001</v>
      </c>
    </row>
    <row r="1758" spans="1:9" x14ac:dyDescent="0.25">
      <c r="A1758" s="40">
        <v>41663</v>
      </c>
      <c r="B1758" s="30" t="s">
        <v>54</v>
      </c>
      <c r="C1758" s="30" t="s">
        <v>55</v>
      </c>
      <c r="D1758" s="30">
        <v>121.2598</v>
      </c>
      <c r="E1758" s="30">
        <v>140.11779999999999</v>
      </c>
      <c r="F1758" s="30">
        <v>-13.458679999999999</v>
      </c>
      <c r="G1758" s="30">
        <v>-18.858000000000001</v>
      </c>
      <c r="H1758" s="30">
        <v>1150.02</v>
      </c>
      <c r="I1758" s="30">
        <v>139451195.19600001</v>
      </c>
    </row>
    <row r="1759" spans="1:9" x14ac:dyDescent="0.25">
      <c r="A1759" s="40">
        <v>41662</v>
      </c>
      <c r="B1759" s="30" t="s">
        <v>54</v>
      </c>
      <c r="C1759" s="30" t="s">
        <v>55</v>
      </c>
      <c r="D1759" s="30">
        <v>140.11779999999999</v>
      </c>
      <c r="E1759" s="30">
        <v>143.63140000000001</v>
      </c>
      <c r="F1759" s="30">
        <v>-2.4462600000000001</v>
      </c>
      <c r="G1759" s="30">
        <v>-3.5135999999999998</v>
      </c>
      <c r="H1759" s="30">
        <v>1050.02</v>
      </c>
      <c r="I1759" s="30">
        <v>147126492.35600001</v>
      </c>
    </row>
    <row r="1760" spans="1:9" x14ac:dyDescent="0.25">
      <c r="A1760" s="40">
        <v>41661</v>
      </c>
      <c r="B1760" s="30" t="s">
        <v>54</v>
      </c>
      <c r="C1760" s="30" t="s">
        <v>55</v>
      </c>
      <c r="D1760" s="30">
        <v>143.63140000000001</v>
      </c>
      <c r="E1760" s="30">
        <v>141.13579999999999</v>
      </c>
      <c r="F1760" s="30">
        <v>1.76823</v>
      </c>
      <c r="G1760" s="30">
        <v>2.4956</v>
      </c>
      <c r="H1760" s="30">
        <v>1050.02</v>
      </c>
      <c r="I1760" s="30">
        <v>150815842.62799999</v>
      </c>
    </row>
    <row r="1761" spans="1:9" x14ac:dyDescent="0.25">
      <c r="A1761" s="40">
        <v>41660</v>
      </c>
      <c r="B1761" s="30" t="s">
        <v>54</v>
      </c>
      <c r="C1761" s="30" t="s">
        <v>55</v>
      </c>
      <c r="D1761" s="30">
        <v>141.13579999999999</v>
      </c>
      <c r="E1761" s="30">
        <v>139.66059999999999</v>
      </c>
      <c r="F1761" s="30">
        <v>1.05627</v>
      </c>
      <c r="G1761" s="30">
        <v>1.4752000000000001</v>
      </c>
      <c r="H1761" s="30">
        <v>1050.02</v>
      </c>
      <c r="I1761" s="30">
        <v>148195412.71599999</v>
      </c>
    </row>
    <row r="1762" spans="1:9" x14ac:dyDescent="0.25">
      <c r="A1762" s="40">
        <v>41656</v>
      </c>
      <c r="B1762" s="30" t="s">
        <v>54</v>
      </c>
      <c r="C1762" s="30" t="s">
        <v>55</v>
      </c>
      <c r="D1762" s="30">
        <v>139.6609</v>
      </c>
      <c r="E1762" s="30">
        <v>139.22130000000001</v>
      </c>
      <c r="F1762" s="30">
        <v>0.31575999999999999</v>
      </c>
      <c r="G1762" s="30">
        <v>0.43959999999999999</v>
      </c>
      <c r="H1762" s="30">
        <v>1050.02</v>
      </c>
      <c r="I1762" s="30">
        <v>146646738.21799999</v>
      </c>
    </row>
    <row r="1763" spans="1:9" x14ac:dyDescent="0.25">
      <c r="A1763" s="40">
        <v>41655</v>
      </c>
      <c r="B1763" s="30" t="s">
        <v>54</v>
      </c>
      <c r="C1763" s="30" t="s">
        <v>55</v>
      </c>
      <c r="D1763" s="30">
        <v>139.22149999999999</v>
      </c>
      <c r="E1763" s="30">
        <v>140.9383</v>
      </c>
      <c r="F1763" s="30">
        <v>-1.2181200000000001</v>
      </c>
      <c r="G1763" s="30">
        <v>-1.7168000000000001</v>
      </c>
      <c r="H1763" s="30">
        <v>1050.02</v>
      </c>
      <c r="I1763" s="30">
        <v>146185359.43000001</v>
      </c>
    </row>
    <row r="1764" spans="1:9" x14ac:dyDescent="0.25">
      <c r="A1764" s="40">
        <v>41654</v>
      </c>
      <c r="B1764" s="30" t="s">
        <v>54</v>
      </c>
      <c r="C1764" s="30" t="s">
        <v>55</v>
      </c>
      <c r="D1764" s="30">
        <v>140.93819999999999</v>
      </c>
      <c r="E1764" s="30">
        <v>141.4522</v>
      </c>
      <c r="F1764" s="30">
        <v>-0.36337000000000003</v>
      </c>
      <c r="G1764" s="30">
        <v>-0.51400000000000001</v>
      </c>
      <c r="H1764" s="30">
        <v>1050.02</v>
      </c>
      <c r="I1764" s="30">
        <v>147987928.764</v>
      </c>
    </row>
    <row r="1765" spans="1:9" x14ac:dyDescent="0.25">
      <c r="A1765" s="40">
        <v>41653</v>
      </c>
      <c r="B1765" s="30" t="s">
        <v>54</v>
      </c>
      <c r="C1765" s="30" t="s">
        <v>55</v>
      </c>
      <c r="D1765" s="30">
        <v>141.4521</v>
      </c>
      <c r="E1765" s="30">
        <v>136.63730000000001</v>
      </c>
      <c r="F1765" s="30">
        <v>3.5237799999999999</v>
      </c>
      <c r="G1765" s="30">
        <v>4.8148</v>
      </c>
      <c r="H1765" s="30">
        <v>1050.02</v>
      </c>
      <c r="I1765" s="30">
        <v>148527534.042</v>
      </c>
    </row>
    <row r="1766" spans="1:9" x14ac:dyDescent="0.25">
      <c r="A1766" s="40">
        <v>41652</v>
      </c>
      <c r="B1766" s="30" t="s">
        <v>54</v>
      </c>
      <c r="C1766" s="30" t="s">
        <v>55</v>
      </c>
      <c r="D1766" s="30">
        <v>136.63749999999999</v>
      </c>
      <c r="E1766" s="30">
        <v>139.96510000000001</v>
      </c>
      <c r="F1766" s="30">
        <v>-2.3774500000000001</v>
      </c>
      <c r="G1766" s="30">
        <v>-3.3275999999999999</v>
      </c>
      <c r="H1766" s="30">
        <v>1050.02</v>
      </c>
      <c r="I1766" s="30">
        <v>143472107.75</v>
      </c>
    </row>
    <row r="1767" spans="1:9" x14ac:dyDescent="0.25">
      <c r="A1767" s="40">
        <v>41649</v>
      </c>
      <c r="B1767" s="30" t="s">
        <v>54</v>
      </c>
      <c r="C1767" s="30" t="s">
        <v>55</v>
      </c>
      <c r="D1767" s="30">
        <v>139.9649</v>
      </c>
      <c r="E1767" s="30">
        <v>137.10849999999999</v>
      </c>
      <c r="F1767" s="30">
        <v>2.08331</v>
      </c>
      <c r="G1767" s="30">
        <v>2.8563999999999998</v>
      </c>
      <c r="H1767" s="30">
        <v>1050.02</v>
      </c>
      <c r="I1767" s="30">
        <v>146965944.29800001</v>
      </c>
    </row>
    <row r="1768" spans="1:9" x14ac:dyDescent="0.25">
      <c r="A1768" s="40">
        <v>41648</v>
      </c>
      <c r="B1768" s="30" t="s">
        <v>54</v>
      </c>
      <c r="C1768" s="30" t="s">
        <v>55</v>
      </c>
      <c r="D1768" s="30">
        <v>137.1087</v>
      </c>
      <c r="E1768" s="30">
        <v>137.5547</v>
      </c>
      <c r="F1768" s="30">
        <v>-0.32423000000000002</v>
      </c>
      <c r="G1768" s="30">
        <v>-0.44600000000000001</v>
      </c>
      <c r="H1768" s="30">
        <v>1050.02</v>
      </c>
      <c r="I1768" s="30">
        <v>143966877.17399999</v>
      </c>
    </row>
    <row r="1769" spans="1:9" x14ac:dyDescent="0.25">
      <c r="A1769" s="40">
        <v>41647</v>
      </c>
      <c r="B1769" s="30" t="s">
        <v>54</v>
      </c>
      <c r="C1769" s="30" t="s">
        <v>55</v>
      </c>
      <c r="D1769" s="30">
        <v>137.55459999999999</v>
      </c>
      <c r="E1769" s="30">
        <v>137.7602</v>
      </c>
      <c r="F1769" s="30">
        <v>-0.14924000000000001</v>
      </c>
      <c r="G1769" s="30">
        <v>-0.2056</v>
      </c>
      <c r="H1769" s="30">
        <v>1050.02</v>
      </c>
      <c r="I1769" s="30">
        <v>144435081.09200001</v>
      </c>
    </row>
    <row r="1770" spans="1:9" x14ac:dyDescent="0.25">
      <c r="A1770" s="40">
        <v>41646</v>
      </c>
      <c r="B1770" s="30" t="s">
        <v>54</v>
      </c>
      <c r="C1770" s="30" t="s">
        <v>55</v>
      </c>
      <c r="D1770" s="30">
        <v>137.76</v>
      </c>
      <c r="E1770" s="30">
        <v>135.1568</v>
      </c>
      <c r="F1770" s="30">
        <v>1.9260600000000001</v>
      </c>
      <c r="G1770" s="30">
        <v>2.6032000000000002</v>
      </c>
      <c r="H1770" s="30">
        <v>1050.02</v>
      </c>
      <c r="I1770" s="30">
        <v>144650755.19999999</v>
      </c>
    </row>
    <row r="1771" spans="1:9" x14ac:dyDescent="0.25">
      <c r="A1771" s="40">
        <v>41645</v>
      </c>
      <c r="B1771" s="30" t="s">
        <v>54</v>
      </c>
      <c r="C1771" s="30" t="s">
        <v>55</v>
      </c>
      <c r="D1771" s="30">
        <v>135.15700000000001</v>
      </c>
      <c r="E1771" s="30">
        <v>133.78620000000001</v>
      </c>
      <c r="F1771" s="30">
        <v>1.0246200000000001</v>
      </c>
      <c r="G1771" s="30">
        <v>1.3708</v>
      </c>
      <c r="H1771" s="30">
        <v>1050.02</v>
      </c>
      <c r="I1771" s="30">
        <v>141917553.13999999</v>
      </c>
    </row>
    <row r="1772" spans="1:9" x14ac:dyDescent="0.25">
      <c r="A1772" s="40">
        <v>41642</v>
      </c>
      <c r="B1772" s="30" t="s">
        <v>54</v>
      </c>
      <c r="C1772" s="30" t="s">
        <v>55</v>
      </c>
      <c r="D1772" s="30">
        <v>133.78649999999999</v>
      </c>
      <c r="E1772" s="30">
        <v>132.43049999999999</v>
      </c>
      <c r="F1772" s="30">
        <v>1.02393</v>
      </c>
      <c r="G1772" s="30">
        <v>1.3560000000000001</v>
      </c>
      <c r="H1772" s="30">
        <v>1050.02</v>
      </c>
      <c r="I1772" s="30">
        <v>140478500.72999999</v>
      </c>
    </row>
    <row r="1773" spans="1:9" x14ac:dyDescent="0.25">
      <c r="A1773" s="40">
        <v>41641</v>
      </c>
      <c r="B1773" s="30" t="s">
        <v>54</v>
      </c>
      <c r="C1773" s="30" t="s">
        <v>55</v>
      </c>
      <c r="D1773" s="30">
        <v>132.4306</v>
      </c>
      <c r="E1773" s="30">
        <v>134.99700000000001</v>
      </c>
      <c r="F1773" s="30">
        <v>-1.9010800000000001</v>
      </c>
      <c r="G1773" s="30">
        <v>-2.5663999999999998</v>
      </c>
      <c r="H1773" s="30">
        <v>1050.02</v>
      </c>
      <c r="I1773" s="30">
        <v>139054778.61199999</v>
      </c>
    </row>
    <row r="1774" spans="1:9" x14ac:dyDescent="0.25">
      <c r="A1774" s="40">
        <v>41639</v>
      </c>
      <c r="B1774" s="30" t="s">
        <v>54</v>
      </c>
      <c r="C1774" s="30" t="s">
        <v>55</v>
      </c>
      <c r="D1774" s="30">
        <v>134.99700000000001</v>
      </c>
      <c r="E1774" s="30">
        <v>134.9606</v>
      </c>
      <c r="F1774" s="30">
        <v>2.6970000000000001E-2</v>
      </c>
      <c r="G1774" s="30">
        <v>3.6400000000000002E-2</v>
      </c>
      <c r="H1774" s="30">
        <v>1050.02</v>
      </c>
      <c r="I1774" s="30">
        <v>141749549.94</v>
      </c>
    </row>
    <row r="1775" spans="1:9" x14ac:dyDescent="0.25">
      <c r="A1775" s="40">
        <v>41638</v>
      </c>
      <c r="B1775" s="30" t="s">
        <v>54</v>
      </c>
      <c r="C1775" s="30" t="s">
        <v>55</v>
      </c>
      <c r="D1775" s="30">
        <v>134.96080000000001</v>
      </c>
      <c r="E1775" s="30">
        <v>136.92920000000001</v>
      </c>
      <c r="F1775" s="30">
        <v>-1.43753</v>
      </c>
      <c r="G1775" s="30">
        <v>-1.9683999999999999</v>
      </c>
      <c r="H1775" s="30">
        <v>1050.02</v>
      </c>
      <c r="I1775" s="30">
        <v>141711539.21599999</v>
      </c>
    </row>
    <row r="1776" spans="1:9" x14ac:dyDescent="0.25">
      <c r="A1776" s="40">
        <v>41635</v>
      </c>
      <c r="B1776" s="30" t="s">
        <v>54</v>
      </c>
      <c r="C1776" s="30" t="s">
        <v>55</v>
      </c>
      <c r="D1776" s="30">
        <v>136.929</v>
      </c>
      <c r="E1776" s="30">
        <v>139.56659999999999</v>
      </c>
      <c r="F1776" s="30">
        <v>-1.88985</v>
      </c>
      <c r="G1776" s="30">
        <v>-2.6375999999999999</v>
      </c>
      <c r="H1776" s="30">
        <v>1050.02</v>
      </c>
      <c r="I1776" s="30">
        <v>143778188.58000001</v>
      </c>
    </row>
    <row r="1777" spans="1:9" x14ac:dyDescent="0.25">
      <c r="A1777" s="40">
        <v>41634</v>
      </c>
      <c r="B1777" s="30" t="s">
        <v>54</v>
      </c>
      <c r="C1777" s="30" t="s">
        <v>55</v>
      </c>
      <c r="D1777" s="30">
        <v>139.56649999999999</v>
      </c>
      <c r="E1777" s="30">
        <v>139.3477</v>
      </c>
      <c r="F1777" s="30">
        <v>0.15701999999999999</v>
      </c>
      <c r="G1777" s="30">
        <v>0.21879999999999999</v>
      </c>
      <c r="H1777" s="30">
        <v>1050.02</v>
      </c>
      <c r="I1777" s="30">
        <v>146547616.33000001</v>
      </c>
    </row>
    <row r="1778" spans="1:9" x14ac:dyDescent="0.25">
      <c r="A1778" s="40">
        <v>41632</v>
      </c>
      <c r="B1778" s="30" t="s">
        <v>54</v>
      </c>
      <c r="C1778" s="30" t="s">
        <v>55</v>
      </c>
      <c r="D1778" s="30">
        <v>139.34780000000001</v>
      </c>
      <c r="E1778" s="30">
        <v>134.7482</v>
      </c>
      <c r="F1778" s="30">
        <v>3.4134799999999998</v>
      </c>
      <c r="G1778" s="30">
        <v>4.5995999999999997</v>
      </c>
      <c r="H1778" s="30">
        <v>1050.02</v>
      </c>
      <c r="I1778" s="30">
        <v>146317976.956</v>
      </c>
    </row>
    <row r="1779" spans="1:9" x14ac:dyDescent="0.25">
      <c r="A1779" s="40">
        <v>41631</v>
      </c>
      <c r="B1779" s="30" t="s">
        <v>54</v>
      </c>
      <c r="C1779" s="30" t="s">
        <v>55</v>
      </c>
      <c r="D1779" s="30">
        <v>134.7482</v>
      </c>
      <c r="E1779" s="30">
        <v>129.98339999999999</v>
      </c>
      <c r="F1779" s="30">
        <v>3.6657000000000002</v>
      </c>
      <c r="G1779" s="30">
        <v>4.7648000000000001</v>
      </c>
      <c r="H1779" s="30">
        <v>1050.02</v>
      </c>
      <c r="I1779" s="30">
        <v>141488304.96399999</v>
      </c>
    </row>
    <row r="1780" spans="1:9" x14ac:dyDescent="0.25">
      <c r="A1780" s="40">
        <v>41628</v>
      </c>
      <c r="B1780" s="30" t="s">
        <v>54</v>
      </c>
      <c r="C1780" s="30" t="s">
        <v>55</v>
      </c>
      <c r="D1780" s="30">
        <v>129.9837</v>
      </c>
      <c r="E1780" s="30">
        <v>129.8681</v>
      </c>
      <c r="F1780" s="30">
        <v>8.9010000000000006E-2</v>
      </c>
      <c r="G1780" s="30">
        <v>0.11559999999999999</v>
      </c>
      <c r="H1780" s="30">
        <v>1250.02</v>
      </c>
      <c r="I1780" s="30">
        <v>162482224.67399999</v>
      </c>
    </row>
    <row r="1781" spans="1:9" x14ac:dyDescent="0.25">
      <c r="A1781" s="40">
        <v>41627</v>
      </c>
      <c r="B1781" s="30" t="s">
        <v>54</v>
      </c>
      <c r="C1781" s="30" t="s">
        <v>55</v>
      </c>
      <c r="D1781" s="30">
        <v>129.8682</v>
      </c>
      <c r="E1781" s="30">
        <v>129.47219999999999</v>
      </c>
      <c r="F1781" s="30">
        <v>0.30586000000000002</v>
      </c>
      <c r="G1781" s="30">
        <v>0.39600000000000002</v>
      </c>
      <c r="H1781" s="30">
        <v>1250.02</v>
      </c>
      <c r="I1781" s="30">
        <v>162337847.36399999</v>
      </c>
    </row>
    <row r="1782" spans="1:9" x14ac:dyDescent="0.25">
      <c r="A1782" s="40">
        <v>41626</v>
      </c>
      <c r="B1782" s="30" t="s">
        <v>54</v>
      </c>
      <c r="C1782" s="30" t="s">
        <v>55</v>
      </c>
      <c r="D1782" s="30">
        <v>129.4725</v>
      </c>
      <c r="E1782" s="30">
        <v>121.28489999999999</v>
      </c>
      <c r="F1782" s="30">
        <v>6.7507200000000003</v>
      </c>
      <c r="G1782" s="30">
        <v>8.1875999999999998</v>
      </c>
      <c r="H1782" s="30">
        <v>1250.02</v>
      </c>
      <c r="I1782" s="30">
        <v>161843214.44999999</v>
      </c>
    </row>
    <row r="1783" spans="1:9" x14ac:dyDescent="0.25">
      <c r="A1783" s="40">
        <v>41625</v>
      </c>
      <c r="B1783" s="30" t="s">
        <v>54</v>
      </c>
      <c r="C1783" s="30" t="s">
        <v>55</v>
      </c>
      <c r="D1783" s="30">
        <v>121.2851</v>
      </c>
      <c r="E1783" s="30">
        <v>119.98309999999999</v>
      </c>
      <c r="F1783" s="30">
        <v>1.0851500000000001</v>
      </c>
      <c r="G1783" s="30">
        <v>1.302</v>
      </c>
      <c r="H1783" s="30">
        <v>1250.02</v>
      </c>
      <c r="I1783" s="30">
        <v>151608800.70199999</v>
      </c>
    </row>
    <row r="1784" spans="1:9" x14ac:dyDescent="0.25">
      <c r="A1784" s="40">
        <v>41624</v>
      </c>
      <c r="B1784" s="30" t="s">
        <v>54</v>
      </c>
      <c r="C1784" s="30" t="s">
        <v>55</v>
      </c>
      <c r="D1784" s="30">
        <v>119.9833</v>
      </c>
      <c r="E1784" s="30">
        <v>122.0801</v>
      </c>
      <c r="F1784" s="30">
        <v>-1.71756</v>
      </c>
      <c r="G1784" s="30">
        <v>-2.0968</v>
      </c>
      <c r="H1784" s="30">
        <v>1150.02</v>
      </c>
      <c r="I1784" s="30">
        <v>137983194.66600001</v>
      </c>
    </row>
    <row r="1785" spans="1:9" x14ac:dyDescent="0.25">
      <c r="A1785" s="40">
        <v>41621</v>
      </c>
      <c r="B1785" s="30" t="s">
        <v>54</v>
      </c>
      <c r="C1785" s="30" t="s">
        <v>55</v>
      </c>
      <c r="D1785" s="30">
        <v>122.0801</v>
      </c>
      <c r="E1785" s="30">
        <v>122.2149</v>
      </c>
      <c r="F1785" s="30">
        <v>-0.1103</v>
      </c>
      <c r="G1785" s="30">
        <v>-0.1348</v>
      </c>
      <c r="H1785" s="30">
        <v>1150.02</v>
      </c>
      <c r="I1785" s="30">
        <v>140394556.602</v>
      </c>
    </row>
    <row r="1786" spans="1:9" x14ac:dyDescent="0.25">
      <c r="A1786" s="40">
        <v>41620</v>
      </c>
      <c r="B1786" s="30" t="s">
        <v>54</v>
      </c>
      <c r="C1786" s="30" t="s">
        <v>55</v>
      </c>
      <c r="D1786" s="30">
        <v>122.2146</v>
      </c>
      <c r="E1786" s="30">
        <v>123.3806</v>
      </c>
      <c r="F1786" s="30">
        <v>-0.94503999999999999</v>
      </c>
      <c r="G1786" s="30">
        <v>-1.1659999999999999</v>
      </c>
      <c r="H1786" s="30">
        <v>1150.02</v>
      </c>
      <c r="I1786" s="30">
        <v>140549234.292</v>
      </c>
    </row>
    <row r="1787" spans="1:9" x14ac:dyDescent="0.25">
      <c r="A1787" s="40">
        <v>41619</v>
      </c>
      <c r="B1787" s="30" t="s">
        <v>54</v>
      </c>
      <c r="C1787" s="30" t="s">
        <v>55</v>
      </c>
      <c r="D1787" s="30">
        <v>123.3806</v>
      </c>
      <c r="E1787" s="30">
        <v>129.16419999999999</v>
      </c>
      <c r="F1787" s="30">
        <v>-4.4777100000000001</v>
      </c>
      <c r="G1787" s="30">
        <v>-5.7835999999999999</v>
      </c>
      <c r="H1787" s="30">
        <v>1150.02</v>
      </c>
      <c r="I1787" s="30">
        <v>141890157.61199999</v>
      </c>
    </row>
    <row r="1788" spans="1:9" x14ac:dyDescent="0.25">
      <c r="A1788" s="40">
        <v>41618</v>
      </c>
      <c r="B1788" s="30" t="s">
        <v>54</v>
      </c>
      <c r="C1788" s="30" t="s">
        <v>55</v>
      </c>
      <c r="D1788" s="30">
        <v>129.16419999999999</v>
      </c>
      <c r="E1788" s="30">
        <v>130.35380000000001</v>
      </c>
      <c r="F1788" s="30">
        <v>-0.91259000000000001</v>
      </c>
      <c r="G1788" s="30">
        <v>-1.1896</v>
      </c>
      <c r="H1788" s="30">
        <v>1150.02</v>
      </c>
      <c r="I1788" s="30">
        <v>148541413.28400001</v>
      </c>
    </row>
    <row r="1789" spans="1:9" x14ac:dyDescent="0.25">
      <c r="A1789" s="40">
        <v>41617</v>
      </c>
      <c r="B1789" s="30" t="s">
        <v>54</v>
      </c>
      <c r="C1789" s="30" t="s">
        <v>55</v>
      </c>
      <c r="D1789" s="30">
        <v>130.35380000000001</v>
      </c>
      <c r="E1789" s="30">
        <v>128.5994</v>
      </c>
      <c r="F1789" s="30">
        <v>1.3642399999999999</v>
      </c>
      <c r="G1789" s="30">
        <v>1.7544</v>
      </c>
      <c r="H1789" s="30">
        <v>1150.02</v>
      </c>
      <c r="I1789" s="30">
        <v>149909477.07600001</v>
      </c>
    </row>
    <row r="1790" spans="1:9" x14ac:dyDescent="0.25">
      <c r="A1790" s="40">
        <v>41614</v>
      </c>
      <c r="B1790" s="30" t="s">
        <v>54</v>
      </c>
      <c r="C1790" s="30" t="s">
        <v>55</v>
      </c>
      <c r="D1790" s="30">
        <v>128.59950000000001</v>
      </c>
      <c r="E1790" s="30">
        <v>124.14790000000001</v>
      </c>
      <c r="F1790" s="30">
        <v>3.5857199999999998</v>
      </c>
      <c r="G1790" s="30">
        <v>4.4516</v>
      </c>
      <c r="H1790" s="30">
        <v>1150.02</v>
      </c>
      <c r="I1790" s="30">
        <v>147891996.99000001</v>
      </c>
    </row>
    <row r="1791" spans="1:9" x14ac:dyDescent="0.25">
      <c r="A1791" s="40">
        <v>41613</v>
      </c>
      <c r="B1791" s="30" t="s">
        <v>54</v>
      </c>
      <c r="C1791" s="30" t="s">
        <v>55</v>
      </c>
      <c r="D1791" s="30">
        <v>124.1481</v>
      </c>
      <c r="E1791" s="30">
        <v>125.80329999999999</v>
      </c>
      <c r="F1791" s="30">
        <v>-1.3157000000000001</v>
      </c>
      <c r="G1791" s="30">
        <v>-1.6552</v>
      </c>
      <c r="H1791" s="30">
        <v>1150.02</v>
      </c>
      <c r="I1791" s="30">
        <v>142772797.96200001</v>
      </c>
    </row>
    <row r="1792" spans="1:9" x14ac:dyDescent="0.25">
      <c r="A1792" s="40">
        <v>41612</v>
      </c>
      <c r="B1792" s="30" t="s">
        <v>54</v>
      </c>
      <c r="C1792" s="30" t="s">
        <v>55</v>
      </c>
      <c r="D1792" s="30">
        <v>125.8031</v>
      </c>
      <c r="E1792" s="30">
        <v>123.6879</v>
      </c>
      <c r="F1792" s="30">
        <v>1.71011</v>
      </c>
      <c r="G1792" s="30">
        <v>2.1152000000000002</v>
      </c>
      <c r="H1792" s="30">
        <v>1150.02</v>
      </c>
      <c r="I1792" s="30">
        <v>144676081.06200001</v>
      </c>
    </row>
    <row r="1793" spans="1:9" x14ac:dyDescent="0.25">
      <c r="A1793" s="40">
        <v>41611</v>
      </c>
      <c r="B1793" s="30" t="s">
        <v>54</v>
      </c>
      <c r="C1793" s="30" t="s">
        <v>55</v>
      </c>
      <c r="D1793" s="30">
        <v>123.6879</v>
      </c>
      <c r="E1793" s="30">
        <v>126.5295</v>
      </c>
      <c r="F1793" s="30">
        <v>-2.2458</v>
      </c>
      <c r="G1793" s="30">
        <v>-2.8416000000000001</v>
      </c>
      <c r="H1793" s="30">
        <v>1050.02</v>
      </c>
      <c r="I1793" s="30">
        <v>129874768.758</v>
      </c>
    </row>
    <row r="1794" spans="1:9" x14ac:dyDescent="0.25">
      <c r="A1794" s="40">
        <v>41610</v>
      </c>
      <c r="B1794" s="30" t="s">
        <v>54</v>
      </c>
      <c r="C1794" s="30" t="s">
        <v>55</v>
      </c>
      <c r="D1794" s="30">
        <v>126.5294</v>
      </c>
      <c r="E1794" s="30">
        <v>128.6814</v>
      </c>
      <c r="F1794" s="30">
        <v>-1.67235</v>
      </c>
      <c r="G1794" s="30">
        <v>-2.1520000000000001</v>
      </c>
      <c r="H1794" s="30">
        <v>1050.02</v>
      </c>
      <c r="I1794" s="30">
        <v>132858400.588</v>
      </c>
    </row>
    <row r="1795" spans="1:9" x14ac:dyDescent="0.25">
      <c r="A1795" s="40">
        <v>41607</v>
      </c>
      <c r="B1795" s="30" t="s">
        <v>54</v>
      </c>
      <c r="C1795" s="30" t="s">
        <v>55</v>
      </c>
      <c r="D1795" s="30">
        <v>128.68129999999999</v>
      </c>
      <c r="E1795" s="30">
        <v>129.4649</v>
      </c>
      <c r="F1795" s="30">
        <v>-0.60526000000000002</v>
      </c>
      <c r="G1795" s="30">
        <v>-0.78359999999999996</v>
      </c>
      <c r="H1795" s="30">
        <v>1050.02</v>
      </c>
      <c r="I1795" s="30">
        <v>135117938.62599999</v>
      </c>
    </row>
    <row r="1796" spans="1:9" x14ac:dyDescent="0.25">
      <c r="A1796" s="40">
        <v>41605</v>
      </c>
      <c r="B1796" s="30" t="s">
        <v>54</v>
      </c>
      <c r="C1796" s="30" t="s">
        <v>55</v>
      </c>
      <c r="D1796" s="30">
        <v>129.46459999999999</v>
      </c>
      <c r="E1796" s="30">
        <v>130.39619999999999</v>
      </c>
      <c r="F1796" s="30">
        <v>-0.71443999999999996</v>
      </c>
      <c r="G1796" s="30">
        <v>-0.93159999999999998</v>
      </c>
      <c r="H1796" s="30">
        <v>1050.02</v>
      </c>
      <c r="I1796" s="30">
        <v>135940419.292</v>
      </c>
    </row>
    <row r="1797" spans="1:9" x14ac:dyDescent="0.25">
      <c r="A1797" s="40">
        <v>41604</v>
      </c>
      <c r="B1797" s="30" t="s">
        <v>54</v>
      </c>
      <c r="C1797" s="30" t="s">
        <v>55</v>
      </c>
      <c r="D1797" s="30">
        <v>130.39609999999999</v>
      </c>
      <c r="E1797" s="30">
        <v>131.04570000000001</v>
      </c>
      <c r="F1797" s="30">
        <v>-0.49569999999999997</v>
      </c>
      <c r="G1797" s="30">
        <v>-0.64959999999999996</v>
      </c>
      <c r="H1797" s="30">
        <v>900.02</v>
      </c>
      <c r="I1797" s="30">
        <v>117359097.92200001</v>
      </c>
    </row>
    <row r="1798" spans="1:9" x14ac:dyDescent="0.25">
      <c r="A1798" s="40">
        <v>41603</v>
      </c>
      <c r="B1798" s="30" t="s">
        <v>54</v>
      </c>
      <c r="C1798" s="30" t="s">
        <v>55</v>
      </c>
      <c r="D1798" s="30">
        <v>131.0454</v>
      </c>
      <c r="E1798" s="30">
        <v>131.23259999999999</v>
      </c>
      <c r="F1798" s="30">
        <v>-0.14265</v>
      </c>
      <c r="G1798" s="30">
        <v>-0.18720000000000001</v>
      </c>
      <c r="H1798" s="30">
        <v>900.02</v>
      </c>
      <c r="I1798" s="30">
        <v>117943480.90800001</v>
      </c>
    </row>
    <row r="1799" spans="1:9" x14ac:dyDescent="0.25">
      <c r="A1799" s="40">
        <v>41600</v>
      </c>
      <c r="B1799" s="30" t="s">
        <v>54</v>
      </c>
      <c r="C1799" s="30" t="s">
        <v>55</v>
      </c>
      <c r="D1799" s="30">
        <v>131.23230000000001</v>
      </c>
      <c r="E1799" s="30">
        <v>130.12629999999999</v>
      </c>
      <c r="F1799" s="30">
        <v>0.84994000000000003</v>
      </c>
      <c r="G1799" s="30">
        <v>1.1060000000000001</v>
      </c>
      <c r="H1799" s="30">
        <v>900.02</v>
      </c>
      <c r="I1799" s="30">
        <v>118111694.646</v>
      </c>
    </row>
    <row r="1800" spans="1:9" x14ac:dyDescent="0.25">
      <c r="A1800" s="40">
        <v>41599</v>
      </c>
      <c r="B1800" s="30" t="s">
        <v>54</v>
      </c>
      <c r="C1800" s="30" t="s">
        <v>55</v>
      </c>
      <c r="D1800" s="30">
        <v>130.1266</v>
      </c>
      <c r="E1800" s="30">
        <v>126.14019999999999</v>
      </c>
      <c r="F1800" s="30">
        <v>3.1602899999999998</v>
      </c>
      <c r="G1800" s="30">
        <v>3.9864000000000002</v>
      </c>
      <c r="H1800" s="30">
        <v>900.02</v>
      </c>
      <c r="I1800" s="30">
        <v>117116542.53200001</v>
      </c>
    </row>
    <row r="1801" spans="1:9" x14ac:dyDescent="0.25">
      <c r="A1801" s="40">
        <v>41598</v>
      </c>
      <c r="B1801" s="30" t="s">
        <v>54</v>
      </c>
      <c r="C1801" s="30" t="s">
        <v>55</v>
      </c>
      <c r="D1801" s="30">
        <v>126.1403</v>
      </c>
      <c r="E1801" s="30">
        <v>123.18989999999999</v>
      </c>
      <c r="F1801" s="30">
        <v>2.395</v>
      </c>
      <c r="G1801" s="30">
        <v>2.9504000000000001</v>
      </c>
      <c r="H1801" s="30">
        <v>800.02</v>
      </c>
      <c r="I1801" s="30">
        <v>100914762.80599999</v>
      </c>
    </row>
    <row r="1802" spans="1:9" x14ac:dyDescent="0.25">
      <c r="A1802" s="40">
        <v>41597</v>
      </c>
      <c r="B1802" s="30" t="s">
        <v>54</v>
      </c>
      <c r="C1802" s="30" t="s">
        <v>55</v>
      </c>
      <c r="D1802" s="30">
        <v>123.1902</v>
      </c>
      <c r="E1802" s="30">
        <v>124.97620000000001</v>
      </c>
      <c r="F1802" s="30">
        <v>-1.4290700000000001</v>
      </c>
      <c r="G1802" s="30">
        <v>-1.786</v>
      </c>
      <c r="H1802" s="30">
        <v>800.02</v>
      </c>
      <c r="I1802" s="30">
        <v>98554623.804000005</v>
      </c>
    </row>
    <row r="1803" spans="1:9" x14ac:dyDescent="0.25">
      <c r="A1803" s="40">
        <v>41596</v>
      </c>
      <c r="B1803" s="30" t="s">
        <v>54</v>
      </c>
      <c r="C1803" s="30" t="s">
        <v>55</v>
      </c>
      <c r="D1803" s="30">
        <v>124.97620000000001</v>
      </c>
      <c r="E1803" s="30">
        <v>124.8326</v>
      </c>
      <c r="F1803" s="30">
        <v>0.11502999999999999</v>
      </c>
      <c r="G1803" s="30">
        <v>0.14360000000000001</v>
      </c>
      <c r="H1803" s="30">
        <v>800.02</v>
      </c>
      <c r="I1803" s="30">
        <v>99983459.524000004</v>
      </c>
    </row>
    <row r="1804" spans="1:9" x14ac:dyDescent="0.25">
      <c r="A1804" s="40">
        <v>41593</v>
      </c>
      <c r="B1804" s="30" t="s">
        <v>54</v>
      </c>
      <c r="C1804" s="30" t="s">
        <v>55</v>
      </c>
      <c r="D1804" s="30">
        <v>124.8327</v>
      </c>
      <c r="E1804" s="30">
        <v>122.86109999999999</v>
      </c>
      <c r="F1804" s="30">
        <v>1.6047400000000001</v>
      </c>
      <c r="G1804" s="30">
        <v>1.9716</v>
      </c>
      <c r="H1804" s="30">
        <v>800.02</v>
      </c>
      <c r="I1804" s="30">
        <v>99868656.653999999</v>
      </c>
    </row>
    <row r="1805" spans="1:9" x14ac:dyDescent="0.25">
      <c r="A1805" s="40">
        <v>41592</v>
      </c>
      <c r="B1805" s="30" t="s">
        <v>54</v>
      </c>
      <c r="C1805" s="30" t="s">
        <v>55</v>
      </c>
      <c r="D1805" s="30">
        <v>122.8614</v>
      </c>
      <c r="E1805" s="30">
        <v>122.21380000000001</v>
      </c>
      <c r="F1805" s="30">
        <v>0.52988999999999997</v>
      </c>
      <c r="G1805" s="30">
        <v>0.64759999999999995</v>
      </c>
      <c r="H1805" s="30">
        <v>800.02</v>
      </c>
      <c r="I1805" s="30">
        <v>98291577.228</v>
      </c>
    </row>
    <row r="1806" spans="1:9" x14ac:dyDescent="0.25">
      <c r="A1806" s="40">
        <v>41591</v>
      </c>
      <c r="B1806" s="30" t="s">
        <v>54</v>
      </c>
      <c r="C1806" s="30" t="s">
        <v>55</v>
      </c>
      <c r="D1806" s="30">
        <v>122.2139</v>
      </c>
      <c r="E1806" s="30">
        <v>121.0523</v>
      </c>
      <c r="F1806" s="30">
        <v>0.95959000000000005</v>
      </c>
      <c r="G1806" s="30">
        <v>1.1616</v>
      </c>
      <c r="H1806" s="30">
        <v>800.02</v>
      </c>
      <c r="I1806" s="30">
        <v>97773564.277999997</v>
      </c>
    </row>
    <row r="1807" spans="1:9" x14ac:dyDescent="0.25">
      <c r="A1807" s="40">
        <v>41590</v>
      </c>
      <c r="B1807" s="30" t="s">
        <v>54</v>
      </c>
      <c r="C1807" s="30" t="s">
        <v>55</v>
      </c>
      <c r="D1807" s="30">
        <v>121.05240000000001</v>
      </c>
      <c r="E1807" s="30">
        <v>121.4796</v>
      </c>
      <c r="F1807" s="30">
        <v>-0.35165999999999997</v>
      </c>
      <c r="G1807" s="30">
        <v>-0.42720000000000002</v>
      </c>
      <c r="H1807" s="30">
        <v>950.02</v>
      </c>
      <c r="I1807" s="30">
        <v>115002201.04799999</v>
      </c>
    </row>
    <row r="1808" spans="1:9" x14ac:dyDescent="0.25">
      <c r="A1808" s="40">
        <v>41589</v>
      </c>
      <c r="B1808" s="30" t="s">
        <v>54</v>
      </c>
      <c r="C1808" s="30" t="s">
        <v>55</v>
      </c>
      <c r="D1808" s="30">
        <v>121.4794</v>
      </c>
      <c r="E1808" s="30">
        <v>120.19499999999999</v>
      </c>
      <c r="F1808" s="30">
        <v>1.0686</v>
      </c>
      <c r="G1808" s="30">
        <v>1.2844</v>
      </c>
      <c r="H1808" s="30">
        <v>950.02</v>
      </c>
      <c r="I1808" s="30">
        <v>115407859.588</v>
      </c>
    </row>
    <row r="1809" spans="1:9" x14ac:dyDescent="0.25">
      <c r="A1809" s="40">
        <v>41586</v>
      </c>
      <c r="B1809" s="30" t="s">
        <v>54</v>
      </c>
      <c r="C1809" s="30" t="s">
        <v>55</v>
      </c>
      <c r="D1809" s="30">
        <v>120.1952</v>
      </c>
      <c r="E1809" s="30">
        <v>115.7136</v>
      </c>
      <c r="F1809" s="30">
        <v>3.8730099999999998</v>
      </c>
      <c r="G1809" s="30">
        <v>4.4816000000000003</v>
      </c>
      <c r="H1809" s="30">
        <v>950.02</v>
      </c>
      <c r="I1809" s="30">
        <v>114187843.904</v>
      </c>
    </row>
    <row r="1810" spans="1:9" x14ac:dyDescent="0.25">
      <c r="A1810" s="40">
        <v>41585</v>
      </c>
      <c r="B1810" s="30" t="s">
        <v>54</v>
      </c>
      <c r="C1810" s="30" t="s">
        <v>55</v>
      </c>
      <c r="D1810" s="30">
        <v>115.7137</v>
      </c>
      <c r="E1810" s="30">
        <v>119.7321</v>
      </c>
      <c r="F1810" s="30">
        <v>-3.35616</v>
      </c>
      <c r="G1810" s="30">
        <v>-4.0183999999999997</v>
      </c>
      <c r="H1810" s="30">
        <v>950.02</v>
      </c>
      <c r="I1810" s="30">
        <v>109930329.274</v>
      </c>
    </row>
    <row r="1811" spans="1:9" x14ac:dyDescent="0.25">
      <c r="A1811" s="40">
        <v>41584</v>
      </c>
      <c r="B1811" s="30" t="s">
        <v>54</v>
      </c>
      <c r="C1811" s="30" t="s">
        <v>55</v>
      </c>
      <c r="D1811" s="30">
        <v>119.732</v>
      </c>
      <c r="E1811" s="30">
        <v>117.58</v>
      </c>
      <c r="F1811" s="30">
        <v>1.8302400000000001</v>
      </c>
      <c r="G1811" s="30">
        <v>2.1520000000000001</v>
      </c>
      <c r="H1811" s="30">
        <v>950.02</v>
      </c>
      <c r="I1811" s="30">
        <v>113747794.64</v>
      </c>
    </row>
    <row r="1812" spans="1:9" x14ac:dyDescent="0.25">
      <c r="A1812" s="40">
        <v>41583</v>
      </c>
      <c r="B1812" s="30" t="s">
        <v>54</v>
      </c>
      <c r="C1812" s="30" t="s">
        <v>55</v>
      </c>
      <c r="D1812" s="30">
        <v>117.58029999999999</v>
      </c>
      <c r="E1812" s="30">
        <v>118.2163</v>
      </c>
      <c r="F1812" s="30">
        <v>-0.53800000000000003</v>
      </c>
      <c r="G1812" s="30">
        <v>-0.63600000000000001</v>
      </c>
      <c r="H1812" s="30">
        <v>950.02</v>
      </c>
      <c r="I1812" s="30">
        <v>111703636.60600001</v>
      </c>
    </row>
    <row r="1813" spans="1:9" x14ac:dyDescent="0.25">
      <c r="A1813" s="40">
        <v>41582</v>
      </c>
      <c r="B1813" s="30" t="s">
        <v>54</v>
      </c>
      <c r="C1813" s="30" t="s">
        <v>55</v>
      </c>
      <c r="D1813" s="30">
        <v>118.2163</v>
      </c>
      <c r="E1813" s="30">
        <v>114.42870000000001</v>
      </c>
      <c r="F1813" s="30">
        <v>3.3100100000000001</v>
      </c>
      <c r="G1813" s="30">
        <v>3.7875999999999999</v>
      </c>
      <c r="H1813" s="30">
        <v>950.02</v>
      </c>
      <c r="I1813" s="30">
        <v>112307849.32600001</v>
      </c>
    </row>
    <row r="1814" spans="1:9" x14ac:dyDescent="0.25">
      <c r="A1814" s="40">
        <v>41579</v>
      </c>
      <c r="B1814" s="30" t="s">
        <v>54</v>
      </c>
      <c r="C1814" s="30" t="s">
        <v>55</v>
      </c>
      <c r="D1814" s="30">
        <v>114.42870000000001</v>
      </c>
      <c r="E1814" s="30">
        <v>114.59229999999999</v>
      </c>
      <c r="F1814" s="30">
        <v>-0.14277000000000001</v>
      </c>
      <c r="G1814" s="30">
        <v>-0.1636</v>
      </c>
      <c r="H1814" s="30">
        <v>950.02</v>
      </c>
      <c r="I1814" s="30">
        <v>108709553.574</v>
      </c>
    </row>
    <row r="1815" spans="1:9" x14ac:dyDescent="0.25">
      <c r="A1815" s="40">
        <v>41578</v>
      </c>
      <c r="B1815" s="30" t="s">
        <v>54</v>
      </c>
      <c r="C1815" s="30" t="s">
        <v>55</v>
      </c>
      <c r="D1815" s="30">
        <v>114.592</v>
      </c>
      <c r="E1815" s="30">
        <v>114.21599999999999</v>
      </c>
      <c r="F1815" s="30">
        <v>0.32919999999999999</v>
      </c>
      <c r="G1815" s="30">
        <v>0.376</v>
      </c>
      <c r="H1815" s="30">
        <v>950.02</v>
      </c>
      <c r="I1815" s="30">
        <v>108864691.84</v>
      </c>
    </row>
    <row r="1816" spans="1:9" x14ac:dyDescent="0.25">
      <c r="A1816" s="40">
        <v>41577</v>
      </c>
      <c r="B1816" s="30" t="s">
        <v>54</v>
      </c>
      <c r="C1816" s="30" t="s">
        <v>55</v>
      </c>
      <c r="D1816" s="30">
        <v>114.2163</v>
      </c>
      <c r="E1816" s="30">
        <v>114.8391</v>
      </c>
      <c r="F1816" s="30">
        <v>-0.54232000000000002</v>
      </c>
      <c r="G1816" s="30">
        <v>-0.62280000000000002</v>
      </c>
      <c r="H1816" s="30">
        <v>1050.02</v>
      </c>
      <c r="I1816" s="30">
        <v>119929399.32600001</v>
      </c>
    </row>
    <row r="1817" spans="1:9" x14ac:dyDescent="0.25">
      <c r="A1817" s="40">
        <v>41576</v>
      </c>
      <c r="B1817" s="30" t="s">
        <v>54</v>
      </c>
      <c r="C1817" s="30" t="s">
        <v>55</v>
      </c>
      <c r="D1817" s="30">
        <v>114.839</v>
      </c>
      <c r="E1817" s="30">
        <v>114.3526</v>
      </c>
      <c r="F1817" s="30">
        <v>0.42535000000000001</v>
      </c>
      <c r="G1817" s="30">
        <v>0.4864</v>
      </c>
      <c r="H1817" s="30">
        <v>1050.02</v>
      </c>
      <c r="I1817" s="30">
        <v>120583246.78</v>
      </c>
    </row>
    <row r="1818" spans="1:9" x14ac:dyDescent="0.25">
      <c r="A1818" s="40">
        <v>41575</v>
      </c>
      <c r="B1818" s="30" t="s">
        <v>54</v>
      </c>
      <c r="C1818" s="30" t="s">
        <v>55</v>
      </c>
      <c r="D1818" s="30">
        <v>114.3527</v>
      </c>
      <c r="E1818" s="30">
        <v>114.59910000000001</v>
      </c>
      <c r="F1818" s="30">
        <v>-0.21501000000000001</v>
      </c>
      <c r="G1818" s="30">
        <v>-0.24640000000000001</v>
      </c>
      <c r="H1818" s="30">
        <v>1050.02</v>
      </c>
      <c r="I1818" s="30">
        <v>120072622.05400001</v>
      </c>
    </row>
    <row r="1819" spans="1:9" x14ac:dyDescent="0.25">
      <c r="A1819" s="40">
        <v>41572</v>
      </c>
      <c r="B1819" s="30" t="s">
        <v>54</v>
      </c>
      <c r="C1819" s="30" t="s">
        <v>55</v>
      </c>
      <c r="D1819" s="30">
        <v>114.59910000000001</v>
      </c>
      <c r="E1819" s="30">
        <v>114.9843</v>
      </c>
      <c r="F1819" s="30">
        <v>-0.33500000000000002</v>
      </c>
      <c r="G1819" s="30">
        <v>-0.38519999999999999</v>
      </c>
      <c r="H1819" s="30">
        <v>1050.02</v>
      </c>
      <c r="I1819" s="30">
        <v>120331346.98199999</v>
      </c>
    </row>
    <row r="1820" spans="1:9" x14ac:dyDescent="0.25">
      <c r="A1820" s="40">
        <v>41571</v>
      </c>
      <c r="B1820" s="30" t="s">
        <v>54</v>
      </c>
      <c r="C1820" s="30" t="s">
        <v>55</v>
      </c>
      <c r="D1820" s="30">
        <v>114.9843</v>
      </c>
      <c r="E1820" s="30">
        <v>113.3635</v>
      </c>
      <c r="F1820" s="30">
        <v>1.42974</v>
      </c>
      <c r="G1820" s="30">
        <v>1.6208</v>
      </c>
      <c r="H1820" s="30">
        <v>1250.02</v>
      </c>
      <c r="I1820" s="30">
        <v>143732674.68599999</v>
      </c>
    </row>
    <row r="1821" spans="1:9" x14ac:dyDescent="0.25">
      <c r="A1821" s="40">
        <v>41570</v>
      </c>
      <c r="B1821" s="30" t="s">
        <v>54</v>
      </c>
      <c r="C1821" s="30" t="s">
        <v>55</v>
      </c>
      <c r="D1821" s="30">
        <v>113.36369999999999</v>
      </c>
      <c r="E1821" s="30">
        <v>113.9841</v>
      </c>
      <c r="F1821" s="30">
        <v>-0.54429000000000005</v>
      </c>
      <c r="G1821" s="30">
        <v>-0.62039999999999995</v>
      </c>
      <c r="H1821" s="30">
        <v>1350.02</v>
      </c>
      <c r="I1821" s="30">
        <v>153043262.27399999</v>
      </c>
    </row>
    <row r="1822" spans="1:9" x14ac:dyDescent="0.25">
      <c r="A1822" s="40">
        <v>41569</v>
      </c>
      <c r="B1822" s="30" t="s">
        <v>54</v>
      </c>
      <c r="C1822" s="30" t="s">
        <v>55</v>
      </c>
      <c r="D1822" s="30">
        <v>113.9841</v>
      </c>
      <c r="E1822" s="30">
        <v>114.0521</v>
      </c>
      <c r="F1822" s="30">
        <v>-5.9619999999999999E-2</v>
      </c>
      <c r="G1822" s="30">
        <v>-6.8000000000000005E-2</v>
      </c>
      <c r="H1822" s="30">
        <v>1350.02</v>
      </c>
      <c r="I1822" s="30">
        <v>153880814.68200001</v>
      </c>
    </row>
    <row r="1823" spans="1:9" x14ac:dyDescent="0.25">
      <c r="A1823" s="40">
        <v>41568</v>
      </c>
      <c r="B1823" s="30" t="s">
        <v>54</v>
      </c>
      <c r="C1823" s="30" t="s">
        <v>55</v>
      </c>
      <c r="D1823" s="30">
        <v>114.0519</v>
      </c>
      <c r="E1823" s="30">
        <v>116.0543</v>
      </c>
      <c r="F1823" s="30">
        <v>-1.7254</v>
      </c>
      <c r="G1823" s="30">
        <v>-2.0024000000000002</v>
      </c>
      <c r="H1823" s="30">
        <v>1350.02</v>
      </c>
      <c r="I1823" s="30">
        <v>153972346.03799999</v>
      </c>
    </row>
    <row r="1824" spans="1:9" x14ac:dyDescent="0.25">
      <c r="A1824" s="40">
        <v>41565</v>
      </c>
      <c r="B1824" s="30" t="s">
        <v>54</v>
      </c>
      <c r="C1824" s="30" t="s">
        <v>55</v>
      </c>
      <c r="D1824" s="30">
        <v>116.0543</v>
      </c>
      <c r="E1824" s="30">
        <v>114.4207</v>
      </c>
      <c r="F1824" s="30">
        <v>1.42771</v>
      </c>
      <c r="G1824" s="30">
        <v>1.6335999999999999</v>
      </c>
      <c r="H1824" s="30">
        <v>1350.02</v>
      </c>
      <c r="I1824" s="30">
        <v>156675626.086</v>
      </c>
    </row>
    <row r="1825" spans="1:9" x14ac:dyDescent="0.25">
      <c r="A1825" s="40">
        <v>41564</v>
      </c>
      <c r="B1825" s="30" t="s">
        <v>54</v>
      </c>
      <c r="C1825" s="30" t="s">
        <v>55</v>
      </c>
      <c r="D1825" s="30">
        <v>114.42100000000001</v>
      </c>
      <c r="E1825" s="30">
        <v>107.5718</v>
      </c>
      <c r="F1825" s="30">
        <v>6.3670999999999998</v>
      </c>
      <c r="G1825" s="30">
        <v>6.8491999999999997</v>
      </c>
      <c r="H1825" s="30">
        <v>1400.02</v>
      </c>
      <c r="I1825" s="30">
        <v>160191688.41999999</v>
      </c>
    </row>
    <row r="1826" spans="1:9" x14ac:dyDescent="0.25">
      <c r="A1826" s="40">
        <v>41563</v>
      </c>
      <c r="B1826" s="30" t="s">
        <v>54</v>
      </c>
      <c r="C1826" s="30" t="s">
        <v>55</v>
      </c>
      <c r="D1826" s="30">
        <v>107.5719</v>
      </c>
      <c r="E1826" s="30">
        <v>97.753500000000003</v>
      </c>
      <c r="F1826" s="30">
        <v>10.044040000000001</v>
      </c>
      <c r="G1826" s="30">
        <v>9.8184000000000005</v>
      </c>
      <c r="H1826" s="30">
        <v>1500.02</v>
      </c>
      <c r="I1826" s="30">
        <v>161360001.43799999</v>
      </c>
    </row>
    <row r="1827" spans="1:9" x14ac:dyDescent="0.25">
      <c r="A1827" s="40">
        <v>41562</v>
      </c>
      <c r="B1827" s="30" t="s">
        <v>54</v>
      </c>
      <c r="C1827" s="30" t="s">
        <v>55</v>
      </c>
      <c r="D1827" s="30">
        <v>97.753699999999995</v>
      </c>
      <c r="E1827" s="30">
        <v>102.26649999999999</v>
      </c>
      <c r="F1827" s="30">
        <v>-4.4127799999999997</v>
      </c>
      <c r="G1827" s="30">
        <v>-4.5128000000000004</v>
      </c>
      <c r="H1827" s="30">
        <v>1500.02</v>
      </c>
      <c r="I1827" s="30">
        <v>146632505.074</v>
      </c>
    </row>
    <row r="1828" spans="1:9" x14ac:dyDescent="0.25">
      <c r="A1828" s="40">
        <v>41561</v>
      </c>
      <c r="B1828" s="30" t="s">
        <v>54</v>
      </c>
      <c r="C1828" s="30" t="s">
        <v>55</v>
      </c>
      <c r="D1828" s="30">
        <v>102.2663</v>
      </c>
      <c r="E1828" s="30">
        <v>103.8351</v>
      </c>
      <c r="F1828" s="30">
        <v>-1.5108600000000001</v>
      </c>
      <c r="G1828" s="30">
        <v>-1.5688</v>
      </c>
      <c r="H1828" s="30">
        <v>1450.02</v>
      </c>
      <c r="I1828" s="30">
        <v>148288180.32600001</v>
      </c>
    </row>
    <row r="1829" spans="1:9" x14ac:dyDescent="0.25">
      <c r="A1829" s="40">
        <v>41558</v>
      </c>
      <c r="B1829" s="30" t="s">
        <v>54</v>
      </c>
      <c r="C1829" s="30" t="s">
        <v>55</v>
      </c>
      <c r="D1829" s="30">
        <v>103.8348</v>
      </c>
      <c r="E1829" s="30">
        <v>100.9636</v>
      </c>
      <c r="F1829" s="30">
        <v>2.8437999999999999</v>
      </c>
      <c r="G1829" s="30">
        <v>2.8712</v>
      </c>
      <c r="H1829" s="30">
        <v>1450.02</v>
      </c>
      <c r="I1829" s="30">
        <v>150562536.69600001</v>
      </c>
    </row>
    <row r="1830" spans="1:9" x14ac:dyDescent="0.25">
      <c r="A1830" s="40">
        <v>41557</v>
      </c>
      <c r="B1830" s="30" t="s">
        <v>54</v>
      </c>
      <c r="C1830" s="30" t="s">
        <v>55</v>
      </c>
      <c r="D1830" s="30">
        <v>100.9637</v>
      </c>
      <c r="E1830" s="30">
        <v>91.353700000000003</v>
      </c>
      <c r="F1830" s="30">
        <v>10.519550000000001</v>
      </c>
      <c r="G1830" s="30">
        <v>9.61</v>
      </c>
      <c r="H1830" s="30">
        <v>1350.02</v>
      </c>
      <c r="I1830" s="30">
        <v>136303014.27399999</v>
      </c>
    </row>
    <row r="1831" spans="1:9" x14ac:dyDescent="0.25">
      <c r="A1831" s="40">
        <v>41556</v>
      </c>
      <c r="B1831" s="30" t="s">
        <v>54</v>
      </c>
      <c r="C1831" s="30" t="s">
        <v>55</v>
      </c>
      <c r="D1831" s="30">
        <v>91.353999999999999</v>
      </c>
      <c r="E1831" s="30">
        <v>89.309600000000003</v>
      </c>
      <c r="F1831" s="30">
        <v>2.28912</v>
      </c>
      <c r="G1831" s="30">
        <v>2.0444</v>
      </c>
      <c r="H1831" s="30">
        <v>1200.02</v>
      </c>
      <c r="I1831" s="30">
        <v>109626627.08</v>
      </c>
    </row>
    <row r="1832" spans="1:9" x14ac:dyDescent="0.25">
      <c r="A1832" s="40">
        <v>41555</v>
      </c>
      <c r="B1832" s="30" t="s">
        <v>54</v>
      </c>
      <c r="C1832" s="30" t="s">
        <v>55</v>
      </c>
      <c r="D1832" s="30">
        <v>89.309600000000003</v>
      </c>
      <c r="E1832" s="30">
        <v>93.351600000000005</v>
      </c>
      <c r="F1832" s="30">
        <v>-4.3298699999999997</v>
      </c>
      <c r="G1832" s="30">
        <v>-4.0419999999999998</v>
      </c>
      <c r="H1832" s="30">
        <v>1200.02</v>
      </c>
      <c r="I1832" s="30">
        <v>107173306.192</v>
      </c>
    </row>
    <row r="1833" spans="1:9" x14ac:dyDescent="0.25">
      <c r="A1833" s="40">
        <v>41554</v>
      </c>
      <c r="B1833" s="30" t="s">
        <v>54</v>
      </c>
      <c r="C1833" s="30" t="s">
        <v>55</v>
      </c>
      <c r="D1833" s="30">
        <v>93.351399999999998</v>
      </c>
      <c r="E1833" s="30">
        <v>102.2826</v>
      </c>
      <c r="F1833" s="30">
        <v>-8.7318899999999999</v>
      </c>
      <c r="G1833" s="30">
        <v>-8.9312000000000005</v>
      </c>
      <c r="H1833" s="30">
        <v>1000.02</v>
      </c>
      <c r="I1833" s="30">
        <v>93353267.027999997</v>
      </c>
    </row>
    <row r="1834" spans="1:9" x14ac:dyDescent="0.25">
      <c r="A1834" s="40">
        <v>41551</v>
      </c>
      <c r="B1834" s="30" t="s">
        <v>54</v>
      </c>
      <c r="C1834" s="30" t="s">
        <v>55</v>
      </c>
      <c r="D1834" s="30">
        <v>102.28230000000001</v>
      </c>
      <c r="E1834" s="30">
        <v>99.702299999999994</v>
      </c>
      <c r="F1834" s="30">
        <v>2.5876999999999999</v>
      </c>
      <c r="G1834" s="30">
        <v>2.58</v>
      </c>
      <c r="H1834" s="30">
        <v>950.02</v>
      </c>
      <c r="I1834" s="30">
        <v>97170230.645999998</v>
      </c>
    </row>
    <row r="1835" spans="1:9" x14ac:dyDescent="0.25">
      <c r="A1835" s="40">
        <v>41550</v>
      </c>
      <c r="B1835" s="30" t="s">
        <v>54</v>
      </c>
      <c r="C1835" s="30" t="s">
        <v>55</v>
      </c>
      <c r="D1835" s="30">
        <v>99.702500000000001</v>
      </c>
      <c r="E1835" s="30">
        <v>104.13890000000001</v>
      </c>
      <c r="F1835" s="30">
        <v>-4.2600800000000003</v>
      </c>
      <c r="G1835" s="30">
        <v>-4.4363999999999999</v>
      </c>
      <c r="H1835" s="30">
        <v>950.02</v>
      </c>
      <c r="I1835" s="30">
        <v>94719369.049999997</v>
      </c>
    </row>
    <row r="1836" spans="1:9" x14ac:dyDescent="0.25">
      <c r="A1836" s="40">
        <v>41549</v>
      </c>
      <c r="B1836" s="30" t="s">
        <v>54</v>
      </c>
      <c r="C1836" s="30" t="s">
        <v>55</v>
      </c>
      <c r="D1836" s="30">
        <v>104.13890000000001</v>
      </c>
      <c r="E1836" s="30">
        <v>109.50530000000001</v>
      </c>
      <c r="F1836" s="30">
        <v>-4.9005799999999997</v>
      </c>
      <c r="G1836" s="30">
        <v>-5.3663999999999996</v>
      </c>
      <c r="H1836" s="30">
        <v>1000.02</v>
      </c>
      <c r="I1836" s="30">
        <v>104140982.778</v>
      </c>
    </row>
    <row r="1837" spans="1:9" x14ac:dyDescent="0.25">
      <c r="A1837" s="40">
        <v>41548</v>
      </c>
      <c r="B1837" s="30" t="s">
        <v>54</v>
      </c>
      <c r="C1837" s="30" t="s">
        <v>55</v>
      </c>
      <c r="D1837" s="30">
        <v>109.50530000000001</v>
      </c>
      <c r="E1837" s="30">
        <v>105.02209999999999</v>
      </c>
      <c r="F1837" s="30">
        <v>4.2688199999999998</v>
      </c>
      <c r="G1837" s="30">
        <v>4.4832000000000001</v>
      </c>
      <c r="H1837" s="30">
        <v>1000.02</v>
      </c>
      <c r="I1837" s="30">
        <v>109507490.10600001</v>
      </c>
    </row>
    <row r="1838" spans="1:9" x14ac:dyDescent="0.25">
      <c r="A1838" s="40">
        <v>41547</v>
      </c>
      <c r="B1838" s="30" t="s">
        <v>54</v>
      </c>
      <c r="C1838" s="30" t="s">
        <v>55</v>
      </c>
      <c r="D1838" s="30">
        <v>105.0222</v>
      </c>
      <c r="E1838" s="30">
        <v>109.4618</v>
      </c>
      <c r="F1838" s="30">
        <v>-4.0558399999999999</v>
      </c>
      <c r="G1838" s="30">
        <v>-4.4396000000000004</v>
      </c>
      <c r="H1838" s="30">
        <v>900.02</v>
      </c>
      <c r="I1838" s="30">
        <v>94522080.444000006</v>
      </c>
    </row>
    <row r="1839" spans="1:9" x14ac:dyDescent="0.25">
      <c r="A1839" s="40">
        <v>41544</v>
      </c>
      <c r="B1839" s="30" t="s">
        <v>54</v>
      </c>
      <c r="C1839" s="30" t="s">
        <v>55</v>
      </c>
      <c r="D1839" s="30">
        <v>109.46169999999999</v>
      </c>
      <c r="E1839" s="30">
        <v>113.9093</v>
      </c>
      <c r="F1839" s="30">
        <v>-3.9045100000000001</v>
      </c>
      <c r="G1839" s="30">
        <v>-4.4476000000000004</v>
      </c>
      <c r="H1839" s="30">
        <v>700.02</v>
      </c>
      <c r="I1839" s="30">
        <v>76625379.233999997</v>
      </c>
    </row>
    <row r="1840" spans="1:9" x14ac:dyDescent="0.25">
      <c r="A1840" s="40">
        <v>41543</v>
      </c>
      <c r="B1840" s="30" t="s">
        <v>54</v>
      </c>
      <c r="C1840" s="30" t="s">
        <v>55</v>
      </c>
      <c r="D1840" s="30">
        <v>113.9093</v>
      </c>
      <c r="E1840" s="30">
        <v>112.1005</v>
      </c>
      <c r="F1840" s="30">
        <v>1.61355</v>
      </c>
      <c r="G1840" s="30">
        <v>1.8088</v>
      </c>
      <c r="H1840" s="30">
        <v>700.02</v>
      </c>
      <c r="I1840" s="30">
        <v>79738788.186000004</v>
      </c>
    </row>
    <row r="1841" spans="1:9" x14ac:dyDescent="0.25">
      <c r="A1841" s="40">
        <v>41542</v>
      </c>
      <c r="B1841" s="30" t="s">
        <v>54</v>
      </c>
      <c r="C1841" s="30" t="s">
        <v>55</v>
      </c>
      <c r="D1841" s="30">
        <v>112.1007</v>
      </c>
      <c r="E1841" s="30">
        <v>112.01430000000001</v>
      </c>
      <c r="F1841" s="30">
        <v>7.7130000000000004E-2</v>
      </c>
      <c r="G1841" s="30">
        <v>8.6400000000000005E-2</v>
      </c>
      <c r="H1841" s="30">
        <v>700.02</v>
      </c>
      <c r="I1841" s="30">
        <v>78472732.013999999</v>
      </c>
    </row>
    <row r="1842" spans="1:9" x14ac:dyDescent="0.25">
      <c r="A1842" s="40">
        <v>41541</v>
      </c>
      <c r="B1842" s="30" t="s">
        <v>54</v>
      </c>
      <c r="C1842" s="30" t="s">
        <v>55</v>
      </c>
      <c r="D1842" s="30">
        <v>112.0145</v>
      </c>
      <c r="E1842" s="30">
        <v>110.10890000000001</v>
      </c>
      <c r="F1842" s="30">
        <v>1.73065</v>
      </c>
      <c r="G1842" s="30">
        <v>1.9056</v>
      </c>
      <c r="H1842" s="30">
        <v>700.02</v>
      </c>
      <c r="I1842" s="30">
        <v>78412390.290000007</v>
      </c>
    </row>
    <row r="1843" spans="1:9" x14ac:dyDescent="0.25">
      <c r="A1843" s="40">
        <v>41540</v>
      </c>
      <c r="B1843" s="30" t="s">
        <v>54</v>
      </c>
      <c r="C1843" s="30" t="s">
        <v>55</v>
      </c>
      <c r="D1843" s="30">
        <v>110.10899999999999</v>
      </c>
      <c r="E1843" s="30">
        <v>112.571</v>
      </c>
      <c r="F1843" s="30">
        <v>-2.1870599999999998</v>
      </c>
      <c r="G1843" s="30">
        <v>-2.4620000000000002</v>
      </c>
      <c r="H1843" s="30">
        <v>700.02</v>
      </c>
      <c r="I1843" s="30">
        <v>77078502.180000007</v>
      </c>
    </row>
    <row r="1844" spans="1:9" x14ac:dyDescent="0.25">
      <c r="A1844" s="40">
        <v>41537</v>
      </c>
      <c r="B1844" s="30" t="s">
        <v>54</v>
      </c>
      <c r="C1844" s="30" t="s">
        <v>55</v>
      </c>
      <c r="D1844" s="30">
        <v>112.5707</v>
      </c>
      <c r="E1844" s="30">
        <v>114.5123</v>
      </c>
      <c r="F1844" s="30">
        <v>-1.69554</v>
      </c>
      <c r="G1844" s="30">
        <v>-1.9416</v>
      </c>
      <c r="H1844" s="30">
        <v>700.02</v>
      </c>
      <c r="I1844" s="30">
        <v>78801741.414000005</v>
      </c>
    </row>
    <row r="1845" spans="1:9" x14ac:dyDescent="0.25">
      <c r="A1845" s="40">
        <v>41536</v>
      </c>
      <c r="B1845" s="30" t="s">
        <v>54</v>
      </c>
      <c r="C1845" s="30" t="s">
        <v>55</v>
      </c>
      <c r="D1845" s="30">
        <v>114.51220000000001</v>
      </c>
      <c r="E1845" s="30">
        <v>114.88379999999999</v>
      </c>
      <c r="F1845" s="30">
        <v>-0.32346000000000003</v>
      </c>
      <c r="G1845" s="30">
        <v>-0.37159999999999999</v>
      </c>
      <c r="H1845" s="30">
        <v>950.02</v>
      </c>
      <c r="I1845" s="30">
        <v>108788880.244</v>
      </c>
    </row>
    <row r="1846" spans="1:9" x14ac:dyDescent="0.25">
      <c r="A1846" s="40">
        <v>41535</v>
      </c>
      <c r="B1846" s="30" t="s">
        <v>54</v>
      </c>
      <c r="C1846" s="30" t="s">
        <v>55</v>
      </c>
      <c r="D1846" s="30">
        <v>114.8835</v>
      </c>
      <c r="E1846" s="30">
        <v>109.5971</v>
      </c>
      <c r="F1846" s="30">
        <v>4.8234899999999996</v>
      </c>
      <c r="G1846" s="30">
        <v>5.2864000000000004</v>
      </c>
      <c r="H1846" s="30">
        <v>950.02</v>
      </c>
      <c r="I1846" s="30">
        <v>109141622.67</v>
      </c>
    </row>
    <row r="1847" spans="1:9" x14ac:dyDescent="0.25">
      <c r="A1847" s="40">
        <v>41534</v>
      </c>
      <c r="B1847" s="30" t="s">
        <v>54</v>
      </c>
      <c r="C1847" s="30" t="s">
        <v>55</v>
      </c>
      <c r="D1847" s="30">
        <v>109.5971</v>
      </c>
      <c r="E1847" s="30">
        <v>108.9211</v>
      </c>
      <c r="F1847" s="30">
        <v>0.62063000000000001</v>
      </c>
      <c r="G1847" s="30">
        <v>0.67600000000000005</v>
      </c>
      <c r="H1847" s="30">
        <v>950.02</v>
      </c>
      <c r="I1847" s="30">
        <v>104119436.942</v>
      </c>
    </row>
    <row r="1848" spans="1:9" x14ac:dyDescent="0.25">
      <c r="A1848" s="40">
        <v>41533</v>
      </c>
      <c r="B1848" s="30" t="s">
        <v>54</v>
      </c>
      <c r="C1848" s="30" t="s">
        <v>55</v>
      </c>
      <c r="D1848" s="30">
        <v>108.9212</v>
      </c>
      <c r="E1848" s="30">
        <v>107.32680000000001</v>
      </c>
      <c r="F1848" s="30">
        <v>1.48556</v>
      </c>
      <c r="G1848" s="30">
        <v>1.5944</v>
      </c>
      <c r="H1848" s="30">
        <v>950.02</v>
      </c>
      <c r="I1848" s="30">
        <v>103477318.42399999</v>
      </c>
    </row>
    <row r="1849" spans="1:9" x14ac:dyDescent="0.25">
      <c r="A1849" s="40">
        <v>41530</v>
      </c>
      <c r="B1849" s="30" t="s">
        <v>54</v>
      </c>
      <c r="C1849" s="30" t="s">
        <v>55</v>
      </c>
      <c r="D1849" s="30">
        <v>107.32680000000001</v>
      </c>
      <c r="E1849" s="30">
        <v>107.3292</v>
      </c>
      <c r="F1849" s="30">
        <v>-2.2399999999999998E-3</v>
      </c>
      <c r="G1849" s="30">
        <v>-2.3999999999999998E-3</v>
      </c>
      <c r="H1849" s="30">
        <v>900.02</v>
      </c>
      <c r="I1849" s="30">
        <v>96596266.535999998</v>
      </c>
    </row>
    <row r="1850" spans="1:9" x14ac:dyDescent="0.25">
      <c r="A1850" s="40">
        <v>41529</v>
      </c>
      <c r="B1850" s="30" t="s">
        <v>54</v>
      </c>
      <c r="C1850" s="30" t="s">
        <v>55</v>
      </c>
      <c r="D1850" s="30">
        <v>107.32899999999999</v>
      </c>
      <c r="E1850" s="30">
        <v>107.9766</v>
      </c>
      <c r="F1850" s="30">
        <v>-0.59975999999999996</v>
      </c>
      <c r="G1850" s="30">
        <v>-0.64759999999999995</v>
      </c>
      <c r="H1850" s="30">
        <v>900.02</v>
      </c>
      <c r="I1850" s="30">
        <v>96598246.579999998</v>
      </c>
    </row>
    <row r="1851" spans="1:9" x14ac:dyDescent="0.25">
      <c r="A1851" s="40">
        <v>41528</v>
      </c>
      <c r="B1851" s="30" t="s">
        <v>54</v>
      </c>
      <c r="C1851" s="30" t="s">
        <v>55</v>
      </c>
      <c r="D1851" s="30">
        <v>107.9764</v>
      </c>
      <c r="E1851" s="30">
        <v>104.0688</v>
      </c>
      <c r="F1851" s="30">
        <v>3.75482</v>
      </c>
      <c r="G1851" s="30">
        <v>3.9076</v>
      </c>
      <c r="H1851" s="30">
        <v>900.02</v>
      </c>
      <c r="I1851" s="30">
        <v>97180919.527999997</v>
      </c>
    </row>
    <row r="1852" spans="1:9" x14ac:dyDescent="0.25">
      <c r="A1852" s="40">
        <v>41527</v>
      </c>
      <c r="B1852" s="30" t="s">
        <v>54</v>
      </c>
      <c r="C1852" s="30" t="s">
        <v>55</v>
      </c>
      <c r="D1852" s="30">
        <v>104.0689</v>
      </c>
      <c r="E1852" s="30">
        <v>100.96210000000001</v>
      </c>
      <c r="F1852" s="30">
        <v>3.0771899999999999</v>
      </c>
      <c r="G1852" s="30">
        <v>3.1067999999999998</v>
      </c>
      <c r="H1852" s="30">
        <v>900.02</v>
      </c>
      <c r="I1852" s="30">
        <v>93664091.378000006</v>
      </c>
    </row>
    <row r="1853" spans="1:9" x14ac:dyDescent="0.25">
      <c r="A1853" s="40">
        <v>41526</v>
      </c>
      <c r="B1853" s="30" t="s">
        <v>54</v>
      </c>
      <c r="C1853" s="30" t="s">
        <v>55</v>
      </c>
      <c r="D1853" s="30">
        <v>100.9623</v>
      </c>
      <c r="E1853" s="30">
        <v>97.007099999999994</v>
      </c>
      <c r="F1853" s="30">
        <v>4.0772300000000001</v>
      </c>
      <c r="G1853" s="30">
        <v>3.9552</v>
      </c>
      <c r="H1853" s="30">
        <v>1000.02</v>
      </c>
      <c r="I1853" s="30">
        <v>100964319.24600001</v>
      </c>
    </row>
    <row r="1854" spans="1:9" x14ac:dyDescent="0.25">
      <c r="A1854" s="40">
        <v>41523</v>
      </c>
      <c r="B1854" s="30" t="s">
        <v>54</v>
      </c>
      <c r="C1854" s="30" t="s">
        <v>55</v>
      </c>
      <c r="D1854" s="30">
        <v>97.007300000000001</v>
      </c>
      <c r="E1854" s="30">
        <v>97.590500000000006</v>
      </c>
      <c r="F1854" s="30">
        <v>-0.59760000000000002</v>
      </c>
      <c r="G1854" s="30">
        <v>-0.58320000000000005</v>
      </c>
      <c r="H1854" s="30">
        <v>950.02</v>
      </c>
      <c r="I1854" s="30">
        <v>92158875.145999998</v>
      </c>
    </row>
    <row r="1855" spans="1:9" x14ac:dyDescent="0.25">
      <c r="A1855" s="40">
        <v>41522</v>
      </c>
      <c r="B1855" s="30" t="s">
        <v>54</v>
      </c>
      <c r="C1855" s="30" t="s">
        <v>55</v>
      </c>
      <c r="D1855" s="30">
        <v>97.590199999999996</v>
      </c>
      <c r="E1855" s="30">
        <v>96.352599999999995</v>
      </c>
      <c r="F1855" s="30">
        <v>1.2844500000000001</v>
      </c>
      <c r="G1855" s="30">
        <v>1.2376</v>
      </c>
      <c r="H1855" s="30">
        <v>950.02</v>
      </c>
      <c r="I1855" s="30">
        <v>92712641.804000005</v>
      </c>
    </row>
    <row r="1856" spans="1:9" x14ac:dyDescent="0.25">
      <c r="A1856" s="40">
        <v>41521</v>
      </c>
      <c r="B1856" s="30" t="s">
        <v>54</v>
      </c>
      <c r="C1856" s="30" t="s">
        <v>55</v>
      </c>
      <c r="D1856" s="30">
        <v>96.352900000000005</v>
      </c>
      <c r="E1856" s="30">
        <v>95.657300000000006</v>
      </c>
      <c r="F1856" s="30">
        <v>0.72718000000000005</v>
      </c>
      <c r="G1856" s="30">
        <v>0.6956</v>
      </c>
      <c r="H1856" s="30">
        <v>950.02</v>
      </c>
      <c r="I1856" s="30">
        <v>91537182.057999998</v>
      </c>
    </row>
    <row r="1857" spans="1:9" x14ac:dyDescent="0.25">
      <c r="A1857" s="40">
        <v>41520</v>
      </c>
      <c r="B1857" s="30" t="s">
        <v>54</v>
      </c>
      <c r="C1857" s="30" t="s">
        <v>55</v>
      </c>
      <c r="D1857" s="30">
        <v>95.657600000000002</v>
      </c>
      <c r="E1857" s="30">
        <v>92.61</v>
      </c>
      <c r="F1857" s="30">
        <v>3.2907899999999999</v>
      </c>
      <c r="G1857" s="30">
        <v>3.0476000000000001</v>
      </c>
      <c r="H1857" s="30">
        <v>950.02</v>
      </c>
      <c r="I1857" s="30">
        <v>90876633.151999995</v>
      </c>
    </row>
    <row r="1858" spans="1:9" x14ac:dyDescent="0.25">
      <c r="A1858" s="40">
        <v>41516</v>
      </c>
      <c r="B1858" s="30" t="s">
        <v>54</v>
      </c>
      <c r="C1858" s="30" t="s">
        <v>55</v>
      </c>
      <c r="D1858" s="30">
        <v>92.610100000000003</v>
      </c>
      <c r="E1858" s="30">
        <v>93.510499999999993</v>
      </c>
      <c r="F1858" s="30">
        <v>-0.96289000000000002</v>
      </c>
      <c r="G1858" s="30">
        <v>-0.90039999999999998</v>
      </c>
      <c r="H1858" s="30">
        <v>900.02</v>
      </c>
      <c r="I1858" s="30">
        <v>83350942.202000007</v>
      </c>
    </row>
    <row r="1859" spans="1:9" x14ac:dyDescent="0.25">
      <c r="A1859" s="40">
        <v>41515</v>
      </c>
      <c r="B1859" s="30" t="s">
        <v>54</v>
      </c>
      <c r="C1859" s="30" t="s">
        <v>55</v>
      </c>
      <c r="D1859" s="30">
        <v>93.510499999999993</v>
      </c>
      <c r="E1859" s="30">
        <v>93.506900000000002</v>
      </c>
      <c r="F1859" s="30">
        <v>3.8500000000000001E-3</v>
      </c>
      <c r="G1859" s="30">
        <v>3.5999999999999999E-3</v>
      </c>
      <c r="H1859" s="30">
        <v>850.02</v>
      </c>
      <c r="I1859" s="30">
        <v>79485795.209999993</v>
      </c>
    </row>
    <row r="1860" spans="1:9" x14ac:dyDescent="0.25">
      <c r="A1860" s="40">
        <v>41514</v>
      </c>
      <c r="B1860" s="30" t="s">
        <v>54</v>
      </c>
      <c r="C1860" s="30" t="s">
        <v>55</v>
      </c>
      <c r="D1860" s="30">
        <v>93.507199999999997</v>
      </c>
      <c r="E1860" s="30">
        <v>94.189599999999999</v>
      </c>
      <c r="F1860" s="30">
        <v>-0.72450000000000003</v>
      </c>
      <c r="G1860" s="30">
        <v>-0.68240000000000001</v>
      </c>
      <c r="H1860" s="30">
        <v>750.02</v>
      </c>
      <c r="I1860" s="30">
        <v>70132270.143999994</v>
      </c>
    </row>
    <row r="1861" spans="1:9" x14ac:dyDescent="0.25">
      <c r="A1861" s="40">
        <v>41513</v>
      </c>
      <c r="B1861" s="30" t="s">
        <v>54</v>
      </c>
      <c r="C1861" s="30" t="s">
        <v>55</v>
      </c>
      <c r="D1861" s="30">
        <v>94.189400000000006</v>
      </c>
      <c r="E1861" s="30">
        <v>102.633</v>
      </c>
      <c r="F1861" s="30">
        <v>-8.2269799999999993</v>
      </c>
      <c r="G1861" s="30">
        <v>-8.4436</v>
      </c>
      <c r="H1861" s="30">
        <v>750.02</v>
      </c>
      <c r="I1861" s="30">
        <v>70643933.788000003</v>
      </c>
    </row>
    <row r="1862" spans="1:9" x14ac:dyDescent="0.25">
      <c r="A1862" s="40">
        <v>41512</v>
      </c>
      <c r="B1862" s="30" t="s">
        <v>54</v>
      </c>
      <c r="C1862" s="30" t="s">
        <v>55</v>
      </c>
      <c r="D1862" s="30">
        <v>102.633</v>
      </c>
      <c r="E1862" s="30">
        <v>106.9466</v>
      </c>
      <c r="F1862" s="30">
        <v>-4.0334099999999999</v>
      </c>
      <c r="G1862" s="30">
        <v>-4.3136000000000001</v>
      </c>
      <c r="H1862" s="30">
        <v>750.02</v>
      </c>
      <c r="I1862" s="30">
        <v>76976802.659999996</v>
      </c>
    </row>
    <row r="1863" spans="1:9" x14ac:dyDescent="0.25">
      <c r="A1863" s="40">
        <v>41509</v>
      </c>
      <c r="B1863" s="30" t="s">
        <v>54</v>
      </c>
      <c r="C1863" s="30" t="s">
        <v>55</v>
      </c>
      <c r="D1863" s="30">
        <v>106.94629999999999</v>
      </c>
      <c r="E1863" s="30">
        <v>105.3283</v>
      </c>
      <c r="F1863" s="30">
        <v>1.5361499999999999</v>
      </c>
      <c r="G1863" s="30">
        <v>1.6180000000000001</v>
      </c>
      <c r="H1863" s="30">
        <v>750.02</v>
      </c>
      <c r="I1863" s="30">
        <v>80211863.925999999</v>
      </c>
    </row>
    <row r="1864" spans="1:9" x14ac:dyDescent="0.25">
      <c r="A1864" s="40">
        <v>41508</v>
      </c>
      <c r="B1864" s="30" t="s">
        <v>54</v>
      </c>
      <c r="C1864" s="30" t="s">
        <v>55</v>
      </c>
      <c r="D1864" s="30">
        <v>105.3283</v>
      </c>
      <c r="E1864" s="30">
        <v>101.2899</v>
      </c>
      <c r="F1864" s="30">
        <v>3.9869699999999999</v>
      </c>
      <c r="G1864" s="30">
        <v>4.0384000000000002</v>
      </c>
      <c r="H1864" s="30">
        <v>750.02</v>
      </c>
      <c r="I1864" s="30">
        <v>78998331.566</v>
      </c>
    </row>
    <row r="1865" spans="1:9" x14ac:dyDescent="0.25">
      <c r="A1865" s="40">
        <v>41507</v>
      </c>
      <c r="B1865" s="30" t="s">
        <v>54</v>
      </c>
      <c r="C1865" s="30" t="s">
        <v>55</v>
      </c>
      <c r="D1865" s="30">
        <v>101.2899</v>
      </c>
      <c r="E1865" s="30">
        <v>104.3031</v>
      </c>
      <c r="F1865" s="30">
        <v>-2.88889</v>
      </c>
      <c r="G1865" s="30">
        <v>-3.0131999999999999</v>
      </c>
      <c r="H1865" s="30">
        <v>850.02</v>
      </c>
      <c r="I1865" s="30">
        <v>86098440.797999993</v>
      </c>
    </row>
    <row r="1866" spans="1:9" x14ac:dyDescent="0.25">
      <c r="A1866" s="40">
        <v>41506</v>
      </c>
      <c r="B1866" s="30" t="s">
        <v>54</v>
      </c>
      <c r="C1866" s="30" t="s">
        <v>55</v>
      </c>
      <c r="D1866" s="30">
        <v>104.30289999999999</v>
      </c>
      <c r="E1866" s="30">
        <v>102.4389</v>
      </c>
      <c r="F1866" s="30">
        <v>1.81962</v>
      </c>
      <c r="G1866" s="30">
        <v>1.8640000000000001</v>
      </c>
      <c r="H1866" s="30">
        <v>850.02</v>
      </c>
      <c r="I1866" s="30">
        <v>88659551.057999998</v>
      </c>
    </row>
    <row r="1867" spans="1:9" x14ac:dyDescent="0.25">
      <c r="A1867" s="40">
        <v>41505</v>
      </c>
      <c r="B1867" s="30" t="s">
        <v>54</v>
      </c>
      <c r="C1867" s="30" t="s">
        <v>55</v>
      </c>
      <c r="D1867" s="30">
        <v>102.4391</v>
      </c>
      <c r="E1867" s="30">
        <v>104.9631</v>
      </c>
      <c r="F1867" s="30">
        <v>-2.4046500000000002</v>
      </c>
      <c r="G1867" s="30">
        <v>-2.524</v>
      </c>
      <c r="H1867" s="30">
        <v>850.02</v>
      </c>
      <c r="I1867" s="30">
        <v>87075283.782000005</v>
      </c>
    </row>
    <row r="1868" spans="1:9" x14ac:dyDescent="0.25">
      <c r="A1868" s="40">
        <v>41502</v>
      </c>
      <c r="B1868" s="30" t="s">
        <v>54</v>
      </c>
      <c r="C1868" s="30" t="s">
        <v>55</v>
      </c>
      <c r="D1868" s="30">
        <v>104.9628</v>
      </c>
      <c r="E1868" s="30">
        <v>104.2428</v>
      </c>
      <c r="F1868" s="30">
        <v>0.69069999999999998</v>
      </c>
      <c r="G1868" s="30">
        <v>0.72</v>
      </c>
      <c r="H1868" s="30">
        <v>850.02</v>
      </c>
      <c r="I1868" s="30">
        <v>89220479.255999997</v>
      </c>
    </row>
    <row r="1869" spans="1:9" x14ac:dyDescent="0.25">
      <c r="A1869" s="40">
        <v>41501</v>
      </c>
      <c r="B1869" s="30" t="s">
        <v>54</v>
      </c>
      <c r="C1869" s="30" t="s">
        <v>55</v>
      </c>
      <c r="D1869" s="30">
        <v>104.24290000000001</v>
      </c>
      <c r="E1869" s="30">
        <v>108.9933</v>
      </c>
      <c r="F1869" s="30">
        <v>-4.3584300000000002</v>
      </c>
      <c r="G1869" s="30">
        <v>-4.7504</v>
      </c>
      <c r="H1869" s="30">
        <v>850.02</v>
      </c>
      <c r="I1869" s="30">
        <v>88608549.857999995</v>
      </c>
    </row>
    <row r="1870" spans="1:9" x14ac:dyDescent="0.25">
      <c r="A1870" s="40">
        <v>41500</v>
      </c>
      <c r="B1870" s="30" t="s">
        <v>54</v>
      </c>
      <c r="C1870" s="30" t="s">
        <v>55</v>
      </c>
      <c r="D1870" s="30">
        <v>108.9932</v>
      </c>
      <c r="E1870" s="30">
        <v>110.89919999999999</v>
      </c>
      <c r="F1870" s="30">
        <v>-1.71868</v>
      </c>
      <c r="G1870" s="30">
        <v>-1.9059999999999999</v>
      </c>
      <c r="H1870" s="30">
        <v>850.02</v>
      </c>
      <c r="I1870" s="30">
        <v>92646399.863999993</v>
      </c>
    </row>
    <row r="1871" spans="1:9" x14ac:dyDescent="0.25">
      <c r="A1871" s="40">
        <v>41499</v>
      </c>
      <c r="B1871" s="30" t="s">
        <v>54</v>
      </c>
      <c r="C1871" s="30" t="s">
        <v>55</v>
      </c>
      <c r="D1871" s="30">
        <v>110.8991</v>
      </c>
      <c r="E1871" s="30">
        <v>109.8807</v>
      </c>
      <c r="F1871" s="30">
        <v>0.92681999999999998</v>
      </c>
      <c r="G1871" s="30">
        <v>1.0184</v>
      </c>
      <c r="H1871" s="30">
        <v>750.02</v>
      </c>
      <c r="I1871" s="30">
        <v>83176542.981999993</v>
      </c>
    </row>
    <row r="1872" spans="1:9" x14ac:dyDescent="0.25">
      <c r="A1872" s="40">
        <v>41498</v>
      </c>
      <c r="B1872" s="30" t="s">
        <v>54</v>
      </c>
      <c r="C1872" s="30" t="s">
        <v>55</v>
      </c>
      <c r="D1872" s="30">
        <v>109.8809</v>
      </c>
      <c r="E1872" s="30">
        <v>108.41930000000001</v>
      </c>
      <c r="F1872" s="30">
        <v>1.3481000000000001</v>
      </c>
      <c r="G1872" s="30">
        <v>1.4616</v>
      </c>
      <c r="H1872" s="30">
        <v>750.02</v>
      </c>
      <c r="I1872" s="30">
        <v>82412872.618000001</v>
      </c>
    </row>
    <row r="1873" spans="1:9" x14ac:dyDescent="0.25">
      <c r="A1873" s="40">
        <v>41495</v>
      </c>
      <c r="B1873" s="30" t="s">
        <v>54</v>
      </c>
      <c r="C1873" s="30" t="s">
        <v>55</v>
      </c>
      <c r="D1873" s="30">
        <v>108.4194</v>
      </c>
      <c r="E1873" s="30">
        <v>111.0094</v>
      </c>
      <c r="F1873" s="30">
        <v>-2.3331400000000002</v>
      </c>
      <c r="G1873" s="30">
        <v>-2.59</v>
      </c>
      <c r="H1873" s="30">
        <v>750.02</v>
      </c>
      <c r="I1873" s="30">
        <v>81316718.387999997</v>
      </c>
    </row>
    <row r="1874" spans="1:9" x14ac:dyDescent="0.25">
      <c r="A1874" s="40">
        <v>41494</v>
      </c>
      <c r="B1874" s="30" t="s">
        <v>54</v>
      </c>
      <c r="C1874" s="30" t="s">
        <v>55</v>
      </c>
      <c r="D1874" s="30">
        <v>111.00920000000001</v>
      </c>
      <c r="E1874" s="30">
        <v>109.24679999999999</v>
      </c>
      <c r="F1874" s="30">
        <v>1.6132299999999999</v>
      </c>
      <c r="G1874" s="30">
        <v>1.7624</v>
      </c>
      <c r="H1874" s="30">
        <v>600.02</v>
      </c>
      <c r="I1874" s="30">
        <v>66607740.184</v>
      </c>
    </row>
    <row r="1875" spans="1:9" x14ac:dyDescent="0.25">
      <c r="A1875" s="40">
        <v>41493</v>
      </c>
      <c r="B1875" s="30" t="s">
        <v>54</v>
      </c>
      <c r="C1875" s="30" t="s">
        <v>55</v>
      </c>
      <c r="D1875" s="30">
        <v>109.24679999999999</v>
      </c>
      <c r="E1875" s="30">
        <v>110.65</v>
      </c>
      <c r="F1875" s="30">
        <v>-1.26814</v>
      </c>
      <c r="G1875" s="30">
        <v>-1.4032</v>
      </c>
      <c r="H1875" s="30">
        <v>600.02</v>
      </c>
      <c r="I1875" s="30">
        <v>65550264.935999997</v>
      </c>
    </row>
    <row r="1876" spans="1:9" x14ac:dyDescent="0.25">
      <c r="A1876" s="40">
        <v>41492</v>
      </c>
      <c r="B1876" s="30" t="s">
        <v>54</v>
      </c>
      <c r="C1876" s="30" t="s">
        <v>55</v>
      </c>
      <c r="D1876" s="30">
        <v>110.6498</v>
      </c>
      <c r="E1876" s="30">
        <v>113.7654</v>
      </c>
      <c r="F1876" s="30">
        <v>-2.7386200000000001</v>
      </c>
      <c r="G1876" s="30">
        <v>-3.1156000000000001</v>
      </c>
      <c r="H1876" s="30">
        <v>600.02</v>
      </c>
      <c r="I1876" s="30">
        <v>66392092.995999999</v>
      </c>
    </row>
    <row r="1877" spans="1:9" x14ac:dyDescent="0.25">
      <c r="A1877" s="40">
        <v>41491</v>
      </c>
      <c r="B1877" s="30" t="s">
        <v>54</v>
      </c>
      <c r="C1877" s="30" t="s">
        <v>55</v>
      </c>
      <c r="D1877" s="30">
        <v>113.7651</v>
      </c>
      <c r="E1877" s="30">
        <v>112.5087</v>
      </c>
      <c r="F1877" s="30">
        <v>1.1167100000000001</v>
      </c>
      <c r="G1877" s="30">
        <v>1.2564</v>
      </c>
      <c r="H1877" s="30">
        <v>600.02</v>
      </c>
      <c r="I1877" s="30">
        <v>68261335.302000001</v>
      </c>
    </row>
    <row r="1878" spans="1:9" x14ac:dyDescent="0.25">
      <c r="A1878" s="40">
        <v>41488</v>
      </c>
      <c r="B1878" s="30" t="s">
        <v>54</v>
      </c>
      <c r="C1878" s="30" t="s">
        <v>55</v>
      </c>
      <c r="D1878" s="30">
        <v>112.5089</v>
      </c>
      <c r="E1878" s="30">
        <v>109.25490000000001</v>
      </c>
      <c r="F1878" s="30">
        <v>2.9783599999999999</v>
      </c>
      <c r="G1878" s="30">
        <v>3.254</v>
      </c>
      <c r="H1878" s="30">
        <v>600.02</v>
      </c>
      <c r="I1878" s="30">
        <v>67507590.178000003</v>
      </c>
    </row>
    <row r="1879" spans="1:9" x14ac:dyDescent="0.25">
      <c r="A1879" s="40">
        <v>41487</v>
      </c>
      <c r="B1879" s="30" t="s">
        <v>54</v>
      </c>
      <c r="C1879" s="30" t="s">
        <v>55</v>
      </c>
      <c r="D1879" s="30">
        <v>109.255</v>
      </c>
      <c r="E1879" s="30">
        <v>106.8942</v>
      </c>
      <c r="F1879" s="30">
        <v>2.2085400000000002</v>
      </c>
      <c r="G1879" s="30">
        <v>2.3607999999999998</v>
      </c>
      <c r="H1879" s="30">
        <v>750.02</v>
      </c>
      <c r="I1879" s="30">
        <v>81943435.099999994</v>
      </c>
    </row>
    <row r="1880" spans="1:9" x14ac:dyDescent="0.25">
      <c r="A1880" s="40">
        <v>41486</v>
      </c>
      <c r="B1880" s="30" t="s">
        <v>54</v>
      </c>
      <c r="C1880" s="30" t="s">
        <v>55</v>
      </c>
      <c r="D1880" s="30">
        <v>106.89449999999999</v>
      </c>
      <c r="E1880" s="30">
        <v>104.3717</v>
      </c>
      <c r="F1880" s="30">
        <v>2.4171299999999998</v>
      </c>
      <c r="G1880" s="30">
        <v>2.5228000000000002</v>
      </c>
      <c r="H1880" s="30">
        <v>750.02</v>
      </c>
      <c r="I1880" s="30">
        <v>80173012.890000001</v>
      </c>
    </row>
    <row r="1881" spans="1:9" x14ac:dyDescent="0.25">
      <c r="A1881" s="40">
        <v>41485</v>
      </c>
      <c r="B1881" s="30" t="s">
        <v>54</v>
      </c>
      <c r="C1881" s="30" t="s">
        <v>55</v>
      </c>
      <c r="D1881" s="30">
        <v>104.3719</v>
      </c>
      <c r="E1881" s="30">
        <v>102.26430000000001</v>
      </c>
      <c r="F1881" s="30">
        <v>2.0609299999999999</v>
      </c>
      <c r="G1881" s="30">
        <v>2.1076000000000001</v>
      </c>
      <c r="H1881" s="30">
        <v>750.02</v>
      </c>
      <c r="I1881" s="30">
        <v>78281012.437999994</v>
      </c>
    </row>
    <row r="1882" spans="1:9" x14ac:dyDescent="0.25">
      <c r="A1882" s="40">
        <v>41484</v>
      </c>
      <c r="B1882" s="30" t="s">
        <v>54</v>
      </c>
      <c r="C1882" s="30" t="s">
        <v>55</v>
      </c>
      <c r="D1882" s="30">
        <v>102.26430000000001</v>
      </c>
      <c r="E1882" s="30">
        <v>103.44070000000001</v>
      </c>
      <c r="F1882" s="30">
        <v>-1.13727</v>
      </c>
      <c r="G1882" s="30">
        <v>-1.1763999999999999</v>
      </c>
      <c r="H1882" s="30">
        <v>750.02</v>
      </c>
      <c r="I1882" s="30">
        <v>76700270.285999998</v>
      </c>
    </row>
    <row r="1883" spans="1:9" x14ac:dyDescent="0.25">
      <c r="A1883" s="40">
        <v>41481</v>
      </c>
      <c r="B1883" s="30" t="s">
        <v>54</v>
      </c>
      <c r="C1883" s="30" t="s">
        <v>55</v>
      </c>
      <c r="D1883" s="30">
        <v>103.44070000000001</v>
      </c>
      <c r="E1883" s="30">
        <v>103.0975</v>
      </c>
      <c r="F1883" s="30">
        <v>0.33289000000000002</v>
      </c>
      <c r="G1883" s="30">
        <v>0.34320000000000001</v>
      </c>
      <c r="H1883" s="30">
        <v>800.02</v>
      </c>
      <c r="I1883" s="30">
        <v>82754628.813999996</v>
      </c>
    </row>
    <row r="1884" spans="1:9" x14ac:dyDescent="0.25">
      <c r="A1884" s="40">
        <v>41480</v>
      </c>
      <c r="B1884" s="30" t="s">
        <v>54</v>
      </c>
      <c r="C1884" s="30" t="s">
        <v>55</v>
      </c>
      <c r="D1884" s="30">
        <v>103.0977</v>
      </c>
      <c r="E1884" s="30">
        <v>101.0981</v>
      </c>
      <c r="F1884" s="30">
        <v>1.9778800000000001</v>
      </c>
      <c r="G1884" s="30">
        <v>1.9996</v>
      </c>
      <c r="H1884" s="30">
        <v>850.02</v>
      </c>
      <c r="I1884" s="30">
        <v>87635106.953999996</v>
      </c>
    </row>
    <row r="1885" spans="1:9" x14ac:dyDescent="0.25">
      <c r="A1885" s="40">
        <v>41479</v>
      </c>
      <c r="B1885" s="30" t="s">
        <v>54</v>
      </c>
      <c r="C1885" s="30" t="s">
        <v>55</v>
      </c>
      <c r="D1885" s="30">
        <v>101.0981</v>
      </c>
      <c r="E1885" s="30">
        <v>101.9881</v>
      </c>
      <c r="F1885" s="30">
        <v>-0.87265000000000004</v>
      </c>
      <c r="G1885" s="30">
        <v>-0.89</v>
      </c>
      <c r="H1885" s="30">
        <v>850.02</v>
      </c>
      <c r="I1885" s="30">
        <v>85935406.961999997</v>
      </c>
    </row>
    <row r="1886" spans="1:9" x14ac:dyDescent="0.25">
      <c r="A1886" s="40">
        <v>41478</v>
      </c>
      <c r="B1886" s="30" t="s">
        <v>54</v>
      </c>
      <c r="C1886" s="30" t="s">
        <v>55</v>
      </c>
      <c r="D1886" s="30">
        <v>101.9881</v>
      </c>
      <c r="E1886" s="30">
        <v>101.65089999999999</v>
      </c>
      <c r="F1886" s="30">
        <v>0.33172000000000001</v>
      </c>
      <c r="G1886" s="30">
        <v>0.3372</v>
      </c>
      <c r="H1886" s="30">
        <v>850.02</v>
      </c>
      <c r="I1886" s="30">
        <v>86691924.761999995</v>
      </c>
    </row>
    <row r="1887" spans="1:9" x14ac:dyDescent="0.25">
      <c r="A1887" s="40">
        <v>41477</v>
      </c>
      <c r="B1887" s="30" t="s">
        <v>54</v>
      </c>
      <c r="C1887" s="30" t="s">
        <v>55</v>
      </c>
      <c r="D1887" s="30">
        <v>101.65089999999999</v>
      </c>
      <c r="E1887" s="30">
        <v>100.2381</v>
      </c>
      <c r="F1887" s="30">
        <v>1.40944</v>
      </c>
      <c r="G1887" s="30">
        <v>1.4128000000000001</v>
      </c>
      <c r="H1887" s="30">
        <v>950.02</v>
      </c>
      <c r="I1887" s="30">
        <v>96570388.018000007</v>
      </c>
    </row>
    <row r="1888" spans="1:9" x14ac:dyDescent="0.25">
      <c r="A1888" s="40">
        <v>41474</v>
      </c>
      <c r="B1888" s="30" t="s">
        <v>54</v>
      </c>
      <c r="C1888" s="30" t="s">
        <v>55</v>
      </c>
      <c r="D1888" s="30">
        <v>100.2383</v>
      </c>
      <c r="E1888" s="30">
        <v>96.909099999999995</v>
      </c>
      <c r="F1888" s="30">
        <v>3.4353799999999999</v>
      </c>
      <c r="G1888" s="30">
        <v>3.3292000000000002</v>
      </c>
      <c r="H1888" s="30">
        <v>950.02</v>
      </c>
      <c r="I1888" s="30">
        <v>95228389.766000003</v>
      </c>
    </row>
    <row r="1889" spans="1:9" x14ac:dyDescent="0.25">
      <c r="A1889" s="40">
        <v>41473</v>
      </c>
      <c r="B1889" s="30" t="s">
        <v>54</v>
      </c>
      <c r="C1889" s="30" t="s">
        <v>55</v>
      </c>
      <c r="D1889" s="30">
        <v>96.909099999999995</v>
      </c>
      <c r="E1889" s="30">
        <v>96.026700000000005</v>
      </c>
      <c r="F1889" s="30">
        <v>0.91891</v>
      </c>
      <c r="G1889" s="30">
        <v>0.88239999999999996</v>
      </c>
      <c r="H1889" s="30">
        <v>1050.02</v>
      </c>
      <c r="I1889" s="30">
        <v>101756493.182</v>
      </c>
    </row>
    <row r="1890" spans="1:9" x14ac:dyDescent="0.25">
      <c r="A1890" s="40">
        <v>41472</v>
      </c>
      <c r="B1890" s="30" t="s">
        <v>54</v>
      </c>
      <c r="C1890" s="30" t="s">
        <v>55</v>
      </c>
      <c r="D1890" s="30">
        <v>96.026799999999994</v>
      </c>
      <c r="E1890" s="30">
        <v>92.602400000000003</v>
      </c>
      <c r="F1890" s="30">
        <v>3.6979600000000001</v>
      </c>
      <c r="G1890" s="30">
        <v>3.4243999999999999</v>
      </c>
      <c r="H1890" s="30">
        <v>1050.02</v>
      </c>
      <c r="I1890" s="30">
        <v>100830060.536</v>
      </c>
    </row>
    <row r="1891" spans="1:9" x14ac:dyDescent="0.25">
      <c r="A1891" s="40">
        <v>41471</v>
      </c>
      <c r="B1891" s="30" t="s">
        <v>54</v>
      </c>
      <c r="C1891" s="30" t="s">
        <v>55</v>
      </c>
      <c r="D1891" s="30">
        <v>92.602500000000006</v>
      </c>
      <c r="E1891" s="30">
        <v>95.240899999999996</v>
      </c>
      <c r="F1891" s="30">
        <v>-2.7702399999999998</v>
      </c>
      <c r="G1891" s="30">
        <v>-2.6383999999999999</v>
      </c>
      <c r="H1891" s="30">
        <v>1100.02</v>
      </c>
      <c r="I1891" s="30">
        <v>101864602.05</v>
      </c>
    </row>
    <row r="1892" spans="1:9" x14ac:dyDescent="0.25">
      <c r="A1892" s="40">
        <v>41470</v>
      </c>
      <c r="B1892" s="30" t="s">
        <v>54</v>
      </c>
      <c r="C1892" s="30" t="s">
        <v>55</v>
      </c>
      <c r="D1892" s="30">
        <v>95.240600000000001</v>
      </c>
      <c r="E1892" s="30">
        <v>92.560599999999994</v>
      </c>
      <c r="F1892" s="30">
        <v>2.8954</v>
      </c>
      <c r="G1892" s="30">
        <v>2.68</v>
      </c>
      <c r="H1892" s="30">
        <v>1100.02</v>
      </c>
      <c r="I1892" s="30">
        <v>104766564.81200001</v>
      </c>
    </row>
    <row r="1893" spans="1:9" x14ac:dyDescent="0.25">
      <c r="A1893" s="40">
        <v>41467</v>
      </c>
      <c r="B1893" s="30" t="s">
        <v>54</v>
      </c>
      <c r="C1893" s="30" t="s">
        <v>55</v>
      </c>
      <c r="D1893" s="30">
        <v>92.5608</v>
      </c>
      <c r="E1893" s="30">
        <v>93.452799999999996</v>
      </c>
      <c r="F1893" s="30">
        <v>-0.95448999999999995</v>
      </c>
      <c r="G1893" s="30">
        <v>-0.89200000000000002</v>
      </c>
      <c r="H1893" s="30">
        <v>1200.02</v>
      </c>
      <c r="I1893" s="30">
        <v>111074811.21600001</v>
      </c>
    </row>
    <row r="1894" spans="1:9" x14ac:dyDescent="0.25">
      <c r="A1894" s="40">
        <v>41466</v>
      </c>
      <c r="B1894" s="30" t="s">
        <v>54</v>
      </c>
      <c r="C1894" s="30" t="s">
        <v>55</v>
      </c>
      <c r="D1894" s="30">
        <v>93.452799999999996</v>
      </c>
      <c r="E1894" s="30">
        <v>91.681600000000003</v>
      </c>
      <c r="F1894" s="30">
        <v>1.9319</v>
      </c>
      <c r="G1894" s="30">
        <v>1.7712000000000001</v>
      </c>
      <c r="H1894" s="30">
        <v>1200.02</v>
      </c>
      <c r="I1894" s="30">
        <v>112145229.05599999</v>
      </c>
    </row>
    <row r="1895" spans="1:9" x14ac:dyDescent="0.25">
      <c r="A1895" s="40">
        <v>41465</v>
      </c>
      <c r="B1895" s="30" t="s">
        <v>54</v>
      </c>
      <c r="C1895" s="30" t="s">
        <v>55</v>
      </c>
      <c r="D1895" s="30">
        <v>91.681600000000003</v>
      </c>
      <c r="E1895" s="30">
        <v>90.097999999999999</v>
      </c>
      <c r="F1895" s="30">
        <v>1.7576400000000001</v>
      </c>
      <c r="G1895" s="30">
        <v>1.5835999999999999</v>
      </c>
      <c r="H1895" s="30">
        <v>1200.02</v>
      </c>
      <c r="I1895" s="30">
        <v>110019753.632</v>
      </c>
    </row>
    <row r="1896" spans="1:9" x14ac:dyDescent="0.25">
      <c r="A1896" s="40">
        <v>41464</v>
      </c>
      <c r="B1896" s="30" t="s">
        <v>54</v>
      </c>
      <c r="C1896" s="30" t="s">
        <v>55</v>
      </c>
      <c r="D1896" s="30">
        <v>90.098100000000002</v>
      </c>
      <c r="E1896" s="30">
        <v>89.297300000000007</v>
      </c>
      <c r="F1896" s="30">
        <v>0.89678000000000002</v>
      </c>
      <c r="G1896" s="30">
        <v>0.80079999999999996</v>
      </c>
      <c r="H1896" s="30">
        <v>1200.02</v>
      </c>
      <c r="I1896" s="30">
        <v>108119521.962</v>
      </c>
    </row>
    <row r="1897" spans="1:9" x14ac:dyDescent="0.25">
      <c r="A1897" s="40">
        <v>41463</v>
      </c>
      <c r="B1897" s="30" t="s">
        <v>54</v>
      </c>
      <c r="C1897" s="30" t="s">
        <v>55</v>
      </c>
      <c r="D1897" s="30">
        <v>89.297499999999999</v>
      </c>
      <c r="E1897" s="30">
        <v>85.947500000000005</v>
      </c>
      <c r="F1897" s="30">
        <v>3.8977300000000001</v>
      </c>
      <c r="G1897" s="30">
        <v>3.35</v>
      </c>
      <c r="H1897" s="30">
        <v>1200.02</v>
      </c>
      <c r="I1897" s="30">
        <v>107158785.95</v>
      </c>
    </row>
    <row r="1898" spans="1:9" x14ac:dyDescent="0.25">
      <c r="A1898" s="40">
        <v>41460</v>
      </c>
      <c r="B1898" s="30" t="s">
        <v>54</v>
      </c>
      <c r="C1898" s="30" t="s">
        <v>55</v>
      </c>
      <c r="D1898" s="30">
        <v>85.947699999999998</v>
      </c>
      <c r="E1898" s="30">
        <v>81.148899999999998</v>
      </c>
      <c r="F1898" s="30">
        <v>5.91357</v>
      </c>
      <c r="G1898" s="30">
        <v>4.7988</v>
      </c>
      <c r="H1898" s="30">
        <v>1200.02</v>
      </c>
      <c r="I1898" s="30">
        <v>103138958.954</v>
      </c>
    </row>
    <row r="1899" spans="1:9" x14ac:dyDescent="0.25">
      <c r="A1899" s="40">
        <v>41458</v>
      </c>
      <c r="B1899" s="30" t="s">
        <v>54</v>
      </c>
      <c r="C1899" s="30" t="s">
        <v>55</v>
      </c>
      <c r="D1899" s="30">
        <v>81.148899999999998</v>
      </c>
      <c r="E1899" s="30">
        <v>80.185299999999998</v>
      </c>
      <c r="F1899" s="30">
        <v>1.2017199999999999</v>
      </c>
      <c r="G1899" s="30">
        <v>0.96360000000000001</v>
      </c>
      <c r="H1899" s="30">
        <v>1200.02</v>
      </c>
      <c r="I1899" s="30">
        <v>97380302.978</v>
      </c>
    </row>
    <row r="1900" spans="1:9" x14ac:dyDescent="0.25">
      <c r="A1900" s="40">
        <v>41457</v>
      </c>
      <c r="B1900" s="30" t="s">
        <v>54</v>
      </c>
      <c r="C1900" s="30" t="s">
        <v>55</v>
      </c>
      <c r="D1900" s="30">
        <v>80.185599999999994</v>
      </c>
      <c r="E1900" s="30">
        <v>80.049199999999999</v>
      </c>
      <c r="F1900" s="30">
        <v>0.1704</v>
      </c>
      <c r="G1900" s="30">
        <v>0.13639999999999999</v>
      </c>
      <c r="H1900" s="30">
        <v>1200.02</v>
      </c>
      <c r="I1900" s="30">
        <v>96224323.711999997</v>
      </c>
    </row>
    <row r="1901" spans="1:9" x14ac:dyDescent="0.25">
      <c r="A1901" s="40">
        <v>41456</v>
      </c>
      <c r="B1901" s="30" t="s">
        <v>54</v>
      </c>
      <c r="C1901" s="30" t="s">
        <v>55</v>
      </c>
      <c r="D1901" s="30">
        <v>80.049199999999999</v>
      </c>
      <c r="E1901" s="30">
        <v>78.268799999999999</v>
      </c>
      <c r="F1901" s="30">
        <v>2.2747299999999999</v>
      </c>
      <c r="G1901" s="30">
        <v>1.7804</v>
      </c>
      <c r="H1901" s="30">
        <v>1250.02</v>
      </c>
      <c r="I1901" s="30">
        <v>100063100.984</v>
      </c>
    </row>
    <row r="1902" spans="1:9" x14ac:dyDescent="0.25">
      <c r="A1902" s="40">
        <v>41453</v>
      </c>
      <c r="B1902" s="30" t="s">
        <v>54</v>
      </c>
      <c r="C1902" s="30" t="s">
        <v>55</v>
      </c>
      <c r="D1902" s="30">
        <v>78.269000000000005</v>
      </c>
      <c r="E1902" s="30">
        <v>77.639399999999995</v>
      </c>
      <c r="F1902" s="30">
        <v>0.81093000000000004</v>
      </c>
      <c r="G1902" s="30">
        <v>0.62960000000000005</v>
      </c>
      <c r="H1902" s="30">
        <v>1500.02</v>
      </c>
      <c r="I1902" s="30">
        <v>117405065.38</v>
      </c>
    </row>
    <row r="1903" spans="1:9" x14ac:dyDescent="0.25">
      <c r="A1903" s="40">
        <v>41452</v>
      </c>
      <c r="B1903" s="30" t="s">
        <v>54</v>
      </c>
      <c r="C1903" s="30" t="s">
        <v>55</v>
      </c>
      <c r="D1903" s="30">
        <v>77.639700000000005</v>
      </c>
      <c r="E1903" s="30">
        <v>75.215299999999999</v>
      </c>
      <c r="F1903" s="30">
        <v>3.2232799999999999</v>
      </c>
      <c r="G1903" s="30">
        <v>2.4243999999999999</v>
      </c>
      <c r="H1903" s="30">
        <v>1500.02</v>
      </c>
      <c r="I1903" s="30">
        <v>116461102.794</v>
      </c>
    </row>
    <row r="1904" spans="1:9" x14ac:dyDescent="0.25">
      <c r="A1904" s="40">
        <v>41451</v>
      </c>
      <c r="B1904" s="30" t="s">
        <v>54</v>
      </c>
      <c r="C1904" s="30" t="s">
        <v>55</v>
      </c>
      <c r="D1904" s="30">
        <v>75.215500000000006</v>
      </c>
      <c r="E1904" s="30">
        <v>73.213499999999996</v>
      </c>
      <c r="F1904" s="30">
        <v>2.73447</v>
      </c>
      <c r="G1904" s="30">
        <v>2.0019999999999998</v>
      </c>
      <c r="H1904" s="30">
        <v>1500.02</v>
      </c>
      <c r="I1904" s="30">
        <v>112824754.31</v>
      </c>
    </row>
    <row r="1905" spans="1:9" x14ac:dyDescent="0.25">
      <c r="A1905" s="40">
        <v>41450</v>
      </c>
      <c r="B1905" s="30" t="s">
        <v>54</v>
      </c>
      <c r="C1905" s="30" t="s">
        <v>55</v>
      </c>
      <c r="D1905" s="30">
        <v>73.213700000000003</v>
      </c>
      <c r="E1905" s="30">
        <v>71.012900000000002</v>
      </c>
      <c r="F1905" s="30">
        <v>3.0991599999999999</v>
      </c>
      <c r="G1905" s="30">
        <v>2.2008000000000001</v>
      </c>
      <c r="H1905" s="30">
        <v>1500.02</v>
      </c>
      <c r="I1905" s="30">
        <v>109822014.274</v>
      </c>
    </row>
    <row r="1906" spans="1:9" x14ac:dyDescent="0.25">
      <c r="A1906" s="40">
        <v>41449</v>
      </c>
      <c r="B1906" s="30" t="s">
        <v>54</v>
      </c>
      <c r="C1906" s="30" t="s">
        <v>55</v>
      </c>
      <c r="D1906" s="30">
        <v>71.013099999999994</v>
      </c>
      <c r="E1906" s="30">
        <v>75.422300000000007</v>
      </c>
      <c r="F1906" s="30">
        <v>-5.8460200000000002</v>
      </c>
      <c r="G1906" s="30">
        <v>-4.4092000000000002</v>
      </c>
      <c r="H1906" s="30">
        <v>1500.02</v>
      </c>
      <c r="I1906" s="30">
        <v>106521070.26199999</v>
      </c>
    </row>
    <row r="1907" spans="1:9" x14ac:dyDescent="0.25">
      <c r="A1907" s="40">
        <v>41446</v>
      </c>
      <c r="B1907" s="30" t="s">
        <v>54</v>
      </c>
      <c r="C1907" s="30" t="s">
        <v>55</v>
      </c>
      <c r="D1907" s="30">
        <v>75.422300000000007</v>
      </c>
      <c r="E1907" s="30">
        <v>73.230699999999999</v>
      </c>
      <c r="F1907" s="30">
        <v>2.9927299999999999</v>
      </c>
      <c r="G1907" s="30">
        <v>2.1916000000000002</v>
      </c>
      <c r="H1907" s="30">
        <v>1350.02</v>
      </c>
      <c r="I1907" s="30">
        <v>101821613.44599999</v>
      </c>
    </row>
    <row r="1908" spans="1:9" x14ac:dyDescent="0.25">
      <c r="A1908" s="40">
        <v>41445</v>
      </c>
      <c r="B1908" s="30" t="s">
        <v>54</v>
      </c>
      <c r="C1908" s="30" t="s">
        <v>55</v>
      </c>
      <c r="D1908" s="30">
        <v>73.230999999999995</v>
      </c>
      <c r="E1908" s="30">
        <v>82.844200000000001</v>
      </c>
      <c r="F1908" s="30">
        <v>-11.603949999999999</v>
      </c>
      <c r="G1908" s="30">
        <v>-9.6132000000000009</v>
      </c>
      <c r="H1908" s="30">
        <v>1200.02</v>
      </c>
      <c r="I1908" s="30">
        <v>87878664.620000005</v>
      </c>
    </row>
    <row r="1909" spans="1:9" x14ac:dyDescent="0.25">
      <c r="A1909" s="40">
        <v>41444</v>
      </c>
      <c r="B1909" s="30" t="s">
        <v>54</v>
      </c>
      <c r="C1909" s="30" t="s">
        <v>55</v>
      </c>
      <c r="D1909" s="30">
        <v>82.843900000000005</v>
      </c>
      <c r="E1909" s="30">
        <v>82.380700000000004</v>
      </c>
      <c r="F1909" s="30">
        <v>0.56227000000000005</v>
      </c>
      <c r="G1909" s="30">
        <v>0.4632</v>
      </c>
      <c r="H1909" s="30">
        <v>1100.02</v>
      </c>
      <c r="I1909" s="30">
        <v>91129946.878000006</v>
      </c>
    </row>
    <row r="1910" spans="1:9" x14ac:dyDescent="0.25">
      <c r="A1910" s="40">
        <v>41443</v>
      </c>
      <c r="B1910" s="30" t="s">
        <v>54</v>
      </c>
      <c r="C1910" s="30" t="s">
        <v>55</v>
      </c>
      <c r="D1910" s="30">
        <v>82.380799999999994</v>
      </c>
      <c r="E1910" s="30">
        <v>81.7072</v>
      </c>
      <c r="F1910" s="30">
        <v>0.82440999999999998</v>
      </c>
      <c r="G1910" s="30">
        <v>0.67359999999999998</v>
      </c>
      <c r="H1910" s="30">
        <v>1050.02</v>
      </c>
      <c r="I1910" s="30">
        <v>86501487.615999997</v>
      </c>
    </row>
    <row r="1911" spans="1:9" x14ac:dyDescent="0.25">
      <c r="A1911" s="40">
        <v>41442</v>
      </c>
      <c r="B1911" s="30" t="s">
        <v>54</v>
      </c>
      <c r="C1911" s="30" t="s">
        <v>55</v>
      </c>
      <c r="D1911" s="30">
        <v>81.707499999999996</v>
      </c>
      <c r="E1911" s="30">
        <v>79.474699999999999</v>
      </c>
      <c r="F1911" s="30">
        <v>2.80945</v>
      </c>
      <c r="G1911" s="30">
        <v>2.2328000000000001</v>
      </c>
      <c r="H1911" s="30">
        <v>1050.02</v>
      </c>
      <c r="I1911" s="30">
        <v>85794509.150000006</v>
      </c>
    </row>
    <row r="1912" spans="1:9" x14ac:dyDescent="0.25">
      <c r="A1912" s="40">
        <v>41439</v>
      </c>
      <c r="B1912" s="30" t="s">
        <v>54</v>
      </c>
      <c r="C1912" s="30" t="s">
        <v>55</v>
      </c>
      <c r="D1912" s="30">
        <v>79.474900000000005</v>
      </c>
      <c r="E1912" s="30">
        <v>82.420900000000003</v>
      </c>
      <c r="F1912" s="30">
        <v>-3.5743399999999999</v>
      </c>
      <c r="G1912" s="30">
        <v>-2.9460000000000002</v>
      </c>
      <c r="H1912" s="30">
        <v>1050.02</v>
      </c>
      <c r="I1912" s="30">
        <v>83450234.497999996</v>
      </c>
    </row>
    <row r="1913" spans="1:9" x14ac:dyDescent="0.25">
      <c r="A1913" s="40">
        <v>41438</v>
      </c>
      <c r="B1913" s="30" t="s">
        <v>54</v>
      </c>
      <c r="C1913" s="30" t="s">
        <v>55</v>
      </c>
      <c r="D1913" s="30">
        <v>82.420900000000003</v>
      </c>
      <c r="E1913" s="30">
        <v>78.285300000000007</v>
      </c>
      <c r="F1913" s="30">
        <v>5.2827299999999999</v>
      </c>
      <c r="G1913" s="30">
        <v>4.1356000000000002</v>
      </c>
      <c r="H1913" s="30">
        <v>1100.02</v>
      </c>
      <c r="I1913" s="30">
        <v>90664638.417999998</v>
      </c>
    </row>
    <row r="1914" spans="1:9" x14ac:dyDescent="0.25">
      <c r="A1914" s="40">
        <v>41437</v>
      </c>
      <c r="B1914" s="30" t="s">
        <v>54</v>
      </c>
      <c r="C1914" s="30" t="s">
        <v>55</v>
      </c>
      <c r="D1914" s="30">
        <v>78.285499999999999</v>
      </c>
      <c r="E1914" s="30">
        <v>83.347099999999998</v>
      </c>
      <c r="F1914" s="30">
        <v>-6.0729199999999999</v>
      </c>
      <c r="G1914" s="30">
        <v>-5.0616000000000003</v>
      </c>
      <c r="H1914" s="30">
        <v>1100.02</v>
      </c>
      <c r="I1914" s="30">
        <v>86115615.709999993</v>
      </c>
    </row>
    <row r="1915" spans="1:9" x14ac:dyDescent="0.25">
      <c r="A1915" s="40">
        <v>41436</v>
      </c>
      <c r="B1915" s="30" t="s">
        <v>54</v>
      </c>
      <c r="C1915" s="30" t="s">
        <v>55</v>
      </c>
      <c r="D1915" s="30">
        <v>83.346999999999994</v>
      </c>
      <c r="E1915" s="30">
        <v>88.948599999999999</v>
      </c>
      <c r="F1915" s="30">
        <v>-6.2975700000000003</v>
      </c>
      <c r="G1915" s="30">
        <v>-5.6016000000000004</v>
      </c>
      <c r="H1915" s="30">
        <v>1100.02</v>
      </c>
      <c r="I1915" s="30">
        <v>91683366.939999998</v>
      </c>
    </row>
    <row r="1916" spans="1:9" x14ac:dyDescent="0.25">
      <c r="A1916" s="40">
        <v>41435</v>
      </c>
      <c r="B1916" s="30" t="s">
        <v>54</v>
      </c>
      <c r="C1916" s="30" t="s">
        <v>55</v>
      </c>
      <c r="D1916" s="30">
        <v>88.948300000000003</v>
      </c>
      <c r="E1916" s="30">
        <v>87.884299999999996</v>
      </c>
      <c r="F1916" s="30">
        <v>1.21068</v>
      </c>
      <c r="G1916" s="30">
        <v>1.0640000000000001</v>
      </c>
      <c r="H1916" s="30">
        <v>1100.02</v>
      </c>
      <c r="I1916" s="30">
        <v>97844908.966000006</v>
      </c>
    </row>
    <row r="1917" spans="1:9" x14ac:dyDescent="0.25">
      <c r="A1917" s="40">
        <v>41432</v>
      </c>
      <c r="B1917" s="30" t="s">
        <v>54</v>
      </c>
      <c r="C1917" s="30" t="s">
        <v>55</v>
      </c>
      <c r="D1917" s="30">
        <v>87.884399999999999</v>
      </c>
      <c r="E1917" s="30">
        <v>85.318799999999996</v>
      </c>
      <c r="F1917" s="30">
        <v>3.0070700000000001</v>
      </c>
      <c r="G1917" s="30">
        <v>2.5655999999999999</v>
      </c>
      <c r="H1917" s="30">
        <v>1100.02</v>
      </c>
      <c r="I1917" s="30">
        <v>96674597.687999994</v>
      </c>
    </row>
    <row r="1918" spans="1:9" x14ac:dyDescent="0.25">
      <c r="A1918" s="40">
        <v>41431</v>
      </c>
      <c r="B1918" s="30" t="s">
        <v>54</v>
      </c>
      <c r="C1918" s="30" t="s">
        <v>55</v>
      </c>
      <c r="D1918" s="30">
        <v>85.318799999999996</v>
      </c>
      <c r="E1918" s="30">
        <v>83.055999999999997</v>
      </c>
      <c r="F1918" s="30">
        <v>2.7244299999999999</v>
      </c>
      <c r="G1918" s="30">
        <v>2.2627999999999999</v>
      </c>
      <c r="H1918" s="30">
        <v>1050.02</v>
      </c>
      <c r="I1918" s="30">
        <v>89586446.376000002</v>
      </c>
    </row>
    <row r="1919" spans="1:9" x14ac:dyDescent="0.25">
      <c r="A1919" s="40">
        <v>41430</v>
      </c>
      <c r="B1919" s="30" t="s">
        <v>54</v>
      </c>
      <c r="C1919" s="30" t="s">
        <v>55</v>
      </c>
      <c r="D1919" s="30">
        <v>83.056299999999993</v>
      </c>
      <c r="E1919" s="30">
        <v>87.227900000000005</v>
      </c>
      <c r="F1919" s="30">
        <v>-4.7824099999999996</v>
      </c>
      <c r="G1919" s="30">
        <v>-4.1715999999999998</v>
      </c>
      <c r="H1919" s="30">
        <v>750.02</v>
      </c>
      <c r="I1919" s="30">
        <v>62293886.126000002</v>
      </c>
    </row>
    <row r="1920" spans="1:9" x14ac:dyDescent="0.25">
      <c r="A1920" s="40">
        <v>41429</v>
      </c>
      <c r="B1920" s="30" t="s">
        <v>54</v>
      </c>
      <c r="C1920" s="30" t="s">
        <v>55</v>
      </c>
      <c r="D1920" s="30">
        <v>87.227699999999999</v>
      </c>
      <c r="E1920" s="30">
        <v>87.754499999999993</v>
      </c>
      <c r="F1920" s="30">
        <v>-0.60031000000000001</v>
      </c>
      <c r="G1920" s="30">
        <v>-0.52680000000000005</v>
      </c>
      <c r="H1920" s="30">
        <v>750.02</v>
      </c>
      <c r="I1920" s="30">
        <v>65422519.553999998</v>
      </c>
    </row>
    <row r="1921" spans="1:9" x14ac:dyDescent="0.25">
      <c r="A1921" s="40">
        <v>41428</v>
      </c>
      <c r="B1921" s="30" t="s">
        <v>54</v>
      </c>
      <c r="C1921" s="30" t="s">
        <v>55</v>
      </c>
      <c r="D1921" s="30">
        <v>87.754300000000001</v>
      </c>
      <c r="E1921" s="30">
        <v>87.306299999999993</v>
      </c>
      <c r="F1921" s="30">
        <v>0.51314000000000004</v>
      </c>
      <c r="G1921" s="30">
        <v>0.44800000000000001</v>
      </c>
      <c r="H1921" s="30">
        <v>450.02</v>
      </c>
      <c r="I1921" s="30">
        <v>39491190.086000003</v>
      </c>
    </row>
    <row r="1922" spans="1:9" x14ac:dyDescent="0.25">
      <c r="A1922" s="40">
        <v>41425</v>
      </c>
      <c r="B1922" s="30" t="s">
        <v>54</v>
      </c>
      <c r="C1922" s="30" t="s">
        <v>55</v>
      </c>
      <c r="D1922" s="30">
        <v>87.306600000000003</v>
      </c>
      <c r="E1922" s="30">
        <v>90.983400000000003</v>
      </c>
      <c r="F1922" s="30">
        <v>-4.0411799999999998</v>
      </c>
      <c r="G1922" s="30">
        <v>-3.6768000000000001</v>
      </c>
      <c r="H1922" s="30">
        <v>700.02</v>
      </c>
      <c r="I1922" s="30">
        <v>61116366.131999999</v>
      </c>
    </row>
    <row r="1923" spans="1:9" x14ac:dyDescent="0.25">
      <c r="A1923" s="40">
        <v>41424</v>
      </c>
      <c r="B1923" s="30" t="s">
        <v>54</v>
      </c>
      <c r="C1923" s="30" t="s">
        <v>55</v>
      </c>
      <c r="D1923" s="30">
        <v>90.983099999999993</v>
      </c>
      <c r="E1923" s="30">
        <v>91.219499999999996</v>
      </c>
      <c r="F1923" s="30">
        <v>-0.25916</v>
      </c>
      <c r="G1923" s="30">
        <v>-0.2364</v>
      </c>
      <c r="H1923" s="30">
        <v>800.02</v>
      </c>
      <c r="I1923" s="30">
        <v>72788299.662</v>
      </c>
    </row>
    <row r="1924" spans="1:9" x14ac:dyDescent="0.25">
      <c r="A1924" s="40">
        <v>41423</v>
      </c>
      <c r="B1924" s="30" t="s">
        <v>54</v>
      </c>
      <c r="C1924" s="30" t="s">
        <v>55</v>
      </c>
      <c r="D1924" s="30">
        <v>91.219200000000001</v>
      </c>
      <c r="E1924" s="30">
        <v>92.2196</v>
      </c>
      <c r="F1924" s="30">
        <v>-1.0848</v>
      </c>
      <c r="G1924" s="30">
        <v>-1.0004</v>
      </c>
      <c r="H1924" s="30">
        <v>800.02</v>
      </c>
      <c r="I1924" s="30">
        <v>72977184.384000003</v>
      </c>
    </row>
    <row r="1925" spans="1:9" x14ac:dyDescent="0.25">
      <c r="A1925" s="40">
        <v>41422</v>
      </c>
      <c r="B1925" s="30" t="s">
        <v>54</v>
      </c>
      <c r="C1925" s="30" t="s">
        <v>55</v>
      </c>
      <c r="D1925" s="30">
        <v>92.2196</v>
      </c>
      <c r="E1925" s="30">
        <v>90.625600000000006</v>
      </c>
      <c r="F1925" s="30">
        <v>1.75888</v>
      </c>
      <c r="G1925" s="30">
        <v>1.5940000000000001</v>
      </c>
      <c r="H1925" s="30">
        <v>800.02</v>
      </c>
      <c r="I1925" s="30">
        <v>73777524.392000005</v>
      </c>
    </row>
    <row r="1926" spans="1:9" x14ac:dyDescent="0.25">
      <c r="A1926" s="40">
        <v>41418</v>
      </c>
      <c r="B1926" s="30" t="s">
        <v>54</v>
      </c>
      <c r="C1926" s="30" t="s">
        <v>55</v>
      </c>
      <c r="D1926" s="30">
        <v>90.625699999999995</v>
      </c>
      <c r="E1926" s="30">
        <v>90.595699999999994</v>
      </c>
      <c r="F1926" s="30">
        <v>3.3110000000000001E-2</v>
      </c>
      <c r="G1926" s="30">
        <v>0.03</v>
      </c>
      <c r="H1926" s="30">
        <v>800.02</v>
      </c>
      <c r="I1926" s="30">
        <v>72502372.513999999</v>
      </c>
    </row>
    <row r="1927" spans="1:9" x14ac:dyDescent="0.25">
      <c r="A1927" s="40">
        <v>41417</v>
      </c>
      <c r="B1927" s="30" t="s">
        <v>54</v>
      </c>
      <c r="C1927" s="30" t="s">
        <v>55</v>
      </c>
      <c r="D1927" s="30">
        <v>90.595699999999994</v>
      </c>
      <c r="E1927" s="30">
        <v>91.775700000000001</v>
      </c>
      <c r="F1927" s="30">
        <v>-1.2857400000000001</v>
      </c>
      <c r="G1927" s="30">
        <v>-1.18</v>
      </c>
      <c r="H1927" s="30">
        <v>800.02</v>
      </c>
      <c r="I1927" s="30">
        <v>72478371.914000005</v>
      </c>
    </row>
    <row r="1928" spans="1:9" x14ac:dyDescent="0.25">
      <c r="A1928" s="40">
        <v>41416</v>
      </c>
      <c r="B1928" s="30" t="s">
        <v>54</v>
      </c>
      <c r="C1928" s="30" t="s">
        <v>55</v>
      </c>
      <c r="D1928" s="30">
        <v>91.775499999999994</v>
      </c>
      <c r="E1928" s="30">
        <v>91.225499999999997</v>
      </c>
      <c r="F1928" s="30">
        <v>0.60289999999999999</v>
      </c>
      <c r="G1928" s="30">
        <v>0.55000000000000004</v>
      </c>
      <c r="H1928" s="30">
        <v>800.02</v>
      </c>
      <c r="I1928" s="30">
        <v>73422235.510000005</v>
      </c>
    </row>
    <row r="1929" spans="1:9" x14ac:dyDescent="0.25">
      <c r="A1929" s="40">
        <v>41415</v>
      </c>
      <c r="B1929" s="30" t="s">
        <v>54</v>
      </c>
      <c r="C1929" s="30" t="s">
        <v>55</v>
      </c>
      <c r="D1929" s="30">
        <v>91.225700000000003</v>
      </c>
      <c r="E1929" s="30">
        <v>93.072100000000006</v>
      </c>
      <c r="F1929" s="30">
        <v>-1.98384</v>
      </c>
      <c r="G1929" s="30">
        <v>-1.8464</v>
      </c>
      <c r="H1929" s="30">
        <v>800.02</v>
      </c>
      <c r="I1929" s="30">
        <v>72982384.513999999</v>
      </c>
    </row>
    <row r="1930" spans="1:9" x14ac:dyDescent="0.25">
      <c r="A1930" s="40">
        <v>41414</v>
      </c>
      <c r="B1930" s="30" t="s">
        <v>54</v>
      </c>
      <c r="C1930" s="30" t="s">
        <v>55</v>
      </c>
      <c r="D1930" s="30">
        <v>93.071899999999999</v>
      </c>
      <c r="E1930" s="30">
        <v>93.118700000000004</v>
      </c>
      <c r="F1930" s="30">
        <v>-5.0259999999999999E-2</v>
      </c>
      <c r="G1930" s="30">
        <v>-4.6800000000000001E-2</v>
      </c>
      <c r="H1930" s="30">
        <v>650.02</v>
      </c>
      <c r="I1930" s="30">
        <v>60498596.438000001</v>
      </c>
    </row>
    <row r="1931" spans="1:9" x14ac:dyDescent="0.25">
      <c r="A1931" s="40">
        <v>41411</v>
      </c>
      <c r="B1931" s="30" t="s">
        <v>54</v>
      </c>
      <c r="C1931" s="30" t="s">
        <v>55</v>
      </c>
      <c r="D1931" s="30">
        <v>93.118399999999994</v>
      </c>
      <c r="E1931" s="30">
        <v>91.242000000000004</v>
      </c>
      <c r="F1931" s="30">
        <v>2.0565099999999998</v>
      </c>
      <c r="G1931" s="30">
        <v>1.8764000000000001</v>
      </c>
      <c r="H1931" s="30">
        <v>650.02</v>
      </c>
      <c r="I1931" s="30">
        <v>60528822.368000001</v>
      </c>
    </row>
    <row r="1932" spans="1:9" x14ac:dyDescent="0.25">
      <c r="A1932" s="40">
        <v>41410</v>
      </c>
      <c r="B1932" s="30" t="s">
        <v>54</v>
      </c>
      <c r="C1932" s="30" t="s">
        <v>55</v>
      </c>
      <c r="D1932" s="30">
        <v>91.242199999999997</v>
      </c>
      <c r="E1932" s="30">
        <v>92.532600000000002</v>
      </c>
      <c r="F1932" s="30">
        <v>-1.3945399999999999</v>
      </c>
      <c r="G1932" s="30">
        <v>-1.2904</v>
      </c>
      <c r="H1932" s="30">
        <v>750.02</v>
      </c>
      <c r="I1932" s="30">
        <v>68433474.843999997</v>
      </c>
    </row>
    <row r="1933" spans="1:9" x14ac:dyDescent="0.25">
      <c r="A1933" s="40">
        <v>41409</v>
      </c>
      <c r="B1933" s="30" t="s">
        <v>54</v>
      </c>
      <c r="C1933" s="30" t="s">
        <v>55</v>
      </c>
      <c r="D1933" s="30">
        <v>92.532499999999999</v>
      </c>
      <c r="E1933" s="30">
        <v>93.230099999999993</v>
      </c>
      <c r="F1933" s="30">
        <v>-0.74826000000000004</v>
      </c>
      <c r="G1933" s="30">
        <v>-0.6976</v>
      </c>
      <c r="H1933" s="30">
        <v>750.02</v>
      </c>
      <c r="I1933" s="30">
        <v>69401225.650000006</v>
      </c>
    </row>
    <row r="1934" spans="1:9" x14ac:dyDescent="0.25">
      <c r="A1934" s="40">
        <v>41408</v>
      </c>
      <c r="B1934" s="30" t="s">
        <v>54</v>
      </c>
      <c r="C1934" s="30" t="s">
        <v>55</v>
      </c>
      <c r="D1934" s="30">
        <v>93.229900000000001</v>
      </c>
      <c r="E1934" s="30">
        <v>92.833100000000002</v>
      </c>
      <c r="F1934" s="30">
        <v>0.42742999999999998</v>
      </c>
      <c r="G1934" s="30">
        <v>0.39679999999999999</v>
      </c>
      <c r="H1934" s="30">
        <v>750.02</v>
      </c>
      <c r="I1934" s="30">
        <v>69924289.598000005</v>
      </c>
    </row>
    <row r="1935" spans="1:9" x14ac:dyDescent="0.25">
      <c r="A1935" s="40">
        <v>41407</v>
      </c>
      <c r="B1935" s="30" t="s">
        <v>54</v>
      </c>
      <c r="C1935" s="30" t="s">
        <v>55</v>
      </c>
      <c r="D1935" s="30">
        <v>92.833399999999997</v>
      </c>
      <c r="E1935" s="30">
        <v>92.486199999999997</v>
      </c>
      <c r="F1935" s="30">
        <v>0.37541000000000002</v>
      </c>
      <c r="G1935" s="30">
        <v>0.34720000000000001</v>
      </c>
      <c r="H1935" s="30">
        <v>750.02</v>
      </c>
      <c r="I1935" s="30">
        <v>69626906.667999998</v>
      </c>
    </row>
    <row r="1936" spans="1:9" x14ac:dyDescent="0.25">
      <c r="A1936" s="40">
        <v>41404</v>
      </c>
      <c r="B1936" s="30" t="s">
        <v>54</v>
      </c>
      <c r="C1936" s="30" t="s">
        <v>55</v>
      </c>
      <c r="D1936" s="30">
        <v>92.4863</v>
      </c>
      <c r="E1936" s="30">
        <v>90.776300000000006</v>
      </c>
      <c r="F1936" s="30">
        <v>1.88375</v>
      </c>
      <c r="G1936" s="30">
        <v>1.71</v>
      </c>
      <c r="H1936" s="30">
        <v>850.02</v>
      </c>
      <c r="I1936" s="30">
        <v>78615204.725999996</v>
      </c>
    </row>
    <row r="1937" spans="1:9" x14ac:dyDescent="0.25">
      <c r="A1937" s="40">
        <v>41403</v>
      </c>
      <c r="B1937" s="30" t="s">
        <v>54</v>
      </c>
      <c r="C1937" s="30" t="s">
        <v>55</v>
      </c>
      <c r="D1937" s="30">
        <v>90.776499999999999</v>
      </c>
      <c r="E1937" s="30">
        <v>92.233699999999999</v>
      </c>
      <c r="F1937" s="30">
        <v>-1.5799000000000001</v>
      </c>
      <c r="G1937" s="30">
        <v>-1.4572000000000001</v>
      </c>
      <c r="H1937" s="30">
        <v>800.02</v>
      </c>
      <c r="I1937" s="30">
        <v>72623015.530000001</v>
      </c>
    </row>
    <row r="1938" spans="1:9" x14ac:dyDescent="0.25">
      <c r="A1938" s="40">
        <v>41402</v>
      </c>
      <c r="B1938" s="30" t="s">
        <v>54</v>
      </c>
      <c r="C1938" s="30" t="s">
        <v>55</v>
      </c>
      <c r="D1938" s="30">
        <v>92.233699999999999</v>
      </c>
      <c r="E1938" s="30">
        <v>93.396500000000003</v>
      </c>
      <c r="F1938" s="30">
        <v>-1.24501</v>
      </c>
      <c r="G1938" s="30">
        <v>-1.1628000000000001</v>
      </c>
      <c r="H1938" s="30">
        <v>800.02</v>
      </c>
      <c r="I1938" s="30">
        <v>73788804.673999995</v>
      </c>
    </row>
    <row r="1939" spans="1:9" x14ac:dyDescent="0.25">
      <c r="A1939" s="40">
        <v>41401</v>
      </c>
      <c r="B1939" s="30" t="s">
        <v>54</v>
      </c>
      <c r="C1939" s="30" t="s">
        <v>55</v>
      </c>
      <c r="D1939" s="30">
        <v>93.396500000000003</v>
      </c>
      <c r="E1939" s="30">
        <v>93.0809</v>
      </c>
      <c r="F1939" s="30">
        <v>0.33905999999999997</v>
      </c>
      <c r="G1939" s="30">
        <v>0.31559999999999999</v>
      </c>
      <c r="H1939" s="30">
        <v>800.02</v>
      </c>
      <c r="I1939" s="30">
        <v>74719067.930000007</v>
      </c>
    </row>
    <row r="1940" spans="1:9" x14ac:dyDescent="0.25">
      <c r="A1940" s="40">
        <v>41400</v>
      </c>
      <c r="B1940" s="30" t="s">
        <v>54</v>
      </c>
      <c r="C1940" s="30" t="s">
        <v>55</v>
      </c>
      <c r="D1940" s="30">
        <v>93.0809</v>
      </c>
      <c r="E1940" s="30">
        <v>91.089699999999993</v>
      </c>
      <c r="F1940" s="30">
        <v>2.1859799999999998</v>
      </c>
      <c r="G1940" s="30">
        <v>1.9912000000000001</v>
      </c>
      <c r="H1940" s="30">
        <v>850.02</v>
      </c>
      <c r="I1940" s="30">
        <v>79120626.618000001</v>
      </c>
    </row>
    <row r="1941" spans="1:9" x14ac:dyDescent="0.25">
      <c r="A1941" s="40">
        <v>41397</v>
      </c>
      <c r="B1941" s="30" t="s">
        <v>54</v>
      </c>
      <c r="C1941" s="30" t="s">
        <v>55</v>
      </c>
      <c r="D1941" s="30">
        <v>91.089799999999997</v>
      </c>
      <c r="E1941" s="30">
        <v>89.4482</v>
      </c>
      <c r="F1941" s="30">
        <v>1.83525</v>
      </c>
      <c r="G1941" s="30">
        <v>1.6415999999999999</v>
      </c>
      <c r="H1941" s="30">
        <v>850.02</v>
      </c>
      <c r="I1941" s="30">
        <v>77428151.796000004</v>
      </c>
    </row>
    <row r="1942" spans="1:9" x14ac:dyDescent="0.25">
      <c r="A1942" s="40">
        <v>41396</v>
      </c>
      <c r="B1942" s="30" t="s">
        <v>54</v>
      </c>
      <c r="C1942" s="30" t="s">
        <v>55</v>
      </c>
      <c r="D1942" s="30">
        <v>89.448499999999996</v>
      </c>
      <c r="E1942" s="30">
        <v>86.475300000000004</v>
      </c>
      <c r="F1942" s="30">
        <v>3.4382100000000002</v>
      </c>
      <c r="G1942" s="30">
        <v>2.9731999999999998</v>
      </c>
      <c r="H1942" s="30">
        <v>850.02</v>
      </c>
      <c r="I1942" s="30">
        <v>76033013.969999999</v>
      </c>
    </row>
    <row r="1943" spans="1:9" x14ac:dyDescent="0.25">
      <c r="A1943" s="40">
        <v>41395</v>
      </c>
      <c r="B1943" s="30" t="s">
        <v>54</v>
      </c>
      <c r="C1943" s="30" t="s">
        <v>55</v>
      </c>
      <c r="D1943" s="30">
        <v>86.475399999999993</v>
      </c>
      <c r="E1943" s="30">
        <v>90.375</v>
      </c>
      <c r="F1943" s="30">
        <v>-4.3149100000000002</v>
      </c>
      <c r="G1943" s="30">
        <v>-3.8996</v>
      </c>
      <c r="H1943" s="30">
        <v>850.02</v>
      </c>
      <c r="I1943" s="30">
        <v>73505819.508000001</v>
      </c>
    </row>
    <row r="1944" spans="1:9" x14ac:dyDescent="0.25">
      <c r="A1944" s="40">
        <v>41394</v>
      </c>
      <c r="B1944" s="30" t="s">
        <v>54</v>
      </c>
      <c r="C1944" s="30" t="s">
        <v>55</v>
      </c>
      <c r="D1944" s="30">
        <v>90.374700000000004</v>
      </c>
      <c r="E1944" s="30">
        <v>88.912300000000002</v>
      </c>
      <c r="F1944" s="30">
        <v>1.6447700000000001</v>
      </c>
      <c r="G1944" s="30">
        <v>1.4623999999999999</v>
      </c>
      <c r="H1944" s="30">
        <v>850.02</v>
      </c>
      <c r="I1944" s="30">
        <v>76820302.494000003</v>
      </c>
    </row>
    <row r="1945" spans="1:9" x14ac:dyDescent="0.25">
      <c r="A1945" s="40">
        <v>41393</v>
      </c>
      <c r="B1945" s="30" t="s">
        <v>54</v>
      </c>
      <c r="C1945" s="30" t="s">
        <v>55</v>
      </c>
      <c r="D1945" s="30">
        <v>88.912300000000002</v>
      </c>
      <c r="E1945" s="30">
        <v>88.626300000000001</v>
      </c>
      <c r="F1945" s="30">
        <v>0.32269999999999999</v>
      </c>
      <c r="G1945" s="30">
        <v>0.28599999999999998</v>
      </c>
      <c r="H1945" s="30">
        <v>850.02</v>
      </c>
      <c r="I1945" s="30">
        <v>75577233.246000007</v>
      </c>
    </row>
    <row r="1946" spans="1:9" x14ac:dyDescent="0.25">
      <c r="A1946" s="40">
        <v>41390</v>
      </c>
      <c r="B1946" s="30" t="s">
        <v>54</v>
      </c>
      <c r="C1946" s="30" t="s">
        <v>55</v>
      </c>
      <c r="D1946" s="30">
        <v>88.626400000000004</v>
      </c>
      <c r="E1946" s="30">
        <v>88.796400000000006</v>
      </c>
      <c r="F1946" s="30">
        <v>-0.19145000000000001</v>
      </c>
      <c r="G1946" s="30">
        <v>-0.17</v>
      </c>
      <c r="H1946" s="30">
        <v>1050.02</v>
      </c>
      <c r="I1946" s="30">
        <v>93059492.527999997</v>
      </c>
    </row>
    <row r="1947" spans="1:9" x14ac:dyDescent="0.25">
      <c r="A1947" s="40">
        <v>41389</v>
      </c>
      <c r="B1947" s="30" t="s">
        <v>54</v>
      </c>
      <c r="C1947" s="30" t="s">
        <v>55</v>
      </c>
      <c r="D1947" s="30">
        <v>88.796199999999999</v>
      </c>
      <c r="E1947" s="30">
        <v>89.626199999999997</v>
      </c>
      <c r="F1947" s="30">
        <v>-0.92606999999999995</v>
      </c>
      <c r="G1947" s="30">
        <v>-0.83</v>
      </c>
      <c r="H1947" s="30">
        <v>1050.02</v>
      </c>
      <c r="I1947" s="30">
        <v>93237785.923999995</v>
      </c>
    </row>
    <row r="1948" spans="1:9" x14ac:dyDescent="0.25">
      <c r="A1948" s="40">
        <v>41388</v>
      </c>
      <c r="B1948" s="30" t="s">
        <v>54</v>
      </c>
      <c r="C1948" s="30" t="s">
        <v>55</v>
      </c>
      <c r="D1948" s="30">
        <v>89.626199999999997</v>
      </c>
      <c r="E1948" s="30">
        <v>90.119799999999998</v>
      </c>
      <c r="F1948" s="30">
        <v>-0.54771999999999998</v>
      </c>
      <c r="G1948" s="30">
        <v>-0.49359999999999998</v>
      </c>
      <c r="H1948" s="30">
        <v>1050.02</v>
      </c>
      <c r="I1948" s="30">
        <v>94109302.524000004</v>
      </c>
    </row>
    <row r="1949" spans="1:9" x14ac:dyDescent="0.25">
      <c r="A1949" s="40">
        <v>41387</v>
      </c>
      <c r="B1949" s="30" t="s">
        <v>54</v>
      </c>
      <c r="C1949" s="30" t="s">
        <v>55</v>
      </c>
      <c r="D1949" s="30">
        <v>90.119500000000002</v>
      </c>
      <c r="E1949" s="30">
        <v>86.003500000000003</v>
      </c>
      <c r="F1949" s="30">
        <v>4.7858499999999999</v>
      </c>
      <c r="G1949" s="30">
        <v>4.1159999999999997</v>
      </c>
      <c r="H1949" s="30">
        <v>1100.02</v>
      </c>
      <c r="I1949" s="30">
        <v>99133252.390000001</v>
      </c>
    </row>
    <row r="1950" spans="1:9" x14ac:dyDescent="0.25">
      <c r="A1950" s="40">
        <v>41386</v>
      </c>
      <c r="B1950" s="30" t="s">
        <v>54</v>
      </c>
      <c r="C1950" s="30" t="s">
        <v>55</v>
      </c>
      <c r="D1950" s="30">
        <v>86.003699999999995</v>
      </c>
      <c r="E1950" s="30">
        <v>82.634100000000004</v>
      </c>
      <c r="F1950" s="30">
        <v>4.0777400000000004</v>
      </c>
      <c r="G1950" s="30">
        <v>3.3696000000000002</v>
      </c>
      <c r="H1950" s="30">
        <v>1100.02</v>
      </c>
      <c r="I1950" s="30">
        <v>94605790.074000001</v>
      </c>
    </row>
    <row r="1951" spans="1:9" x14ac:dyDescent="0.25">
      <c r="A1951" s="40">
        <v>41383</v>
      </c>
      <c r="B1951" s="30" t="s">
        <v>54</v>
      </c>
      <c r="C1951" s="30" t="s">
        <v>55</v>
      </c>
      <c r="D1951" s="30">
        <v>82.634200000000007</v>
      </c>
      <c r="E1951" s="30">
        <v>77.173000000000002</v>
      </c>
      <c r="F1951" s="30">
        <v>7.0765700000000002</v>
      </c>
      <c r="G1951" s="30">
        <v>5.4611999999999998</v>
      </c>
      <c r="H1951" s="30">
        <v>1150.02</v>
      </c>
      <c r="I1951" s="30">
        <v>95030982.684</v>
      </c>
    </row>
    <row r="1952" spans="1:9" x14ac:dyDescent="0.25">
      <c r="A1952" s="40">
        <v>41382</v>
      </c>
      <c r="B1952" s="30" t="s">
        <v>54</v>
      </c>
      <c r="C1952" s="30" t="s">
        <v>55</v>
      </c>
      <c r="D1952" s="30">
        <v>77.173199999999994</v>
      </c>
      <c r="E1952" s="30">
        <v>80.898399999999995</v>
      </c>
      <c r="F1952" s="30">
        <v>-4.6047900000000004</v>
      </c>
      <c r="G1952" s="30">
        <v>-3.7252000000000001</v>
      </c>
      <c r="H1952" s="30">
        <v>1200.02</v>
      </c>
      <c r="I1952" s="30">
        <v>92609383.464000002</v>
      </c>
    </row>
    <row r="1953" spans="1:9" x14ac:dyDescent="0.25">
      <c r="A1953" s="40">
        <v>41381</v>
      </c>
      <c r="B1953" s="30" t="s">
        <v>54</v>
      </c>
      <c r="C1953" s="30" t="s">
        <v>55</v>
      </c>
      <c r="D1953" s="30">
        <v>80.898399999999995</v>
      </c>
      <c r="E1953" s="30">
        <v>91.559600000000003</v>
      </c>
      <c r="F1953" s="30">
        <v>-11.644</v>
      </c>
      <c r="G1953" s="30">
        <v>-10.661199999999999</v>
      </c>
      <c r="H1953" s="30">
        <v>1150.02</v>
      </c>
      <c r="I1953" s="30">
        <v>93034777.967999995</v>
      </c>
    </row>
    <row r="1954" spans="1:9" x14ac:dyDescent="0.25">
      <c r="A1954" s="40">
        <v>41380</v>
      </c>
      <c r="B1954" s="30" t="s">
        <v>54</v>
      </c>
      <c r="C1954" s="30" t="s">
        <v>55</v>
      </c>
      <c r="D1954" s="30">
        <v>91.559600000000003</v>
      </c>
      <c r="E1954" s="30">
        <v>81.849199999999996</v>
      </c>
      <c r="F1954" s="30">
        <v>11.863770000000001</v>
      </c>
      <c r="G1954" s="30">
        <v>9.7103999999999999</v>
      </c>
      <c r="H1954" s="30">
        <v>800.02</v>
      </c>
      <c r="I1954" s="30">
        <v>73249511.192000002</v>
      </c>
    </row>
    <row r="1955" spans="1:9" x14ac:dyDescent="0.25">
      <c r="A1955" s="40">
        <v>41379</v>
      </c>
      <c r="B1955" s="30" t="s">
        <v>54</v>
      </c>
      <c r="C1955" s="30" t="s">
        <v>55</v>
      </c>
      <c r="D1955" s="30">
        <v>81.849500000000006</v>
      </c>
      <c r="E1955" s="30">
        <v>100.89870000000001</v>
      </c>
      <c r="F1955" s="30">
        <v>-18.879529999999999</v>
      </c>
      <c r="G1955" s="30">
        <v>-19.049199999999999</v>
      </c>
      <c r="H1955" s="30">
        <v>750.02</v>
      </c>
      <c r="I1955" s="30">
        <v>61388761.990000002</v>
      </c>
    </row>
    <row r="1956" spans="1:9" x14ac:dyDescent="0.25">
      <c r="A1956" s="40">
        <v>41376</v>
      </c>
      <c r="B1956" s="30" t="s">
        <v>54</v>
      </c>
      <c r="C1956" s="30" t="s">
        <v>55</v>
      </c>
      <c r="D1956" s="30">
        <v>100.8986</v>
      </c>
      <c r="E1956" s="30">
        <v>98.445400000000006</v>
      </c>
      <c r="F1956" s="30">
        <v>2.49194</v>
      </c>
      <c r="G1956" s="30">
        <v>2.4531999999999998</v>
      </c>
      <c r="H1956" s="30">
        <v>650.02</v>
      </c>
      <c r="I1956" s="30">
        <v>65586107.972000003</v>
      </c>
    </row>
    <row r="1957" spans="1:9" x14ac:dyDescent="0.25">
      <c r="A1957" s="40">
        <v>41375</v>
      </c>
      <c r="B1957" s="30" t="s">
        <v>54</v>
      </c>
      <c r="C1957" s="30" t="s">
        <v>55</v>
      </c>
      <c r="D1957" s="30">
        <v>98.445499999999996</v>
      </c>
      <c r="E1957" s="30">
        <v>98.519099999999995</v>
      </c>
      <c r="F1957" s="30">
        <v>-7.4709999999999999E-2</v>
      </c>
      <c r="G1957" s="30">
        <v>-7.3599999999999999E-2</v>
      </c>
      <c r="H1957" s="30">
        <v>650.02</v>
      </c>
      <c r="I1957" s="30">
        <v>63991543.909999996</v>
      </c>
    </row>
    <row r="1958" spans="1:9" x14ac:dyDescent="0.25">
      <c r="A1958" s="40">
        <v>41374</v>
      </c>
      <c r="B1958" s="30" t="s">
        <v>54</v>
      </c>
      <c r="C1958" s="30" t="s">
        <v>55</v>
      </c>
      <c r="D1958" s="30">
        <v>98.519000000000005</v>
      </c>
      <c r="E1958" s="30">
        <v>95.046999999999997</v>
      </c>
      <c r="F1958" s="30">
        <v>3.65293</v>
      </c>
      <c r="G1958" s="30">
        <v>3.472</v>
      </c>
      <c r="H1958" s="30">
        <v>500.02</v>
      </c>
      <c r="I1958" s="30">
        <v>49261470.380000003</v>
      </c>
    </row>
    <row r="1959" spans="1:9" x14ac:dyDescent="0.25">
      <c r="A1959" s="40">
        <v>41373</v>
      </c>
      <c r="B1959" s="30" t="s">
        <v>54</v>
      </c>
      <c r="C1959" s="30" t="s">
        <v>55</v>
      </c>
      <c r="D1959" s="30">
        <v>95.047200000000004</v>
      </c>
      <c r="E1959" s="30">
        <v>94.726799999999997</v>
      </c>
      <c r="F1959" s="30">
        <v>0.33823999999999999</v>
      </c>
      <c r="G1959" s="30">
        <v>0.32040000000000002</v>
      </c>
      <c r="H1959" s="30">
        <v>550.02</v>
      </c>
      <c r="I1959" s="30">
        <v>52277860.943999998</v>
      </c>
    </row>
    <row r="1960" spans="1:9" x14ac:dyDescent="0.25">
      <c r="A1960" s="40">
        <v>41372</v>
      </c>
      <c r="B1960" s="30" t="s">
        <v>54</v>
      </c>
      <c r="C1960" s="30" t="s">
        <v>55</v>
      </c>
      <c r="D1960" s="30">
        <v>94.727000000000004</v>
      </c>
      <c r="E1960" s="30">
        <v>91.636600000000001</v>
      </c>
      <c r="F1960" s="30">
        <v>3.3724500000000002</v>
      </c>
      <c r="G1960" s="30">
        <v>3.0903999999999998</v>
      </c>
      <c r="H1960" s="30">
        <v>600.02</v>
      </c>
      <c r="I1960" s="30">
        <v>56838094.539999999</v>
      </c>
    </row>
    <row r="1961" spans="1:9" x14ac:dyDescent="0.25">
      <c r="A1961" s="40">
        <v>41369</v>
      </c>
      <c r="B1961" s="30" t="s">
        <v>54</v>
      </c>
      <c r="C1961" s="30" t="s">
        <v>55</v>
      </c>
      <c r="D1961" s="30">
        <v>91.636600000000001</v>
      </c>
      <c r="E1961" s="30">
        <v>91.725800000000007</v>
      </c>
      <c r="F1961" s="30">
        <v>-9.7250000000000003E-2</v>
      </c>
      <c r="G1961" s="30">
        <v>-8.9200000000000002E-2</v>
      </c>
      <c r="H1961" s="30">
        <v>600.02</v>
      </c>
      <c r="I1961" s="30">
        <v>54983792.732000001</v>
      </c>
    </row>
    <row r="1962" spans="1:9" x14ac:dyDescent="0.25">
      <c r="A1962" s="40">
        <v>41368</v>
      </c>
      <c r="B1962" s="30" t="s">
        <v>54</v>
      </c>
      <c r="C1962" s="30" t="s">
        <v>55</v>
      </c>
      <c r="D1962" s="30">
        <v>91.725800000000007</v>
      </c>
      <c r="E1962" s="30">
        <v>89.993399999999994</v>
      </c>
      <c r="F1962" s="30">
        <v>1.92503</v>
      </c>
      <c r="G1962" s="30">
        <v>1.7323999999999999</v>
      </c>
      <c r="H1962" s="30">
        <v>450.02</v>
      </c>
      <c r="I1962" s="30">
        <v>41278444.516000003</v>
      </c>
    </row>
    <row r="1963" spans="1:9" x14ac:dyDescent="0.25">
      <c r="A1963" s="40">
        <v>41367</v>
      </c>
      <c r="B1963" s="30" t="s">
        <v>54</v>
      </c>
      <c r="C1963" s="30" t="s">
        <v>55</v>
      </c>
      <c r="D1963" s="30">
        <v>89.993700000000004</v>
      </c>
      <c r="E1963" s="30">
        <v>94.438500000000005</v>
      </c>
      <c r="F1963" s="30">
        <v>-4.7065599999999996</v>
      </c>
      <c r="G1963" s="30">
        <v>-4.4447999999999999</v>
      </c>
      <c r="H1963" s="30">
        <v>500.02</v>
      </c>
      <c r="I1963" s="30">
        <v>44998649.873999998</v>
      </c>
    </row>
    <row r="1964" spans="1:9" x14ac:dyDescent="0.25">
      <c r="A1964" s="40">
        <v>41366</v>
      </c>
      <c r="B1964" s="30" t="s">
        <v>54</v>
      </c>
      <c r="C1964" s="30" t="s">
        <v>55</v>
      </c>
      <c r="D1964" s="30">
        <v>94.438199999999995</v>
      </c>
      <c r="E1964" s="30">
        <v>91.059399999999997</v>
      </c>
      <c r="F1964" s="30">
        <v>3.7105399999999999</v>
      </c>
      <c r="G1964" s="30">
        <v>3.3788</v>
      </c>
      <c r="H1964" s="30">
        <v>600.02</v>
      </c>
      <c r="I1964" s="30">
        <v>56664808.763999999</v>
      </c>
    </row>
    <row r="1965" spans="1:9" x14ac:dyDescent="0.25">
      <c r="A1965" s="40">
        <v>41365</v>
      </c>
      <c r="B1965" s="30" t="s">
        <v>54</v>
      </c>
      <c r="C1965" s="30" t="s">
        <v>55</v>
      </c>
      <c r="D1965" s="30">
        <v>91.059600000000003</v>
      </c>
      <c r="E1965" s="30">
        <v>92.220799999999997</v>
      </c>
      <c r="F1965" s="30">
        <v>-1.25915</v>
      </c>
      <c r="G1965" s="30">
        <v>-1.1612</v>
      </c>
      <c r="H1965" s="30">
        <v>650.02</v>
      </c>
      <c r="I1965" s="30">
        <v>59190561.192000002</v>
      </c>
    </row>
    <row r="1966" spans="1:9" x14ac:dyDescent="0.25">
      <c r="A1966" s="40">
        <v>41361</v>
      </c>
      <c r="B1966" s="30" t="s">
        <v>54</v>
      </c>
      <c r="C1966" s="30" t="s">
        <v>55</v>
      </c>
      <c r="D1966" s="30">
        <v>92.220600000000005</v>
      </c>
      <c r="E1966" s="30">
        <v>91.198599999999999</v>
      </c>
      <c r="F1966" s="30">
        <v>1.12063</v>
      </c>
      <c r="G1966" s="30">
        <v>1.022</v>
      </c>
      <c r="H1966" s="30">
        <v>750.02</v>
      </c>
      <c r="I1966" s="30">
        <v>69167294.412</v>
      </c>
    </row>
    <row r="1967" spans="1:9" x14ac:dyDescent="0.25">
      <c r="A1967" s="40">
        <v>41360</v>
      </c>
      <c r="B1967" s="30" t="s">
        <v>54</v>
      </c>
      <c r="C1967" s="30" t="s">
        <v>55</v>
      </c>
      <c r="D1967" s="30">
        <v>91.198599999999999</v>
      </c>
      <c r="E1967" s="30">
        <v>92.327399999999997</v>
      </c>
      <c r="F1967" s="30">
        <v>-1.22261</v>
      </c>
      <c r="G1967" s="30">
        <v>-1.1288</v>
      </c>
      <c r="H1967" s="30">
        <v>750.02</v>
      </c>
      <c r="I1967" s="30">
        <v>68400773.972000003</v>
      </c>
    </row>
    <row r="1968" spans="1:9" x14ac:dyDescent="0.25">
      <c r="A1968" s="40">
        <v>41359</v>
      </c>
      <c r="B1968" s="30" t="s">
        <v>54</v>
      </c>
      <c r="C1968" s="30" t="s">
        <v>55</v>
      </c>
      <c r="D1968" s="30">
        <v>92.327100000000002</v>
      </c>
      <c r="E1968" s="30">
        <v>90.400700000000001</v>
      </c>
      <c r="F1968" s="30">
        <v>2.13096</v>
      </c>
      <c r="G1968" s="30">
        <v>1.9263999999999999</v>
      </c>
      <c r="H1968" s="30">
        <v>700.02</v>
      </c>
      <c r="I1968" s="30">
        <v>64630816.542000003</v>
      </c>
    </row>
    <row r="1969" spans="1:9" x14ac:dyDescent="0.25">
      <c r="A1969" s="40">
        <v>41358</v>
      </c>
      <c r="B1969" s="30" t="s">
        <v>54</v>
      </c>
      <c r="C1969" s="30" t="s">
        <v>55</v>
      </c>
      <c r="D1969" s="30">
        <v>90.400800000000004</v>
      </c>
      <c r="E1969" s="30">
        <v>88.978399999999993</v>
      </c>
      <c r="F1969" s="30">
        <v>1.59859</v>
      </c>
      <c r="G1969" s="30">
        <v>1.4224000000000001</v>
      </c>
      <c r="H1969" s="30">
        <v>650.02</v>
      </c>
      <c r="I1969" s="30">
        <v>58762328.016000003</v>
      </c>
    </row>
    <row r="1970" spans="1:9" x14ac:dyDescent="0.25">
      <c r="A1970" s="40">
        <v>41355</v>
      </c>
      <c r="B1970" s="30" t="s">
        <v>54</v>
      </c>
      <c r="C1970" s="30" t="s">
        <v>55</v>
      </c>
      <c r="D1970" s="30">
        <v>88.978499999999997</v>
      </c>
      <c r="E1970" s="30">
        <v>88.116100000000003</v>
      </c>
      <c r="F1970" s="30">
        <v>0.97870999999999997</v>
      </c>
      <c r="G1970" s="30">
        <v>0.86240000000000006</v>
      </c>
      <c r="H1970" s="30">
        <v>650.02</v>
      </c>
      <c r="I1970" s="30">
        <v>57837804.57</v>
      </c>
    </row>
    <row r="1971" spans="1:9" x14ac:dyDescent="0.25">
      <c r="A1971" s="40">
        <v>41354</v>
      </c>
      <c r="B1971" s="30" t="s">
        <v>54</v>
      </c>
      <c r="C1971" s="30" t="s">
        <v>55</v>
      </c>
      <c r="D1971" s="30">
        <v>88.116200000000006</v>
      </c>
      <c r="E1971" s="30">
        <v>90.853399999999993</v>
      </c>
      <c r="F1971" s="30">
        <v>-3.0127700000000002</v>
      </c>
      <c r="G1971" s="30">
        <v>-2.7372000000000001</v>
      </c>
      <c r="H1971" s="30">
        <v>650.02</v>
      </c>
      <c r="I1971" s="30">
        <v>57277292.324000001</v>
      </c>
    </row>
    <row r="1972" spans="1:9" x14ac:dyDescent="0.25">
      <c r="A1972" s="40">
        <v>41353</v>
      </c>
      <c r="B1972" s="30" t="s">
        <v>54</v>
      </c>
      <c r="C1972" s="30" t="s">
        <v>55</v>
      </c>
      <c r="D1972" s="30">
        <v>90.853399999999993</v>
      </c>
      <c r="E1972" s="30">
        <v>85.840599999999995</v>
      </c>
      <c r="F1972" s="30">
        <v>5.8396600000000003</v>
      </c>
      <c r="G1972" s="30">
        <v>5.0128000000000004</v>
      </c>
      <c r="H1972" s="30">
        <v>650.02</v>
      </c>
      <c r="I1972" s="30">
        <v>59056527.068000004</v>
      </c>
    </row>
    <row r="1973" spans="1:9" x14ac:dyDescent="0.25">
      <c r="A1973" s="40">
        <v>41352</v>
      </c>
      <c r="B1973" s="30" t="s">
        <v>54</v>
      </c>
      <c r="C1973" s="30" t="s">
        <v>55</v>
      </c>
      <c r="D1973" s="30">
        <v>85.840800000000002</v>
      </c>
      <c r="E1973" s="30">
        <v>86.096000000000004</v>
      </c>
      <c r="F1973" s="30">
        <v>-0.29641000000000001</v>
      </c>
      <c r="G1973" s="30">
        <v>-0.25519999999999998</v>
      </c>
      <c r="H1973" s="30">
        <v>750.02</v>
      </c>
      <c r="I1973" s="30">
        <v>64382316.816</v>
      </c>
    </row>
    <row r="1974" spans="1:9" x14ac:dyDescent="0.25">
      <c r="A1974" s="40">
        <v>41351</v>
      </c>
      <c r="B1974" s="30" t="s">
        <v>54</v>
      </c>
      <c r="C1974" s="30" t="s">
        <v>55</v>
      </c>
      <c r="D1974" s="30">
        <v>86.0959</v>
      </c>
      <c r="E1974" s="30">
        <v>90.751099999999994</v>
      </c>
      <c r="F1974" s="30">
        <v>-5.1296299999999997</v>
      </c>
      <c r="G1974" s="30">
        <v>-4.6551999999999998</v>
      </c>
      <c r="H1974" s="30">
        <v>600.02</v>
      </c>
      <c r="I1974" s="30">
        <v>51659261.917999998</v>
      </c>
    </row>
    <row r="1975" spans="1:9" x14ac:dyDescent="0.25">
      <c r="A1975" s="40">
        <v>41348</v>
      </c>
      <c r="B1975" s="30" t="s">
        <v>54</v>
      </c>
      <c r="C1975" s="30" t="s">
        <v>55</v>
      </c>
      <c r="D1975" s="30">
        <v>90.751099999999994</v>
      </c>
      <c r="E1975" s="30">
        <v>91.329099999999997</v>
      </c>
      <c r="F1975" s="30">
        <v>-0.63288</v>
      </c>
      <c r="G1975" s="30">
        <v>-0.57799999999999996</v>
      </c>
      <c r="H1975" s="30">
        <v>600.02</v>
      </c>
      <c r="I1975" s="30">
        <v>54452475.022</v>
      </c>
    </row>
    <row r="1976" spans="1:9" x14ac:dyDescent="0.25">
      <c r="A1976" s="40">
        <v>41347</v>
      </c>
      <c r="B1976" s="30" t="s">
        <v>54</v>
      </c>
      <c r="C1976" s="30" t="s">
        <v>55</v>
      </c>
      <c r="D1976" s="30">
        <v>91.328999999999994</v>
      </c>
      <c r="E1976" s="30">
        <v>90.399000000000001</v>
      </c>
      <c r="F1976" s="30">
        <v>1.02877</v>
      </c>
      <c r="G1976" s="30">
        <v>0.93</v>
      </c>
      <c r="H1976" s="30">
        <v>600.02</v>
      </c>
      <c r="I1976" s="30">
        <v>54799226.579999998</v>
      </c>
    </row>
    <row r="1977" spans="1:9" x14ac:dyDescent="0.25">
      <c r="A1977" s="40">
        <v>41346</v>
      </c>
      <c r="B1977" s="30" t="s">
        <v>54</v>
      </c>
      <c r="C1977" s="30" t="s">
        <v>55</v>
      </c>
      <c r="D1977" s="30">
        <v>90.399299999999997</v>
      </c>
      <c r="E1977" s="30">
        <v>89.527699999999996</v>
      </c>
      <c r="F1977" s="30">
        <v>0.97355000000000003</v>
      </c>
      <c r="G1977" s="30">
        <v>0.87160000000000004</v>
      </c>
      <c r="H1977" s="30">
        <v>600.02</v>
      </c>
      <c r="I1977" s="30">
        <v>54241387.986000001</v>
      </c>
    </row>
    <row r="1978" spans="1:9" x14ac:dyDescent="0.25">
      <c r="A1978" s="40">
        <v>41345</v>
      </c>
      <c r="B1978" s="30" t="s">
        <v>54</v>
      </c>
      <c r="C1978" s="30" t="s">
        <v>55</v>
      </c>
      <c r="D1978" s="30">
        <v>89.527799999999999</v>
      </c>
      <c r="E1978" s="30">
        <v>91.678200000000004</v>
      </c>
      <c r="F1978" s="30">
        <v>-2.3456000000000001</v>
      </c>
      <c r="G1978" s="30">
        <v>-2.1503999999999999</v>
      </c>
      <c r="H1978" s="30">
        <v>700.02</v>
      </c>
      <c r="I1978" s="30">
        <v>62671250.556000002</v>
      </c>
    </row>
    <row r="1979" spans="1:9" x14ac:dyDescent="0.25">
      <c r="A1979" s="40">
        <v>41344</v>
      </c>
      <c r="B1979" s="30" t="s">
        <v>54</v>
      </c>
      <c r="C1979" s="30" t="s">
        <v>55</v>
      </c>
      <c r="D1979" s="30">
        <v>91.677899999999994</v>
      </c>
      <c r="E1979" s="30">
        <v>87.587100000000007</v>
      </c>
      <c r="F1979" s="30">
        <v>4.6705500000000004</v>
      </c>
      <c r="G1979" s="30">
        <v>4.0907999999999998</v>
      </c>
      <c r="H1979" s="30">
        <v>700.02</v>
      </c>
      <c r="I1979" s="30">
        <v>64176363.557999998</v>
      </c>
    </row>
    <row r="1980" spans="1:9" x14ac:dyDescent="0.25">
      <c r="A1980" s="40">
        <v>41341</v>
      </c>
      <c r="B1980" s="30" t="s">
        <v>54</v>
      </c>
      <c r="C1980" s="30" t="s">
        <v>55</v>
      </c>
      <c r="D1980" s="30">
        <v>87.587400000000002</v>
      </c>
      <c r="E1980" s="30">
        <v>86.236599999999996</v>
      </c>
      <c r="F1980" s="30">
        <v>1.5663899999999999</v>
      </c>
      <c r="G1980" s="30">
        <v>1.3508</v>
      </c>
      <c r="H1980" s="30">
        <v>650.02</v>
      </c>
      <c r="I1980" s="30">
        <v>56933561.748000003</v>
      </c>
    </row>
    <row r="1981" spans="1:9" x14ac:dyDescent="0.25">
      <c r="A1981" s="40">
        <v>41340</v>
      </c>
      <c r="B1981" s="30" t="s">
        <v>54</v>
      </c>
      <c r="C1981" s="30" t="s">
        <v>55</v>
      </c>
      <c r="D1981" s="30">
        <v>86.236800000000002</v>
      </c>
      <c r="E1981" s="30">
        <v>84.176000000000002</v>
      </c>
      <c r="F1981" s="30">
        <v>2.4481999999999999</v>
      </c>
      <c r="G1981" s="30">
        <v>2.0608</v>
      </c>
      <c r="H1981" s="30">
        <v>650.02</v>
      </c>
      <c r="I1981" s="30">
        <v>56055644.736000001</v>
      </c>
    </row>
    <row r="1982" spans="1:9" x14ac:dyDescent="0.25">
      <c r="A1982" s="40">
        <v>41339</v>
      </c>
      <c r="B1982" s="30" t="s">
        <v>54</v>
      </c>
      <c r="C1982" s="30" t="s">
        <v>55</v>
      </c>
      <c r="D1982" s="30">
        <v>84.176199999999994</v>
      </c>
      <c r="E1982" s="30">
        <v>84.534199999999998</v>
      </c>
      <c r="F1982" s="30">
        <v>-0.42349999999999999</v>
      </c>
      <c r="G1982" s="30">
        <v>-0.35799999999999998</v>
      </c>
      <c r="H1982" s="30">
        <v>700.02</v>
      </c>
      <c r="I1982" s="30">
        <v>58925023.523999996</v>
      </c>
    </row>
    <row r="1983" spans="1:9" x14ac:dyDescent="0.25">
      <c r="A1983" s="40">
        <v>41338</v>
      </c>
      <c r="B1983" s="30" t="s">
        <v>54</v>
      </c>
      <c r="C1983" s="30" t="s">
        <v>55</v>
      </c>
      <c r="D1983" s="30">
        <v>84.534199999999998</v>
      </c>
      <c r="E1983" s="30">
        <v>82.5822</v>
      </c>
      <c r="F1983" s="30">
        <v>2.3637100000000002</v>
      </c>
      <c r="G1983" s="30">
        <v>1.952</v>
      </c>
      <c r="H1983" s="30">
        <v>700.02</v>
      </c>
      <c r="I1983" s="30">
        <v>59175630.684</v>
      </c>
    </row>
    <row r="1984" spans="1:9" x14ac:dyDescent="0.25">
      <c r="A1984" s="40">
        <v>41337</v>
      </c>
      <c r="B1984" s="30" t="s">
        <v>54</v>
      </c>
      <c r="C1984" s="30" t="s">
        <v>55</v>
      </c>
      <c r="D1984" s="30">
        <v>82.582400000000007</v>
      </c>
      <c r="E1984" s="30">
        <v>76.800799999999995</v>
      </c>
      <c r="F1984" s="30">
        <v>7.5280500000000004</v>
      </c>
      <c r="G1984" s="30">
        <v>5.7816000000000001</v>
      </c>
      <c r="H1984" s="30">
        <v>750.02</v>
      </c>
      <c r="I1984" s="30">
        <v>61938451.648000002</v>
      </c>
    </row>
    <row r="1985" spans="1:9" x14ac:dyDescent="0.25">
      <c r="A1985" s="40">
        <v>41334</v>
      </c>
      <c r="B1985" s="30" t="s">
        <v>54</v>
      </c>
      <c r="C1985" s="30" t="s">
        <v>55</v>
      </c>
      <c r="D1985" s="30">
        <v>76.800899999999999</v>
      </c>
      <c r="E1985" s="30">
        <v>77.990499999999997</v>
      </c>
      <c r="F1985" s="30">
        <v>-1.5253099999999999</v>
      </c>
      <c r="G1985" s="30">
        <v>-1.1896</v>
      </c>
      <c r="H1985" s="30">
        <v>700.02</v>
      </c>
      <c r="I1985" s="30">
        <v>53762166.017999999</v>
      </c>
    </row>
    <row r="1986" spans="1:9" x14ac:dyDescent="0.25">
      <c r="A1986" s="40">
        <v>41333</v>
      </c>
      <c r="B1986" s="30" t="s">
        <v>54</v>
      </c>
      <c r="C1986" s="30" t="s">
        <v>55</v>
      </c>
      <c r="D1986" s="30">
        <v>77.990499999999997</v>
      </c>
      <c r="E1986" s="30">
        <v>81.548900000000003</v>
      </c>
      <c r="F1986" s="30">
        <v>-4.3635200000000003</v>
      </c>
      <c r="G1986" s="30">
        <v>-3.5583999999999998</v>
      </c>
      <c r="H1986" s="30">
        <v>700.02</v>
      </c>
      <c r="I1986" s="30">
        <v>54594909.810000002</v>
      </c>
    </row>
    <row r="1987" spans="1:9" x14ac:dyDescent="0.25">
      <c r="A1987" s="40">
        <v>41332</v>
      </c>
      <c r="B1987" s="30" t="s">
        <v>54</v>
      </c>
      <c r="C1987" s="30" t="s">
        <v>55</v>
      </c>
      <c r="D1987" s="30">
        <v>81.5488</v>
      </c>
      <c r="E1987" s="30">
        <v>75.009200000000007</v>
      </c>
      <c r="F1987" s="30">
        <v>8.7184000000000008</v>
      </c>
      <c r="G1987" s="30">
        <v>6.5396000000000001</v>
      </c>
      <c r="H1987" s="30">
        <v>750.02</v>
      </c>
      <c r="I1987" s="30">
        <v>61163230.976000004</v>
      </c>
    </row>
    <row r="1988" spans="1:9" x14ac:dyDescent="0.25">
      <c r="A1988" s="40">
        <v>41331</v>
      </c>
      <c r="B1988" s="30" t="s">
        <v>54</v>
      </c>
      <c r="C1988" s="30" t="s">
        <v>55</v>
      </c>
      <c r="D1988" s="30">
        <v>75.009500000000003</v>
      </c>
      <c r="E1988" s="30">
        <v>73.112700000000004</v>
      </c>
      <c r="F1988" s="30">
        <v>2.5943499999999999</v>
      </c>
      <c r="G1988" s="30">
        <v>1.8968</v>
      </c>
      <c r="H1988" s="30">
        <v>900.02</v>
      </c>
      <c r="I1988" s="30">
        <v>67510050.189999998</v>
      </c>
    </row>
    <row r="1989" spans="1:9" x14ac:dyDescent="0.25">
      <c r="A1989" s="40">
        <v>41330</v>
      </c>
      <c r="B1989" s="30" t="s">
        <v>54</v>
      </c>
      <c r="C1989" s="30" t="s">
        <v>55</v>
      </c>
      <c r="D1989" s="30">
        <v>73.113</v>
      </c>
      <c r="E1989" s="30">
        <v>87.677000000000007</v>
      </c>
      <c r="F1989" s="30">
        <v>-16.610969999999998</v>
      </c>
      <c r="G1989" s="30">
        <v>-14.564</v>
      </c>
      <c r="H1989" s="30">
        <v>600.02</v>
      </c>
      <c r="I1989" s="30">
        <v>43869262.259999998</v>
      </c>
    </row>
    <row r="1990" spans="1:9" x14ac:dyDescent="0.25">
      <c r="A1990" s="40">
        <v>41327</v>
      </c>
      <c r="B1990" s="30" t="s">
        <v>54</v>
      </c>
      <c r="C1990" s="30" t="s">
        <v>55</v>
      </c>
      <c r="D1990" s="30">
        <v>87.6768</v>
      </c>
      <c r="E1990" s="30">
        <v>84.4512</v>
      </c>
      <c r="F1990" s="30">
        <v>3.81948</v>
      </c>
      <c r="G1990" s="30">
        <v>3.2256</v>
      </c>
      <c r="H1990" s="30">
        <v>600.02</v>
      </c>
      <c r="I1990" s="30">
        <v>52607833.535999998</v>
      </c>
    </row>
    <row r="1991" spans="1:9" x14ac:dyDescent="0.25">
      <c r="A1991" s="40">
        <v>41326</v>
      </c>
      <c r="B1991" s="30" t="s">
        <v>54</v>
      </c>
      <c r="C1991" s="30" t="s">
        <v>55</v>
      </c>
      <c r="D1991" s="30">
        <v>84.451400000000007</v>
      </c>
      <c r="E1991" s="30">
        <v>85.028599999999997</v>
      </c>
      <c r="F1991" s="30">
        <v>-0.67883000000000004</v>
      </c>
      <c r="G1991" s="30">
        <v>-0.57720000000000005</v>
      </c>
      <c r="H1991" s="30">
        <v>600.02</v>
      </c>
      <c r="I1991" s="30">
        <v>50672529.027999997</v>
      </c>
    </row>
    <row r="1992" spans="1:9" x14ac:dyDescent="0.25">
      <c r="A1992" s="40">
        <v>41325</v>
      </c>
      <c r="B1992" s="30" t="s">
        <v>54</v>
      </c>
      <c r="C1992" s="30" t="s">
        <v>55</v>
      </c>
      <c r="D1992" s="30">
        <v>85.028499999999994</v>
      </c>
      <c r="E1992" s="30">
        <v>94.649699999999996</v>
      </c>
      <c r="F1992" s="30">
        <v>-10.16506</v>
      </c>
      <c r="G1992" s="30">
        <v>-9.6212</v>
      </c>
      <c r="H1992" s="30">
        <v>450.02</v>
      </c>
      <c r="I1992" s="30">
        <v>38264525.57</v>
      </c>
    </row>
    <row r="1993" spans="1:9" x14ac:dyDescent="0.25">
      <c r="A1993" s="40">
        <v>41324</v>
      </c>
      <c r="B1993" s="30" t="s">
        <v>54</v>
      </c>
      <c r="C1993" s="30" t="s">
        <v>55</v>
      </c>
      <c r="D1993" s="30">
        <v>94.649600000000007</v>
      </c>
      <c r="E1993" s="30">
        <v>90.876800000000003</v>
      </c>
      <c r="F1993" s="30">
        <v>4.1515500000000003</v>
      </c>
      <c r="G1993" s="30">
        <v>3.7728000000000002</v>
      </c>
      <c r="H1993" s="30">
        <v>450.02</v>
      </c>
      <c r="I1993" s="30">
        <v>42594212.991999999</v>
      </c>
    </row>
    <row r="1994" spans="1:9" x14ac:dyDescent="0.25">
      <c r="A1994" s="40">
        <v>41320</v>
      </c>
      <c r="B1994" s="30" t="s">
        <v>54</v>
      </c>
      <c r="C1994" s="30" t="s">
        <v>55</v>
      </c>
      <c r="D1994" s="30">
        <v>90.876900000000006</v>
      </c>
      <c r="E1994" s="30">
        <v>90.564499999999995</v>
      </c>
      <c r="F1994" s="30">
        <v>0.34494999999999998</v>
      </c>
      <c r="G1994" s="30">
        <v>0.31240000000000001</v>
      </c>
      <c r="H1994" s="30">
        <v>300.02</v>
      </c>
      <c r="I1994" s="30">
        <v>27264887.537999999</v>
      </c>
    </row>
    <row r="1995" spans="1:9" x14ac:dyDescent="0.25">
      <c r="A1995" s="40">
        <v>41319</v>
      </c>
      <c r="B1995" s="30" t="s">
        <v>54</v>
      </c>
      <c r="C1995" s="30" t="s">
        <v>55</v>
      </c>
      <c r="D1995" s="30">
        <v>90.564700000000002</v>
      </c>
      <c r="E1995" s="30">
        <v>89.405900000000003</v>
      </c>
      <c r="F1995" s="30">
        <v>1.2961100000000001</v>
      </c>
      <c r="G1995" s="30">
        <v>1.1588000000000001</v>
      </c>
      <c r="H1995" s="30">
        <v>450.02</v>
      </c>
      <c r="I1995" s="30">
        <v>40755926.294</v>
      </c>
    </row>
    <row r="1996" spans="1:9" x14ac:dyDescent="0.25">
      <c r="A1996" s="40">
        <v>41318</v>
      </c>
      <c r="B1996" s="30" t="s">
        <v>54</v>
      </c>
      <c r="C1996" s="30" t="s">
        <v>55</v>
      </c>
      <c r="D1996" s="30">
        <v>89.405900000000003</v>
      </c>
      <c r="E1996" s="30">
        <v>89.123099999999994</v>
      </c>
      <c r="F1996" s="30">
        <v>0.31730999999999998</v>
      </c>
      <c r="G1996" s="30">
        <v>0.2828</v>
      </c>
      <c r="H1996" s="30">
        <v>500.02</v>
      </c>
      <c r="I1996" s="30">
        <v>44704738.118000001</v>
      </c>
    </row>
    <row r="1997" spans="1:9" x14ac:dyDescent="0.25">
      <c r="A1997" s="40">
        <v>41317</v>
      </c>
      <c r="B1997" s="30" t="s">
        <v>54</v>
      </c>
      <c r="C1997" s="30" t="s">
        <v>55</v>
      </c>
      <c r="D1997" s="30">
        <v>89.123099999999994</v>
      </c>
      <c r="E1997" s="30">
        <v>88.153899999999993</v>
      </c>
      <c r="F1997" s="30">
        <v>1.09944</v>
      </c>
      <c r="G1997" s="30">
        <v>0.96919999999999995</v>
      </c>
      <c r="H1997" s="30">
        <v>550.02</v>
      </c>
      <c r="I1997" s="30">
        <v>49019487.461999997</v>
      </c>
    </row>
    <row r="1998" spans="1:9" x14ac:dyDescent="0.25">
      <c r="A1998" s="40">
        <v>41316</v>
      </c>
      <c r="B1998" s="30" t="s">
        <v>54</v>
      </c>
      <c r="C1998" s="30" t="s">
        <v>55</v>
      </c>
      <c r="D1998" s="30">
        <v>88.154200000000003</v>
      </c>
      <c r="E1998" s="30">
        <v>87.442999999999998</v>
      </c>
      <c r="F1998" s="30">
        <v>0.81333</v>
      </c>
      <c r="G1998" s="30">
        <v>0.71120000000000005</v>
      </c>
      <c r="H1998" s="30">
        <v>550.02</v>
      </c>
      <c r="I1998" s="30">
        <v>48486573.083999999</v>
      </c>
    </row>
    <row r="1999" spans="1:9" x14ac:dyDescent="0.25">
      <c r="A1999" s="40">
        <v>41313</v>
      </c>
      <c r="B1999" s="30" t="s">
        <v>54</v>
      </c>
      <c r="C1999" s="30" t="s">
        <v>55</v>
      </c>
      <c r="D1999" s="30">
        <v>87.443200000000004</v>
      </c>
      <c r="E1999" s="30">
        <v>85.763599999999997</v>
      </c>
      <c r="F1999" s="30">
        <v>1.95841</v>
      </c>
      <c r="G1999" s="30">
        <v>1.6796</v>
      </c>
      <c r="H1999" s="30">
        <v>550.02</v>
      </c>
      <c r="I1999" s="30">
        <v>48095508.864</v>
      </c>
    </row>
    <row r="2000" spans="1:9" x14ac:dyDescent="0.25">
      <c r="A2000" s="40">
        <v>41312</v>
      </c>
      <c r="B2000" s="30" t="s">
        <v>54</v>
      </c>
      <c r="C2000" s="30" t="s">
        <v>55</v>
      </c>
      <c r="D2000" s="30">
        <v>85.763800000000003</v>
      </c>
      <c r="E2000" s="30">
        <v>85.703000000000003</v>
      </c>
      <c r="F2000" s="30">
        <v>7.0940000000000003E-2</v>
      </c>
      <c r="G2000" s="30">
        <v>6.08E-2</v>
      </c>
      <c r="H2000" s="30">
        <v>600.02</v>
      </c>
      <c r="I2000" s="30">
        <v>51459995.276000001</v>
      </c>
    </row>
    <row r="2001" spans="1:9" x14ac:dyDescent="0.25">
      <c r="A2001" s="40">
        <v>41311</v>
      </c>
      <c r="B2001" s="30" t="s">
        <v>54</v>
      </c>
      <c r="C2001" s="30" t="s">
        <v>55</v>
      </c>
      <c r="D2001" s="30">
        <v>85.703100000000006</v>
      </c>
      <c r="E2001" s="30">
        <v>84.353499999999997</v>
      </c>
      <c r="F2001" s="30">
        <v>1.5999300000000001</v>
      </c>
      <c r="G2001" s="30">
        <v>1.3495999999999999</v>
      </c>
      <c r="H2001" s="30">
        <v>600.02</v>
      </c>
      <c r="I2001" s="30">
        <v>51423574.061999999</v>
      </c>
    </row>
    <row r="2002" spans="1:9" x14ac:dyDescent="0.25">
      <c r="A2002" s="40">
        <v>41310</v>
      </c>
      <c r="B2002" s="30" t="s">
        <v>54</v>
      </c>
      <c r="C2002" s="30" t="s">
        <v>55</v>
      </c>
      <c r="D2002" s="30">
        <v>84.353800000000007</v>
      </c>
      <c r="E2002" s="30">
        <v>81.770600000000002</v>
      </c>
      <c r="F2002" s="30">
        <v>3.1590799999999999</v>
      </c>
      <c r="G2002" s="30">
        <v>2.5832000000000002</v>
      </c>
      <c r="H2002" s="30">
        <v>650.02</v>
      </c>
      <c r="I2002" s="30">
        <v>54831657.075999998</v>
      </c>
    </row>
    <row r="2003" spans="1:9" x14ac:dyDescent="0.25">
      <c r="A2003" s="40">
        <v>41309</v>
      </c>
      <c r="B2003" s="30" t="s">
        <v>54</v>
      </c>
      <c r="C2003" s="30" t="s">
        <v>55</v>
      </c>
      <c r="D2003" s="30">
        <v>81.770700000000005</v>
      </c>
      <c r="E2003" s="30">
        <v>85.722300000000004</v>
      </c>
      <c r="F2003" s="30">
        <v>-4.6097700000000001</v>
      </c>
      <c r="G2003" s="30">
        <v>-3.9516</v>
      </c>
      <c r="H2003" s="30">
        <v>650.02</v>
      </c>
      <c r="I2003" s="30">
        <v>53152590.413999997</v>
      </c>
    </row>
    <row r="2004" spans="1:9" x14ac:dyDescent="0.25">
      <c r="A2004" s="40">
        <v>41306</v>
      </c>
      <c r="B2004" s="30" t="s">
        <v>54</v>
      </c>
      <c r="C2004" s="30" t="s">
        <v>55</v>
      </c>
      <c r="D2004" s="30">
        <v>85.722099999999998</v>
      </c>
      <c r="E2004" s="30">
        <v>83.272900000000007</v>
      </c>
      <c r="F2004" s="30">
        <v>2.9411700000000001</v>
      </c>
      <c r="G2004" s="30">
        <v>2.4491999999999998</v>
      </c>
      <c r="H2004" s="30">
        <v>700.02</v>
      </c>
      <c r="I2004" s="30">
        <v>60007184.442000002</v>
      </c>
    </row>
    <row r="2005" spans="1:9" x14ac:dyDescent="0.25">
      <c r="A2005" s="40">
        <v>41305</v>
      </c>
      <c r="B2005" s="30" t="s">
        <v>54</v>
      </c>
      <c r="C2005" s="30" t="s">
        <v>55</v>
      </c>
      <c r="D2005" s="30">
        <v>83.273200000000003</v>
      </c>
      <c r="E2005" s="30">
        <v>82.518799999999999</v>
      </c>
      <c r="F2005" s="30">
        <v>0.91422000000000003</v>
      </c>
      <c r="G2005" s="30">
        <v>0.75439999999999996</v>
      </c>
      <c r="H2005" s="30">
        <v>700.02</v>
      </c>
      <c r="I2005" s="30">
        <v>58292905.464000002</v>
      </c>
    </row>
    <row r="2006" spans="1:9" x14ac:dyDescent="0.25">
      <c r="A2006" s="40">
        <v>41304</v>
      </c>
      <c r="B2006" s="30" t="s">
        <v>54</v>
      </c>
      <c r="C2006" s="30" t="s">
        <v>55</v>
      </c>
      <c r="D2006" s="30">
        <v>82.518799999999999</v>
      </c>
      <c r="E2006" s="30">
        <v>88.559600000000003</v>
      </c>
      <c r="F2006" s="30">
        <v>-6.8211700000000004</v>
      </c>
      <c r="G2006" s="30">
        <v>-6.0407999999999999</v>
      </c>
      <c r="H2006" s="30">
        <v>700.02</v>
      </c>
      <c r="I2006" s="30">
        <v>57764810.376000002</v>
      </c>
    </row>
    <row r="2007" spans="1:9" x14ac:dyDescent="0.25">
      <c r="A2007" s="40">
        <v>41303</v>
      </c>
      <c r="B2007" s="30" t="s">
        <v>54</v>
      </c>
      <c r="C2007" s="30" t="s">
        <v>55</v>
      </c>
      <c r="D2007" s="30">
        <v>88.559399999999997</v>
      </c>
      <c r="E2007" s="30">
        <v>85.763800000000003</v>
      </c>
      <c r="F2007" s="30">
        <v>3.2596500000000002</v>
      </c>
      <c r="G2007" s="30">
        <v>2.7955999999999999</v>
      </c>
      <c r="H2007" s="30">
        <v>550.02</v>
      </c>
      <c r="I2007" s="30">
        <v>48709441.188000001</v>
      </c>
    </row>
    <row r="2008" spans="1:9" x14ac:dyDescent="0.25">
      <c r="A2008" s="40">
        <v>41302</v>
      </c>
      <c r="B2008" s="30" t="s">
        <v>54</v>
      </c>
      <c r="C2008" s="30" t="s">
        <v>55</v>
      </c>
      <c r="D2008" s="30">
        <v>85.763900000000007</v>
      </c>
      <c r="E2008" s="30">
        <v>88.1511</v>
      </c>
      <c r="F2008" s="30">
        <v>-2.7080799999999998</v>
      </c>
      <c r="G2008" s="30">
        <v>-2.3872</v>
      </c>
      <c r="H2008" s="30">
        <v>550.02</v>
      </c>
      <c r="I2008" s="30">
        <v>47171860.277999997</v>
      </c>
    </row>
    <row r="2009" spans="1:9" x14ac:dyDescent="0.25">
      <c r="A2009" s="40">
        <v>41299</v>
      </c>
      <c r="B2009" s="30" t="s">
        <v>54</v>
      </c>
      <c r="C2009" s="30" t="s">
        <v>55</v>
      </c>
      <c r="D2009" s="30">
        <v>88.150999999999996</v>
      </c>
      <c r="E2009" s="30">
        <v>88.860200000000006</v>
      </c>
      <c r="F2009" s="30">
        <v>-0.79810999999999999</v>
      </c>
      <c r="G2009" s="30">
        <v>-0.70920000000000005</v>
      </c>
      <c r="H2009" s="30">
        <v>550.02</v>
      </c>
      <c r="I2009" s="30">
        <v>48484813.020000003</v>
      </c>
    </row>
    <row r="2010" spans="1:9" x14ac:dyDescent="0.25">
      <c r="A2010" s="40">
        <v>41298</v>
      </c>
      <c r="B2010" s="30" t="s">
        <v>54</v>
      </c>
      <c r="C2010" s="30" t="s">
        <v>55</v>
      </c>
      <c r="D2010" s="30">
        <v>88.860100000000003</v>
      </c>
      <c r="E2010" s="30">
        <v>90.129300000000001</v>
      </c>
      <c r="F2010" s="30">
        <v>-1.4081999999999999</v>
      </c>
      <c r="G2010" s="30">
        <v>-1.2692000000000001</v>
      </c>
      <c r="H2010" s="30">
        <v>550.02</v>
      </c>
      <c r="I2010" s="30">
        <v>48874832.202</v>
      </c>
    </row>
    <row r="2011" spans="1:9" x14ac:dyDescent="0.25">
      <c r="A2011" s="40">
        <v>41297</v>
      </c>
      <c r="B2011" s="30" t="s">
        <v>54</v>
      </c>
      <c r="C2011" s="30" t="s">
        <v>55</v>
      </c>
      <c r="D2011" s="30">
        <v>90.129300000000001</v>
      </c>
      <c r="E2011" s="30">
        <v>88.010499999999993</v>
      </c>
      <c r="F2011" s="30">
        <v>2.4074399999999998</v>
      </c>
      <c r="G2011" s="30">
        <v>2.1187999999999998</v>
      </c>
      <c r="H2011" s="30">
        <v>550.02</v>
      </c>
      <c r="I2011" s="30">
        <v>49572917.586000003</v>
      </c>
    </row>
    <row r="2012" spans="1:9" x14ac:dyDescent="0.25">
      <c r="A2012" s="40">
        <v>41296</v>
      </c>
      <c r="B2012" s="30" t="s">
        <v>54</v>
      </c>
      <c r="C2012" s="30" t="s">
        <v>55</v>
      </c>
      <c r="D2012" s="30">
        <v>88.010800000000003</v>
      </c>
      <c r="E2012" s="30">
        <v>84.377600000000001</v>
      </c>
      <c r="F2012" s="30">
        <v>4.3058800000000002</v>
      </c>
      <c r="G2012" s="30">
        <v>3.6332</v>
      </c>
      <c r="H2012" s="30">
        <v>550.02</v>
      </c>
      <c r="I2012" s="30">
        <v>48407700.215999998</v>
      </c>
    </row>
    <row r="2013" spans="1:9" x14ac:dyDescent="0.25">
      <c r="A2013" s="40">
        <v>41292</v>
      </c>
      <c r="B2013" s="30" t="s">
        <v>54</v>
      </c>
      <c r="C2013" s="30" t="s">
        <v>55</v>
      </c>
      <c r="D2013" s="30">
        <v>84.377600000000001</v>
      </c>
      <c r="E2013" s="30">
        <v>79.2988</v>
      </c>
      <c r="F2013" s="30">
        <v>6.4046399999999997</v>
      </c>
      <c r="G2013" s="30">
        <v>5.0788000000000002</v>
      </c>
      <c r="H2013" s="30">
        <v>550.02</v>
      </c>
      <c r="I2013" s="30">
        <v>46409367.552000001</v>
      </c>
    </row>
    <row r="2014" spans="1:9" x14ac:dyDescent="0.25">
      <c r="A2014" s="40">
        <v>41291</v>
      </c>
      <c r="B2014" s="30" t="s">
        <v>54</v>
      </c>
      <c r="C2014" s="30" t="s">
        <v>55</v>
      </c>
      <c r="D2014" s="30">
        <v>79.2988</v>
      </c>
      <c r="E2014" s="30">
        <v>80.256399999999999</v>
      </c>
      <c r="F2014" s="30">
        <v>-1.1931799999999999</v>
      </c>
      <c r="G2014" s="30">
        <v>-0.95760000000000001</v>
      </c>
      <c r="H2014" s="30">
        <v>950.02</v>
      </c>
      <c r="I2014" s="30">
        <v>75335445.975999996</v>
      </c>
    </row>
    <row r="2015" spans="1:9" x14ac:dyDescent="0.25">
      <c r="A2015" s="40">
        <v>41290</v>
      </c>
      <c r="B2015" s="30" t="s">
        <v>54</v>
      </c>
      <c r="C2015" s="30" t="s">
        <v>55</v>
      </c>
      <c r="D2015" s="30">
        <v>80.256399999999999</v>
      </c>
      <c r="E2015" s="30">
        <v>78.767200000000003</v>
      </c>
      <c r="F2015" s="30">
        <v>1.89063</v>
      </c>
      <c r="G2015" s="30">
        <v>1.4892000000000001</v>
      </c>
      <c r="H2015" s="30">
        <v>950.02</v>
      </c>
      <c r="I2015" s="30">
        <v>76245185.128000006</v>
      </c>
    </row>
    <row r="2016" spans="1:9" x14ac:dyDescent="0.25">
      <c r="A2016" s="40">
        <v>41289</v>
      </c>
      <c r="B2016" s="30" t="s">
        <v>54</v>
      </c>
      <c r="C2016" s="30" t="s">
        <v>55</v>
      </c>
      <c r="D2016" s="30">
        <v>78.767200000000003</v>
      </c>
      <c r="E2016" s="30">
        <v>78.107600000000005</v>
      </c>
      <c r="F2016" s="30">
        <v>0.84448000000000001</v>
      </c>
      <c r="G2016" s="30">
        <v>0.65959999999999996</v>
      </c>
      <c r="H2016" s="30">
        <v>1000.02</v>
      </c>
      <c r="I2016" s="30">
        <v>78768775.343999997</v>
      </c>
    </row>
    <row r="2017" spans="1:9" x14ac:dyDescent="0.25">
      <c r="A2017" s="40">
        <v>41288</v>
      </c>
      <c r="B2017" s="30" t="s">
        <v>54</v>
      </c>
      <c r="C2017" s="30" t="s">
        <v>55</v>
      </c>
      <c r="D2017" s="30">
        <v>78.107900000000001</v>
      </c>
      <c r="E2017" s="30">
        <v>77.869100000000003</v>
      </c>
      <c r="F2017" s="30">
        <v>0.30667</v>
      </c>
      <c r="G2017" s="30">
        <v>0.23880000000000001</v>
      </c>
      <c r="H2017" s="30">
        <v>1000.02</v>
      </c>
      <c r="I2017" s="30">
        <v>78109462.158000007</v>
      </c>
    </row>
    <row r="2018" spans="1:9" x14ac:dyDescent="0.25">
      <c r="A2018" s="40">
        <v>41285</v>
      </c>
      <c r="B2018" s="30" t="s">
        <v>54</v>
      </c>
      <c r="C2018" s="30" t="s">
        <v>55</v>
      </c>
      <c r="D2018" s="30">
        <v>77.869100000000003</v>
      </c>
      <c r="E2018" s="30">
        <v>77.429100000000005</v>
      </c>
      <c r="F2018" s="30">
        <v>0.56825999999999999</v>
      </c>
      <c r="G2018" s="30">
        <v>0.44</v>
      </c>
      <c r="H2018" s="30">
        <v>1000.02</v>
      </c>
      <c r="I2018" s="30">
        <v>77870657.381999999</v>
      </c>
    </row>
    <row r="2019" spans="1:9" x14ac:dyDescent="0.25">
      <c r="A2019" s="40">
        <v>41284</v>
      </c>
      <c r="B2019" s="30" t="s">
        <v>54</v>
      </c>
      <c r="C2019" s="30" t="s">
        <v>55</v>
      </c>
      <c r="D2019" s="30">
        <v>77.429299999999998</v>
      </c>
      <c r="E2019" s="30">
        <v>75.8125</v>
      </c>
      <c r="F2019" s="30">
        <v>2.1326299999999998</v>
      </c>
      <c r="G2019" s="30">
        <v>1.6168</v>
      </c>
      <c r="H2019" s="30">
        <v>1100.02</v>
      </c>
      <c r="I2019" s="30">
        <v>85173778.585999995</v>
      </c>
    </row>
    <row r="2020" spans="1:9" x14ac:dyDescent="0.25">
      <c r="A2020" s="40">
        <v>41283</v>
      </c>
      <c r="B2020" s="30" t="s">
        <v>54</v>
      </c>
      <c r="C2020" s="30" t="s">
        <v>55</v>
      </c>
      <c r="D2020" s="30">
        <v>75.812600000000003</v>
      </c>
      <c r="E2020" s="30">
        <v>75.707400000000007</v>
      </c>
      <c r="F2020" s="30">
        <v>0.13896</v>
      </c>
      <c r="G2020" s="30">
        <v>0.1052</v>
      </c>
      <c r="H2020" s="30">
        <v>1150.02</v>
      </c>
      <c r="I2020" s="30">
        <v>87186006.252000004</v>
      </c>
    </row>
    <row r="2021" spans="1:9" x14ac:dyDescent="0.25">
      <c r="A2021" s="40">
        <v>41282</v>
      </c>
      <c r="B2021" s="30" t="s">
        <v>54</v>
      </c>
      <c r="C2021" s="30" t="s">
        <v>55</v>
      </c>
      <c r="D2021" s="30">
        <v>75.707700000000003</v>
      </c>
      <c r="E2021" s="30">
        <v>75.553299999999993</v>
      </c>
      <c r="F2021" s="30">
        <v>0.20436000000000001</v>
      </c>
      <c r="G2021" s="30">
        <v>0.15440000000000001</v>
      </c>
      <c r="H2021" s="30">
        <v>1100.02</v>
      </c>
      <c r="I2021" s="30">
        <v>83279984.153999999</v>
      </c>
    </row>
    <row r="2022" spans="1:9" x14ac:dyDescent="0.25">
      <c r="A2022" s="40">
        <v>41281</v>
      </c>
      <c r="B2022" s="30" t="s">
        <v>54</v>
      </c>
      <c r="C2022" s="30" t="s">
        <v>55</v>
      </c>
      <c r="D2022" s="30">
        <v>75.553600000000003</v>
      </c>
      <c r="E2022" s="30">
        <v>73.89</v>
      </c>
      <c r="F2022" s="30">
        <v>2.2514500000000002</v>
      </c>
      <c r="G2022" s="30">
        <v>1.6636</v>
      </c>
      <c r="H2022" s="30">
        <v>1100.02</v>
      </c>
      <c r="I2022" s="30">
        <v>83110471.071999997</v>
      </c>
    </row>
    <row r="2023" spans="1:9" x14ac:dyDescent="0.25">
      <c r="A2023" s="40">
        <v>41278</v>
      </c>
      <c r="B2023" s="30" t="s">
        <v>54</v>
      </c>
      <c r="C2023" s="30" t="s">
        <v>55</v>
      </c>
      <c r="D2023" s="30">
        <v>73.890199999999993</v>
      </c>
      <c r="E2023" s="30">
        <v>72.114999999999995</v>
      </c>
      <c r="F2023" s="30">
        <v>2.4616199999999999</v>
      </c>
      <c r="G2023" s="30">
        <v>1.7751999999999999</v>
      </c>
      <c r="H2023" s="30">
        <v>1150.02</v>
      </c>
      <c r="I2023" s="30">
        <v>84975207.804000005</v>
      </c>
    </row>
    <row r="2024" spans="1:9" x14ac:dyDescent="0.25">
      <c r="A2024" s="40">
        <v>41277</v>
      </c>
      <c r="B2024" s="30" t="s">
        <v>54</v>
      </c>
      <c r="C2024" s="30" t="s">
        <v>55</v>
      </c>
      <c r="D2024" s="30">
        <v>72.114999999999995</v>
      </c>
      <c r="E2024" s="30">
        <v>73.290199999999999</v>
      </c>
      <c r="F2024" s="30">
        <v>-1.6034900000000001</v>
      </c>
      <c r="G2024" s="30">
        <v>-1.1752</v>
      </c>
      <c r="H2024" s="30">
        <v>1200.02</v>
      </c>
      <c r="I2024" s="30">
        <v>86539442.299999997</v>
      </c>
    </row>
    <row r="2025" spans="1:9" x14ac:dyDescent="0.25">
      <c r="A2025" s="40">
        <v>41276</v>
      </c>
      <c r="B2025" s="30" t="s">
        <v>54</v>
      </c>
      <c r="C2025" s="30" t="s">
        <v>55</v>
      </c>
      <c r="D2025" s="30">
        <v>73.290000000000006</v>
      </c>
      <c r="E2025" s="30">
        <v>66.156400000000005</v>
      </c>
      <c r="F2025" s="30">
        <v>10.78293</v>
      </c>
      <c r="G2025" s="30">
        <v>7.1336000000000004</v>
      </c>
      <c r="H2025" s="30">
        <v>1300.02</v>
      </c>
      <c r="I2025" s="30">
        <v>95278465.799999997</v>
      </c>
    </row>
    <row r="2026" spans="1:9" x14ac:dyDescent="0.25">
      <c r="A2026" s="40">
        <v>41274</v>
      </c>
      <c r="B2026" s="30" t="s">
        <v>54</v>
      </c>
      <c r="C2026" s="30" t="s">
        <v>55</v>
      </c>
      <c r="D2026" s="30">
        <v>66.156700000000001</v>
      </c>
      <c r="E2026" s="30">
        <v>55.545099999999998</v>
      </c>
      <c r="F2026" s="30">
        <v>19.104479999999999</v>
      </c>
      <c r="G2026" s="30">
        <v>10.611599999999999</v>
      </c>
      <c r="H2026" s="30">
        <v>1250.02</v>
      </c>
      <c r="I2026" s="30">
        <v>82697198.134000003</v>
      </c>
    </row>
    <row r="2027" spans="1:9" x14ac:dyDescent="0.25">
      <c r="A2027" s="40">
        <v>41271</v>
      </c>
      <c r="B2027" s="30" t="s">
        <v>54</v>
      </c>
      <c r="C2027" s="30" t="s">
        <v>55</v>
      </c>
      <c r="D2027" s="30">
        <v>55.545400000000001</v>
      </c>
      <c r="E2027" s="30">
        <v>65.902199999999993</v>
      </c>
      <c r="F2027" s="30">
        <v>-15.71541</v>
      </c>
      <c r="G2027" s="30">
        <v>-10.3568</v>
      </c>
      <c r="H2027" s="30">
        <v>1200.02</v>
      </c>
      <c r="I2027" s="30">
        <v>66655590.908</v>
      </c>
    </row>
    <row r="2028" spans="1:9" x14ac:dyDescent="0.25">
      <c r="A2028" s="40">
        <v>41270</v>
      </c>
      <c r="B2028" s="30" t="s">
        <v>54</v>
      </c>
      <c r="C2028" s="30" t="s">
        <v>55</v>
      </c>
      <c r="D2028" s="30">
        <v>65.902199999999993</v>
      </c>
      <c r="E2028" s="30">
        <v>64.814599999999999</v>
      </c>
      <c r="F2028" s="30">
        <v>1.6780200000000001</v>
      </c>
      <c r="G2028" s="30">
        <v>1.0875999999999999</v>
      </c>
      <c r="H2028" s="30">
        <v>1250.02</v>
      </c>
      <c r="I2028" s="30">
        <v>82379068.044</v>
      </c>
    </row>
    <row r="2029" spans="1:9" x14ac:dyDescent="0.25">
      <c r="A2029" s="40">
        <v>41269</v>
      </c>
      <c r="B2029" s="30" t="s">
        <v>54</v>
      </c>
      <c r="C2029" s="30" t="s">
        <v>55</v>
      </c>
      <c r="D2029" s="30">
        <v>64.814599999999999</v>
      </c>
      <c r="E2029" s="30">
        <v>67.691000000000003</v>
      </c>
      <c r="F2029" s="30">
        <v>-4.2493100000000004</v>
      </c>
      <c r="G2029" s="30">
        <v>-2.8763999999999998</v>
      </c>
      <c r="H2029" s="30">
        <v>1250.02</v>
      </c>
      <c r="I2029" s="30">
        <v>81019546.291999996</v>
      </c>
    </row>
    <row r="2030" spans="1:9" x14ac:dyDescent="0.25">
      <c r="A2030" s="40">
        <v>41267</v>
      </c>
      <c r="B2030" s="30" t="s">
        <v>54</v>
      </c>
      <c r="C2030" s="30" t="s">
        <v>55</v>
      </c>
      <c r="D2030" s="30">
        <v>67.691000000000003</v>
      </c>
      <c r="E2030" s="30">
        <v>69.189400000000006</v>
      </c>
      <c r="F2030" s="30">
        <v>-2.1656499999999999</v>
      </c>
      <c r="G2030" s="30">
        <v>-1.4984</v>
      </c>
      <c r="H2030" s="30">
        <v>1000.02</v>
      </c>
      <c r="I2030" s="30">
        <v>67692353.819999993</v>
      </c>
    </row>
    <row r="2031" spans="1:9" x14ac:dyDescent="0.25">
      <c r="A2031" s="40">
        <v>41264</v>
      </c>
      <c r="B2031" s="30" t="s">
        <v>54</v>
      </c>
      <c r="C2031" s="30" t="s">
        <v>55</v>
      </c>
      <c r="D2031" s="30">
        <v>69.189400000000006</v>
      </c>
      <c r="E2031" s="30">
        <v>72.108599999999996</v>
      </c>
      <c r="F2031" s="30">
        <v>-4.0483399999999996</v>
      </c>
      <c r="G2031" s="30">
        <v>-2.9192</v>
      </c>
      <c r="H2031" s="30">
        <v>950.02</v>
      </c>
      <c r="I2031" s="30">
        <v>65731313.788000003</v>
      </c>
    </row>
    <row r="2032" spans="1:9" x14ac:dyDescent="0.25">
      <c r="A2032" s="40">
        <v>41263</v>
      </c>
      <c r="B2032" s="30" t="s">
        <v>54</v>
      </c>
      <c r="C2032" s="30" t="s">
        <v>55</v>
      </c>
      <c r="D2032" s="30">
        <v>72.108500000000006</v>
      </c>
      <c r="E2032" s="30">
        <v>73.810100000000006</v>
      </c>
      <c r="F2032" s="30">
        <v>-2.30538</v>
      </c>
      <c r="G2032" s="30">
        <v>-1.7016</v>
      </c>
      <c r="H2032" s="30">
        <v>950.02</v>
      </c>
      <c r="I2032" s="30">
        <v>68504517.170000002</v>
      </c>
    </row>
    <row r="2033" spans="1:9" x14ac:dyDescent="0.25">
      <c r="A2033" s="40">
        <v>41262</v>
      </c>
      <c r="B2033" s="30" t="s">
        <v>54</v>
      </c>
      <c r="C2033" s="30" t="s">
        <v>55</v>
      </c>
      <c r="D2033" s="30">
        <v>73.810100000000006</v>
      </c>
      <c r="E2033" s="30">
        <v>78.509699999999995</v>
      </c>
      <c r="F2033" s="30">
        <v>-5.9860100000000003</v>
      </c>
      <c r="G2033" s="30">
        <v>-4.6996000000000002</v>
      </c>
      <c r="H2033" s="30">
        <v>1000.02</v>
      </c>
      <c r="I2033" s="30">
        <v>73811576.202000007</v>
      </c>
    </row>
    <row r="2034" spans="1:9" x14ac:dyDescent="0.25">
      <c r="A2034" s="40">
        <v>41261</v>
      </c>
      <c r="B2034" s="30" t="s">
        <v>54</v>
      </c>
      <c r="C2034" s="30" t="s">
        <v>55</v>
      </c>
      <c r="D2034" s="30">
        <v>78.509699999999995</v>
      </c>
      <c r="E2034" s="30">
        <v>76.842500000000001</v>
      </c>
      <c r="F2034" s="30">
        <v>2.1696300000000002</v>
      </c>
      <c r="G2034" s="30">
        <v>1.6672</v>
      </c>
      <c r="H2034" s="30">
        <v>900.02</v>
      </c>
      <c r="I2034" s="30">
        <v>70660300.194000006</v>
      </c>
    </row>
    <row r="2035" spans="1:9" x14ac:dyDescent="0.25">
      <c r="A2035" s="40">
        <v>41260</v>
      </c>
      <c r="B2035" s="30" t="s">
        <v>54</v>
      </c>
      <c r="C2035" s="30" t="s">
        <v>55</v>
      </c>
      <c r="D2035" s="30">
        <v>76.842600000000004</v>
      </c>
      <c r="E2035" s="30">
        <v>73.891800000000003</v>
      </c>
      <c r="F2035" s="30">
        <v>3.9934099999999999</v>
      </c>
      <c r="G2035" s="30">
        <v>2.9508000000000001</v>
      </c>
      <c r="H2035" s="30">
        <v>750.02</v>
      </c>
      <c r="I2035" s="30">
        <v>57633486.851999998</v>
      </c>
    </row>
    <row r="2036" spans="1:9" x14ac:dyDescent="0.25">
      <c r="A2036" s="40">
        <v>41257</v>
      </c>
      <c r="B2036" s="30" t="s">
        <v>54</v>
      </c>
      <c r="C2036" s="30" t="s">
        <v>55</v>
      </c>
      <c r="D2036" s="30">
        <v>73.892099999999999</v>
      </c>
      <c r="E2036" s="30">
        <v>73.521299999999997</v>
      </c>
      <c r="F2036" s="30">
        <v>0.50434000000000001</v>
      </c>
      <c r="G2036" s="30">
        <v>0.37080000000000002</v>
      </c>
      <c r="H2036" s="30">
        <v>700.02</v>
      </c>
      <c r="I2036" s="30">
        <v>51725947.842</v>
      </c>
    </row>
    <row r="2037" spans="1:9" x14ac:dyDescent="0.25">
      <c r="A2037" s="40">
        <v>41256</v>
      </c>
      <c r="B2037" s="30" t="s">
        <v>54</v>
      </c>
      <c r="C2037" s="30" t="s">
        <v>55</v>
      </c>
      <c r="D2037" s="30">
        <v>73.5214</v>
      </c>
      <c r="E2037" s="30">
        <v>74.716200000000001</v>
      </c>
      <c r="F2037" s="30">
        <v>-1.5991200000000001</v>
      </c>
      <c r="G2037" s="30">
        <v>-1.1948000000000001</v>
      </c>
      <c r="H2037" s="30">
        <v>700.02</v>
      </c>
      <c r="I2037" s="30">
        <v>51466450.428000003</v>
      </c>
    </row>
    <row r="2038" spans="1:9" x14ac:dyDescent="0.25">
      <c r="A2038" s="40">
        <v>41255</v>
      </c>
      <c r="B2038" s="30" t="s">
        <v>54</v>
      </c>
      <c r="C2038" s="30" t="s">
        <v>55</v>
      </c>
      <c r="D2038" s="30">
        <v>74.715999999999994</v>
      </c>
      <c r="E2038" s="30">
        <v>77.703599999999994</v>
      </c>
      <c r="F2038" s="30">
        <v>-3.8448699999999998</v>
      </c>
      <c r="G2038" s="30">
        <v>-2.9876</v>
      </c>
      <c r="H2038" s="30">
        <v>750.02</v>
      </c>
      <c r="I2038" s="30">
        <v>56038494.32</v>
      </c>
    </row>
    <row r="2039" spans="1:9" x14ac:dyDescent="0.25">
      <c r="A2039" s="40">
        <v>41254</v>
      </c>
      <c r="B2039" s="30" t="s">
        <v>54</v>
      </c>
      <c r="C2039" s="30" t="s">
        <v>55</v>
      </c>
      <c r="D2039" s="30">
        <v>77.703400000000002</v>
      </c>
      <c r="E2039" s="30">
        <v>75.382999999999996</v>
      </c>
      <c r="F2039" s="30">
        <v>3.0781499999999999</v>
      </c>
      <c r="G2039" s="30">
        <v>2.3203999999999998</v>
      </c>
      <c r="H2039" s="30">
        <v>750.02</v>
      </c>
      <c r="I2039" s="30">
        <v>58279104.068000004</v>
      </c>
    </row>
    <row r="2040" spans="1:9" x14ac:dyDescent="0.25">
      <c r="A2040" s="40">
        <v>41253</v>
      </c>
      <c r="B2040" s="30" t="s">
        <v>54</v>
      </c>
      <c r="C2040" s="30" t="s">
        <v>55</v>
      </c>
      <c r="D2040" s="30">
        <v>75.383099999999999</v>
      </c>
      <c r="E2040" s="30">
        <v>74.857100000000003</v>
      </c>
      <c r="F2040" s="30">
        <v>0.70267000000000002</v>
      </c>
      <c r="G2040" s="30">
        <v>0.52600000000000002</v>
      </c>
      <c r="H2040" s="30">
        <v>750.02</v>
      </c>
      <c r="I2040" s="30">
        <v>56538832.662</v>
      </c>
    </row>
    <row r="2041" spans="1:9" x14ac:dyDescent="0.25">
      <c r="A2041" s="40">
        <v>41250</v>
      </c>
      <c r="B2041" s="30" t="s">
        <v>54</v>
      </c>
      <c r="C2041" s="30" t="s">
        <v>55</v>
      </c>
      <c r="D2041" s="30">
        <v>74.857200000000006</v>
      </c>
      <c r="E2041" s="30">
        <v>73.147999999999996</v>
      </c>
      <c r="F2041" s="30">
        <v>2.33663</v>
      </c>
      <c r="G2041" s="30">
        <v>1.7092000000000001</v>
      </c>
      <c r="H2041" s="30">
        <v>750.02</v>
      </c>
      <c r="I2041" s="30">
        <v>56144397.144000001</v>
      </c>
    </row>
    <row r="2042" spans="1:9" x14ac:dyDescent="0.25">
      <c r="A2042" s="40">
        <v>41249</v>
      </c>
      <c r="B2042" s="30" t="s">
        <v>54</v>
      </c>
      <c r="C2042" s="30" t="s">
        <v>55</v>
      </c>
      <c r="D2042" s="30">
        <v>73.147999999999996</v>
      </c>
      <c r="E2042" s="30">
        <v>74.501199999999997</v>
      </c>
      <c r="F2042" s="30">
        <v>-1.8163499999999999</v>
      </c>
      <c r="G2042" s="30">
        <v>-1.3532</v>
      </c>
      <c r="H2042" s="30">
        <v>750.02</v>
      </c>
      <c r="I2042" s="30">
        <v>54862462.960000001</v>
      </c>
    </row>
    <row r="2043" spans="1:9" x14ac:dyDescent="0.25">
      <c r="A2043" s="40">
        <v>41248</v>
      </c>
      <c r="B2043" s="30" t="s">
        <v>54</v>
      </c>
      <c r="C2043" s="30" t="s">
        <v>55</v>
      </c>
      <c r="D2043" s="30">
        <v>74.500900000000001</v>
      </c>
      <c r="E2043" s="30">
        <v>72.524900000000002</v>
      </c>
      <c r="F2043" s="30">
        <v>2.72458</v>
      </c>
      <c r="G2043" s="30">
        <v>1.976</v>
      </c>
      <c r="H2043" s="30">
        <v>750.02</v>
      </c>
      <c r="I2043" s="30">
        <v>55877165.017999999</v>
      </c>
    </row>
    <row r="2044" spans="1:9" x14ac:dyDescent="0.25">
      <c r="A2044" s="40">
        <v>41247</v>
      </c>
      <c r="B2044" s="30" t="s">
        <v>54</v>
      </c>
      <c r="C2044" s="30" t="s">
        <v>55</v>
      </c>
      <c r="D2044" s="30">
        <v>72.525199999999998</v>
      </c>
      <c r="E2044" s="30">
        <v>73.138800000000003</v>
      </c>
      <c r="F2044" s="30">
        <v>-0.83894999999999997</v>
      </c>
      <c r="G2044" s="30">
        <v>-0.61360000000000003</v>
      </c>
      <c r="H2044" s="30">
        <v>700.02</v>
      </c>
      <c r="I2044" s="30">
        <v>50769090.504000001</v>
      </c>
    </row>
    <row r="2045" spans="1:9" x14ac:dyDescent="0.25">
      <c r="A2045" s="40">
        <v>41246</v>
      </c>
      <c r="B2045" s="30" t="s">
        <v>54</v>
      </c>
      <c r="C2045" s="30" t="s">
        <v>55</v>
      </c>
      <c r="D2045" s="30">
        <v>73.138800000000003</v>
      </c>
      <c r="E2045" s="30">
        <v>76.635999999999996</v>
      </c>
      <c r="F2045" s="30">
        <v>-4.5633900000000001</v>
      </c>
      <c r="G2045" s="30">
        <v>-3.4971999999999999</v>
      </c>
      <c r="H2045" s="30">
        <v>700.02</v>
      </c>
      <c r="I2045" s="30">
        <v>51198622.776000001</v>
      </c>
    </row>
    <row r="2046" spans="1:9" x14ac:dyDescent="0.25">
      <c r="A2046" s="40">
        <v>41243</v>
      </c>
      <c r="B2046" s="30" t="s">
        <v>54</v>
      </c>
      <c r="C2046" s="30" t="s">
        <v>55</v>
      </c>
      <c r="D2046" s="30">
        <v>76.6357</v>
      </c>
      <c r="E2046" s="30">
        <v>77.884500000000003</v>
      </c>
      <c r="F2046" s="30">
        <v>-1.6033999999999999</v>
      </c>
      <c r="G2046" s="30">
        <v>-1.2487999999999999</v>
      </c>
      <c r="H2046" s="30">
        <v>700.02</v>
      </c>
      <c r="I2046" s="30">
        <v>53646522.714000002</v>
      </c>
    </row>
    <row r="2047" spans="1:9" x14ac:dyDescent="0.25">
      <c r="A2047" s="40">
        <v>41242</v>
      </c>
      <c r="B2047" s="30" t="s">
        <v>54</v>
      </c>
      <c r="C2047" s="30" t="s">
        <v>55</v>
      </c>
      <c r="D2047" s="30">
        <v>77.884500000000003</v>
      </c>
      <c r="E2047" s="30">
        <v>76.639300000000006</v>
      </c>
      <c r="F2047" s="30">
        <v>1.6247499999999999</v>
      </c>
      <c r="G2047" s="30">
        <v>1.2452000000000001</v>
      </c>
      <c r="H2047" s="30">
        <v>700.02</v>
      </c>
      <c r="I2047" s="30">
        <v>54520707.689999998</v>
      </c>
    </row>
    <row r="2048" spans="1:9" x14ac:dyDescent="0.25">
      <c r="A2048" s="40">
        <v>41241</v>
      </c>
      <c r="B2048" s="30" t="s">
        <v>54</v>
      </c>
      <c r="C2048" s="30" t="s">
        <v>55</v>
      </c>
      <c r="D2048" s="30">
        <v>76.639300000000006</v>
      </c>
      <c r="E2048" s="30">
        <v>73.894900000000007</v>
      </c>
      <c r="F2048" s="30">
        <v>3.7139199999999999</v>
      </c>
      <c r="G2048" s="30">
        <v>2.7444000000000002</v>
      </c>
      <c r="H2048" s="30">
        <v>700.02</v>
      </c>
      <c r="I2048" s="30">
        <v>53649042.785999998</v>
      </c>
    </row>
    <row r="2049" spans="1:9" x14ac:dyDescent="0.25">
      <c r="A2049" s="40">
        <v>41240</v>
      </c>
      <c r="B2049" s="30" t="s">
        <v>54</v>
      </c>
      <c r="C2049" s="30" t="s">
        <v>55</v>
      </c>
      <c r="D2049" s="30">
        <v>73.895200000000003</v>
      </c>
      <c r="E2049" s="30">
        <v>76.394800000000004</v>
      </c>
      <c r="F2049" s="30">
        <v>-3.2719499999999999</v>
      </c>
      <c r="G2049" s="30">
        <v>-2.4996</v>
      </c>
      <c r="H2049" s="30">
        <v>700.02</v>
      </c>
      <c r="I2049" s="30">
        <v>51728117.903999999</v>
      </c>
    </row>
    <row r="2050" spans="1:9" x14ac:dyDescent="0.25">
      <c r="A2050" s="40">
        <v>41239</v>
      </c>
      <c r="B2050" s="30" t="s">
        <v>54</v>
      </c>
      <c r="C2050" s="30" t="s">
        <v>55</v>
      </c>
      <c r="D2050" s="30">
        <v>76.394599999999997</v>
      </c>
      <c r="E2050" s="30">
        <v>74.162999999999997</v>
      </c>
      <c r="F2050" s="30">
        <v>3.0090499999999998</v>
      </c>
      <c r="G2050" s="30">
        <v>2.2315999999999998</v>
      </c>
      <c r="H2050" s="30">
        <v>700.02</v>
      </c>
      <c r="I2050" s="30">
        <v>53477747.891999997</v>
      </c>
    </row>
    <row r="2051" spans="1:9" x14ac:dyDescent="0.25">
      <c r="A2051" s="40">
        <v>41236</v>
      </c>
      <c r="B2051" s="30" t="s">
        <v>54</v>
      </c>
      <c r="C2051" s="30" t="s">
        <v>55</v>
      </c>
      <c r="D2051" s="30">
        <v>74.163200000000003</v>
      </c>
      <c r="E2051" s="30">
        <v>72.627600000000001</v>
      </c>
      <c r="F2051" s="30">
        <v>2.11435</v>
      </c>
      <c r="G2051" s="30">
        <v>1.5356000000000001</v>
      </c>
      <c r="H2051" s="30">
        <v>700.02</v>
      </c>
      <c r="I2051" s="30">
        <v>51915723.263999999</v>
      </c>
    </row>
    <row r="2052" spans="1:9" x14ac:dyDescent="0.25">
      <c r="A2052" s="40">
        <v>41234</v>
      </c>
      <c r="B2052" s="30" t="s">
        <v>54</v>
      </c>
      <c r="C2052" s="30" t="s">
        <v>55</v>
      </c>
      <c r="D2052" s="30">
        <v>72.627700000000004</v>
      </c>
      <c r="E2052" s="30">
        <v>72.858500000000006</v>
      </c>
      <c r="F2052" s="30">
        <v>-0.31678000000000001</v>
      </c>
      <c r="G2052" s="30">
        <v>-0.23080000000000001</v>
      </c>
      <c r="H2052" s="30">
        <v>700.02</v>
      </c>
      <c r="I2052" s="30">
        <v>50840842.553999998</v>
      </c>
    </row>
    <row r="2053" spans="1:9" x14ac:dyDescent="0.25">
      <c r="A2053" s="40">
        <v>41233</v>
      </c>
      <c r="B2053" s="30" t="s">
        <v>54</v>
      </c>
      <c r="C2053" s="30" t="s">
        <v>55</v>
      </c>
      <c r="D2053" s="30">
        <v>72.858400000000003</v>
      </c>
      <c r="E2053" s="30">
        <v>72.0304</v>
      </c>
      <c r="F2053" s="30">
        <v>1.14951</v>
      </c>
      <c r="G2053" s="30">
        <v>0.82799999999999996</v>
      </c>
      <c r="H2053" s="30">
        <v>700.02</v>
      </c>
      <c r="I2053" s="30">
        <v>51002337.167999998</v>
      </c>
    </row>
    <row r="2054" spans="1:9" x14ac:dyDescent="0.25">
      <c r="A2054" s="40">
        <v>41232</v>
      </c>
      <c r="B2054" s="30" t="s">
        <v>54</v>
      </c>
      <c r="C2054" s="30" t="s">
        <v>55</v>
      </c>
      <c r="D2054" s="30">
        <v>72.030500000000004</v>
      </c>
      <c r="E2054" s="30">
        <v>66.2697</v>
      </c>
      <c r="F2054" s="30">
        <v>8.6929599999999994</v>
      </c>
      <c r="G2054" s="30">
        <v>5.7607999999999997</v>
      </c>
      <c r="H2054" s="30">
        <v>700.02</v>
      </c>
      <c r="I2054" s="30">
        <v>50422790.609999999</v>
      </c>
    </row>
    <row r="2055" spans="1:9" x14ac:dyDescent="0.25">
      <c r="A2055" s="40">
        <v>41229</v>
      </c>
      <c r="B2055" s="30" t="s">
        <v>54</v>
      </c>
      <c r="C2055" s="30" t="s">
        <v>55</v>
      </c>
      <c r="D2055" s="30">
        <v>66.2697</v>
      </c>
      <c r="E2055" s="30">
        <v>62.996099999999998</v>
      </c>
      <c r="F2055" s="30">
        <v>5.19651</v>
      </c>
      <c r="G2055" s="30">
        <v>3.2736000000000001</v>
      </c>
      <c r="H2055" s="30">
        <v>700.02</v>
      </c>
      <c r="I2055" s="30">
        <v>46390115.394000001</v>
      </c>
    </row>
    <row r="2056" spans="1:9" x14ac:dyDescent="0.25">
      <c r="A2056" s="40">
        <v>41228</v>
      </c>
      <c r="B2056" s="30" t="s">
        <v>54</v>
      </c>
      <c r="C2056" s="30" t="s">
        <v>55</v>
      </c>
      <c r="D2056" s="30">
        <v>62.996099999999998</v>
      </c>
      <c r="E2056" s="30">
        <v>63.525700000000001</v>
      </c>
      <c r="F2056" s="30">
        <v>-0.83367999999999998</v>
      </c>
      <c r="G2056" s="30">
        <v>-0.52959999999999996</v>
      </c>
      <c r="H2056" s="30">
        <v>700.02</v>
      </c>
      <c r="I2056" s="30">
        <v>44098529.921999998</v>
      </c>
    </row>
    <row r="2057" spans="1:9" x14ac:dyDescent="0.25">
      <c r="A2057" s="40">
        <v>41227</v>
      </c>
      <c r="B2057" s="30" t="s">
        <v>54</v>
      </c>
      <c r="C2057" s="30" t="s">
        <v>55</v>
      </c>
      <c r="D2057" s="30">
        <v>63.525700000000001</v>
      </c>
      <c r="E2057" s="30">
        <v>66.552499999999995</v>
      </c>
      <c r="F2057" s="30">
        <v>-4.5479900000000004</v>
      </c>
      <c r="G2057" s="30">
        <v>-3.0268000000000002</v>
      </c>
      <c r="H2057" s="30">
        <v>700.02</v>
      </c>
      <c r="I2057" s="30">
        <v>44469260.513999999</v>
      </c>
    </row>
    <row r="2058" spans="1:9" x14ac:dyDescent="0.25">
      <c r="A2058" s="40">
        <v>41226</v>
      </c>
      <c r="B2058" s="30" t="s">
        <v>54</v>
      </c>
      <c r="C2058" s="30" t="s">
        <v>55</v>
      </c>
      <c r="D2058" s="30">
        <v>66.552300000000002</v>
      </c>
      <c r="E2058" s="30">
        <v>66.015500000000003</v>
      </c>
      <c r="F2058" s="30">
        <v>0.81313999999999997</v>
      </c>
      <c r="G2058" s="30">
        <v>0.53680000000000005</v>
      </c>
      <c r="H2058" s="30">
        <v>700.02</v>
      </c>
      <c r="I2058" s="30">
        <v>46587941.045999996</v>
      </c>
    </row>
    <row r="2059" spans="1:9" x14ac:dyDescent="0.25">
      <c r="A2059" s="40">
        <v>41225</v>
      </c>
      <c r="B2059" s="30" t="s">
        <v>54</v>
      </c>
      <c r="C2059" s="30" t="s">
        <v>55</v>
      </c>
      <c r="D2059" s="30">
        <v>66.015799999999999</v>
      </c>
      <c r="E2059" s="30">
        <v>61.814599999999999</v>
      </c>
      <c r="F2059" s="30">
        <v>6.7964500000000001</v>
      </c>
      <c r="G2059" s="30">
        <v>4.2012</v>
      </c>
      <c r="H2059" s="30">
        <v>700.02</v>
      </c>
      <c r="I2059" s="30">
        <v>46212380.316</v>
      </c>
    </row>
    <row r="2060" spans="1:9" x14ac:dyDescent="0.25">
      <c r="A2060" s="40">
        <v>41222</v>
      </c>
      <c r="B2060" s="30" t="s">
        <v>54</v>
      </c>
      <c r="C2060" s="30" t="s">
        <v>55</v>
      </c>
      <c r="D2060" s="30">
        <v>61.814799999999998</v>
      </c>
      <c r="E2060" s="30">
        <v>62.592799999999997</v>
      </c>
      <c r="F2060" s="30">
        <v>-1.24295</v>
      </c>
      <c r="G2060" s="30">
        <v>-0.77800000000000002</v>
      </c>
      <c r="H2060" s="30">
        <v>700.02</v>
      </c>
      <c r="I2060" s="30">
        <v>43271596.295999996</v>
      </c>
    </row>
    <row r="2061" spans="1:9" x14ac:dyDescent="0.25">
      <c r="A2061" s="40">
        <v>41221</v>
      </c>
      <c r="B2061" s="30" t="s">
        <v>54</v>
      </c>
      <c r="C2061" s="30" t="s">
        <v>55</v>
      </c>
      <c r="D2061" s="30">
        <v>62.592500000000001</v>
      </c>
      <c r="E2061" s="30">
        <v>61.766100000000002</v>
      </c>
      <c r="F2061" s="30">
        <v>1.33795</v>
      </c>
      <c r="G2061" s="30">
        <v>0.82640000000000002</v>
      </c>
      <c r="H2061" s="30">
        <v>650.02</v>
      </c>
      <c r="I2061" s="30">
        <v>40686376.850000001</v>
      </c>
    </row>
    <row r="2062" spans="1:9" x14ac:dyDescent="0.25">
      <c r="A2062" s="40">
        <v>41220</v>
      </c>
      <c r="B2062" s="30" t="s">
        <v>54</v>
      </c>
      <c r="C2062" s="30" t="s">
        <v>55</v>
      </c>
      <c r="D2062" s="30">
        <v>61.766100000000002</v>
      </c>
      <c r="E2062" s="30">
        <v>67.752499999999998</v>
      </c>
      <c r="F2062" s="30">
        <v>-8.8356899999999996</v>
      </c>
      <c r="G2062" s="30">
        <v>-5.9863999999999997</v>
      </c>
      <c r="H2062" s="30">
        <v>650.02</v>
      </c>
      <c r="I2062" s="30">
        <v>40149200.321999997</v>
      </c>
    </row>
    <row r="2063" spans="1:9" x14ac:dyDescent="0.25">
      <c r="A2063" s="40">
        <v>41219</v>
      </c>
      <c r="B2063" s="30" t="s">
        <v>54</v>
      </c>
      <c r="C2063" s="30" t="s">
        <v>55</v>
      </c>
      <c r="D2063" s="30">
        <v>67.752200000000002</v>
      </c>
      <c r="E2063" s="30">
        <v>64.579400000000007</v>
      </c>
      <c r="F2063" s="30">
        <v>4.9130200000000004</v>
      </c>
      <c r="G2063" s="30">
        <v>3.1728000000000001</v>
      </c>
      <c r="H2063" s="30">
        <v>650.02</v>
      </c>
      <c r="I2063" s="30">
        <v>44040285.044</v>
      </c>
    </row>
    <row r="2064" spans="1:9" x14ac:dyDescent="0.25">
      <c r="A2064" s="40">
        <v>41218</v>
      </c>
      <c r="B2064" s="30" t="s">
        <v>54</v>
      </c>
      <c r="C2064" s="30" t="s">
        <v>55</v>
      </c>
      <c r="D2064" s="30">
        <v>64.579400000000007</v>
      </c>
      <c r="E2064" s="30">
        <v>65.647400000000005</v>
      </c>
      <c r="F2064" s="30">
        <v>-1.62687</v>
      </c>
      <c r="G2064" s="30">
        <v>-1.0680000000000001</v>
      </c>
      <c r="H2064" s="30">
        <v>650.02</v>
      </c>
      <c r="I2064" s="30">
        <v>41977901.588</v>
      </c>
    </row>
    <row r="2065" spans="1:9" x14ac:dyDescent="0.25">
      <c r="A2065" s="40">
        <v>41215</v>
      </c>
      <c r="B2065" s="30" t="s">
        <v>54</v>
      </c>
      <c r="C2065" s="30" t="s">
        <v>55</v>
      </c>
      <c r="D2065" s="30">
        <v>65.647400000000005</v>
      </c>
      <c r="E2065" s="30">
        <v>68.8566</v>
      </c>
      <c r="F2065" s="30">
        <v>-4.6607000000000003</v>
      </c>
      <c r="G2065" s="30">
        <v>-3.2092000000000001</v>
      </c>
      <c r="H2065" s="30">
        <v>650.02</v>
      </c>
      <c r="I2065" s="30">
        <v>42672122.947999999</v>
      </c>
    </row>
    <row r="2066" spans="1:9" x14ac:dyDescent="0.25">
      <c r="A2066" s="40">
        <v>41214</v>
      </c>
      <c r="B2066" s="30" t="s">
        <v>54</v>
      </c>
      <c r="C2066" s="30" t="s">
        <v>55</v>
      </c>
      <c r="D2066" s="30">
        <v>68.856499999999997</v>
      </c>
      <c r="E2066" s="30">
        <v>62.768099999999997</v>
      </c>
      <c r="F2066" s="30">
        <v>9.6998300000000004</v>
      </c>
      <c r="G2066" s="30">
        <v>6.0884</v>
      </c>
      <c r="H2066" s="30">
        <v>650.02</v>
      </c>
      <c r="I2066" s="30">
        <v>44758102.130000003</v>
      </c>
    </row>
    <row r="2067" spans="1:9" x14ac:dyDescent="0.25">
      <c r="A2067" s="40">
        <v>41213</v>
      </c>
      <c r="B2067" s="30" t="s">
        <v>54</v>
      </c>
      <c r="C2067" s="30" t="s">
        <v>55</v>
      </c>
      <c r="D2067" s="30">
        <v>62.7684</v>
      </c>
      <c r="E2067" s="30">
        <v>65.144400000000005</v>
      </c>
      <c r="F2067" s="30">
        <v>-3.6472799999999999</v>
      </c>
      <c r="G2067" s="30">
        <v>-2.3759999999999999</v>
      </c>
      <c r="H2067" s="30">
        <v>750.02</v>
      </c>
      <c r="I2067" s="30">
        <v>47077555.368000001</v>
      </c>
    </row>
    <row r="2068" spans="1:9" x14ac:dyDescent="0.25">
      <c r="A2068" s="40">
        <v>41208</v>
      </c>
      <c r="B2068" s="30" t="s">
        <v>54</v>
      </c>
      <c r="C2068" s="30" t="s">
        <v>55</v>
      </c>
      <c r="D2068" s="30">
        <v>65.144099999999995</v>
      </c>
      <c r="E2068" s="30">
        <v>65.0261</v>
      </c>
      <c r="F2068" s="30">
        <v>0.18146999999999999</v>
      </c>
      <c r="G2068" s="30">
        <v>0.11799999999999999</v>
      </c>
      <c r="H2068" s="30">
        <v>750.02</v>
      </c>
      <c r="I2068" s="30">
        <v>48859377.881999999</v>
      </c>
    </row>
    <row r="2069" spans="1:9" x14ac:dyDescent="0.25">
      <c r="A2069" s="40">
        <v>41207</v>
      </c>
      <c r="B2069" s="30" t="s">
        <v>54</v>
      </c>
      <c r="C2069" s="30" t="s">
        <v>55</v>
      </c>
      <c r="D2069" s="30">
        <v>65.0261</v>
      </c>
      <c r="E2069" s="30">
        <v>63.714500000000001</v>
      </c>
      <c r="F2069" s="30">
        <v>2.0585599999999999</v>
      </c>
      <c r="G2069" s="30">
        <v>1.3116000000000001</v>
      </c>
      <c r="H2069" s="30">
        <v>750.02</v>
      </c>
      <c r="I2069" s="30">
        <v>48770875.522</v>
      </c>
    </row>
    <row r="2070" spans="1:9" x14ac:dyDescent="0.25">
      <c r="A2070" s="40">
        <v>41206</v>
      </c>
      <c r="B2070" s="30" t="s">
        <v>54</v>
      </c>
      <c r="C2070" s="30" t="s">
        <v>55</v>
      </c>
      <c r="D2070" s="30">
        <v>63.714500000000001</v>
      </c>
      <c r="E2070" s="30">
        <v>62.356900000000003</v>
      </c>
      <c r="F2070" s="30">
        <v>2.1771400000000001</v>
      </c>
      <c r="G2070" s="30">
        <v>1.3575999999999999</v>
      </c>
      <c r="H2070" s="30">
        <v>750.02</v>
      </c>
      <c r="I2070" s="30">
        <v>47787149.289999999</v>
      </c>
    </row>
    <row r="2071" spans="1:9" x14ac:dyDescent="0.25">
      <c r="A2071" s="40">
        <v>41205</v>
      </c>
      <c r="B2071" s="30" t="s">
        <v>54</v>
      </c>
      <c r="C2071" s="30" t="s">
        <v>55</v>
      </c>
      <c r="D2071" s="30">
        <v>62.356900000000003</v>
      </c>
      <c r="E2071" s="30">
        <v>69.3917</v>
      </c>
      <c r="F2071" s="30">
        <v>-10.13781</v>
      </c>
      <c r="G2071" s="30">
        <v>-7.0347999999999997</v>
      </c>
      <c r="H2071" s="30">
        <v>800.02</v>
      </c>
      <c r="I2071" s="30">
        <v>49886767.137999997</v>
      </c>
    </row>
    <row r="2072" spans="1:9" x14ac:dyDescent="0.25">
      <c r="A2072" s="40">
        <v>41204</v>
      </c>
      <c r="B2072" s="30" t="s">
        <v>54</v>
      </c>
      <c r="C2072" s="30" t="s">
        <v>55</v>
      </c>
      <c r="D2072" s="30">
        <v>69.391599999999997</v>
      </c>
      <c r="E2072" s="30">
        <v>68.361199999999997</v>
      </c>
      <c r="F2072" s="30">
        <v>1.50729</v>
      </c>
      <c r="G2072" s="30">
        <v>1.0304</v>
      </c>
      <c r="H2072" s="30">
        <v>650.02</v>
      </c>
      <c r="I2072" s="30">
        <v>45105927.832000002</v>
      </c>
    </row>
    <row r="2073" spans="1:9" x14ac:dyDescent="0.25">
      <c r="A2073" s="40">
        <v>41201</v>
      </c>
      <c r="B2073" s="30" t="s">
        <v>54</v>
      </c>
      <c r="C2073" s="30" t="s">
        <v>55</v>
      </c>
      <c r="D2073" s="30">
        <v>68.361400000000003</v>
      </c>
      <c r="E2073" s="30">
        <v>72.237799999999993</v>
      </c>
      <c r="F2073" s="30">
        <v>-5.3661700000000003</v>
      </c>
      <c r="G2073" s="30">
        <v>-3.8763999999999998</v>
      </c>
      <c r="H2073" s="30">
        <v>650.02</v>
      </c>
      <c r="I2073" s="30">
        <v>44436277.228</v>
      </c>
    </row>
    <row r="2074" spans="1:9" x14ac:dyDescent="0.25">
      <c r="A2074" s="40">
        <v>41200</v>
      </c>
      <c r="B2074" s="30" t="s">
        <v>54</v>
      </c>
      <c r="C2074" s="30" t="s">
        <v>55</v>
      </c>
      <c r="D2074" s="30">
        <v>72.237799999999993</v>
      </c>
      <c r="E2074" s="30">
        <v>73.331800000000001</v>
      </c>
      <c r="F2074" s="30">
        <v>-1.4918499999999999</v>
      </c>
      <c r="G2074" s="30">
        <v>-1.0940000000000001</v>
      </c>
      <c r="H2074" s="30">
        <v>650.02</v>
      </c>
      <c r="I2074" s="30">
        <v>46956014.755999997</v>
      </c>
    </row>
    <row r="2075" spans="1:9" x14ac:dyDescent="0.25">
      <c r="A2075" s="40">
        <v>41199</v>
      </c>
      <c r="B2075" s="30" t="s">
        <v>54</v>
      </c>
      <c r="C2075" s="30" t="s">
        <v>55</v>
      </c>
      <c r="D2075" s="30">
        <v>73.331599999999995</v>
      </c>
      <c r="E2075" s="30">
        <v>72.062399999999997</v>
      </c>
      <c r="F2075" s="30">
        <v>1.76125</v>
      </c>
      <c r="G2075" s="30">
        <v>1.2692000000000001</v>
      </c>
      <c r="H2075" s="30">
        <v>650.02</v>
      </c>
      <c r="I2075" s="30">
        <v>47667006.631999999</v>
      </c>
    </row>
    <row r="2076" spans="1:9" x14ac:dyDescent="0.25">
      <c r="A2076" s="40">
        <v>41198</v>
      </c>
      <c r="B2076" s="30" t="s">
        <v>54</v>
      </c>
      <c r="C2076" s="30" t="s">
        <v>55</v>
      </c>
      <c r="D2076" s="30">
        <v>72.062600000000003</v>
      </c>
      <c r="E2076" s="30">
        <v>70.477400000000003</v>
      </c>
      <c r="F2076" s="30">
        <v>2.2492299999999998</v>
      </c>
      <c r="G2076" s="30">
        <v>1.5851999999999999</v>
      </c>
      <c r="H2076" s="30">
        <v>700.02</v>
      </c>
      <c r="I2076" s="30">
        <v>50445261.251999997</v>
      </c>
    </row>
    <row r="2077" spans="1:9" x14ac:dyDescent="0.25">
      <c r="A2077" s="40">
        <v>41197</v>
      </c>
      <c r="B2077" s="30" t="s">
        <v>54</v>
      </c>
      <c r="C2077" s="30" t="s">
        <v>55</v>
      </c>
      <c r="D2077" s="30">
        <v>70.477599999999995</v>
      </c>
      <c r="E2077" s="30">
        <v>67.250799999999998</v>
      </c>
      <c r="F2077" s="30">
        <v>4.7981600000000002</v>
      </c>
      <c r="G2077" s="30">
        <v>3.2267999999999999</v>
      </c>
      <c r="H2077" s="30">
        <v>700.02</v>
      </c>
      <c r="I2077" s="30">
        <v>49335729.552000001</v>
      </c>
    </row>
    <row r="2078" spans="1:9" x14ac:dyDescent="0.25">
      <c r="A2078" s="40">
        <v>41194</v>
      </c>
      <c r="B2078" s="30" t="s">
        <v>54</v>
      </c>
      <c r="C2078" s="30" t="s">
        <v>55</v>
      </c>
      <c r="D2078" s="30">
        <v>67.251099999999994</v>
      </c>
      <c r="E2078" s="30">
        <v>69.033500000000004</v>
      </c>
      <c r="F2078" s="30">
        <v>-2.5819299999999998</v>
      </c>
      <c r="G2078" s="30">
        <v>-1.7824</v>
      </c>
      <c r="H2078" s="30">
        <v>650.02</v>
      </c>
      <c r="I2078" s="30">
        <v>43714560.022</v>
      </c>
    </row>
    <row r="2079" spans="1:9" x14ac:dyDescent="0.25">
      <c r="A2079" s="40">
        <v>41193</v>
      </c>
      <c r="B2079" s="30" t="s">
        <v>54</v>
      </c>
      <c r="C2079" s="30" t="s">
        <v>55</v>
      </c>
      <c r="D2079" s="30">
        <v>69.033500000000004</v>
      </c>
      <c r="E2079" s="30">
        <v>66.8279</v>
      </c>
      <c r="F2079" s="30">
        <v>3.3004199999999999</v>
      </c>
      <c r="G2079" s="30">
        <v>2.2056</v>
      </c>
      <c r="H2079" s="30">
        <v>650.02</v>
      </c>
      <c r="I2079" s="30">
        <v>44873155.670000002</v>
      </c>
    </row>
    <row r="2080" spans="1:9" x14ac:dyDescent="0.25">
      <c r="A2080" s="40">
        <v>41192</v>
      </c>
      <c r="B2080" s="30" t="s">
        <v>54</v>
      </c>
      <c r="C2080" s="30" t="s">
        <v>55</v>
      </c>
      <c r="D2080" s="30">
        <v>66.828000000000003</v>
      </c>
      <c r="E2080" s="30">
        <v>67.161600000000007</v>
      </c>
      <c r="F2080" s="30">
        <v>-0.49670999999999998</v>
      </c>
      <c r="G2080" s="30">
        <v>-0.33360000000000001</v>
      </c>
      <c r="H2080" s="30">
        <v>650.02</v>
      </c>
      <c r="I2080" s="30">
        <v>43439536.560000002</v>
      </c>
    </row>
    <row r="2081" spans="1:9" x14ac:dyDescent="0.25">
      <c r="A2081" s="40">
        <v>41191</v>
      </c>
      <c r="B2081" s="30" t="s">
        <v>54</v>
      </c>
      <c r="C2081" s="30" t="s">
        <v>55</v>
      </c>
      <c r="D2081" s="30">
        <v>67.161600000000007</v>
      </c>
      <c r="E2081" s="30">
        <v>70.039599999999993</v>
      </c>
      <c r="F2081" s="30">
        <v>-4.1090999999999998</v>
      </c>
      <c r="G2081" s="30">
        <v>-2.8780000000000001</v>
      </c>
      <c r="H2081" s="30">
        <v>650.02</v>
      </c>
      <c r="I2081" s="30">
        <v>43656383.232000001</v>
      </c>
    </row>
    <row r="2082" spans="1:9" x14ac:dyDescent="0.25">
      <c r="A2082" s="40">
        <v>41190</v>
      </c>
      <c r="B2082" s="30" t="s">
        <v>54</v>
      </c>
      <c r="C2082" s="30" t="s">
        <v>55</v>
      </c>
      <c r="D2082" s="30">
        <v>70.039500000000004</v>
      </c>
      <c r="E2082" s="30">
        <v>70.676699999999997</v>
      </c>
      <c r="F2082" s="30">
        <v>-0.90156999999999998</v>
      </c>
      <c r="G2082" s="30">
        <v>-0.63719999999999999</v>
      </c>
      <c r="H2082" s="30">
        <v>650.02</v>
      </c>
      <c r="I2082" s="30">
        <v>45527075.789999999</v>
      </c>
    </row>
    <row r="2083" spans="1:9" x14ac:dyDescent="0.25">
      <c r="A2083" s="40">
        <v>41187</v>
      </c>
      <c r="B2083" s="30" t="s">
        <v>54</v>
      </c>
      <c r="C2083" s="30" t="s">
        <v>55</v>
      </c>
      <c r="D2083" s="30">
        <v>70.676699999999997</v>
      </c>
      <c r="E2083" s="30">
        <v>70.231899999999996</v>
      </c>
      <c r="F2083" s="30">
        <v>0.63332999999999995</v>
      </c>
      <c r="G2083" s="30">
        <v>0.44479999999999997</v>
      </c>
      <c r="H2083" s="30">
        <v>650.02</v>
      </c>
      <c r="I2083" s="30">
        <v>45941268.534000002</v>
      </c>
    </row>
    <row r="2084" spans="1:9" x14ac:dyDescent="0.25">
      <c r="A2084" s="40">
        <v>41186</v>
      </c>
      <c r="B2084" s="30" t="s">
        <v>54</v>
      </c>
      <c r="C2084" s="30" t="s">
        <v>55</v>
      </c>
      <c r="D2084" s="30">
        <v>70.232050000000001</v>
      </c>
      <c r="E2084" s="30">
        <v>68.339250000000007</v>
      </c>
      <c r="F2084" s="30">
        <v>2.7697099999999999</v>
      </c>
      <c r="G2084" s="30">
        <v>1.8928</v>
      </c>
      <c r="H2084" s="30">
        <v>700.02</v>
      </c>
      <c r="I2084" s="30">
        <v>49163839.641000003</v>
      </c>
    </row>
    <row r="2085" spans="1:9" x14ac:dyDescent="0.25">
      <c r="A2085" s="40">
        <v>41185</v>
      </c>
      <c r="B2085" s="30" t="s">
        <v>54</v>
      </c>
      <c r="C2085" s="30" t="s">
        <v>55</v>
      </c>
      <c r="D2085" s="30">
        <v>68.339399999999998</v>
      </c>
      <c r="E2085" s="30">
        <v>67.674199999999999</v>
      </c>
      <c r="F2085" s="30">
        <v>0.98294000000000004</v>
      </c>
      <c r="G2085" s="30">
        <v>0.66520000000000001</v>
      </c>
      <c r="H2085" s="30">
        <v>700.02</v>
      </c>
      <c r="I2085" s="30">
        <v>47838946.788000003</v>
      </c>
    </row>
    <row r="2086" spans="1:9" x14ac:dyDescent="0.25">
      <c r="A2086" s="40">
        <v>41184</v>
      </c>
      <c r="B2086" s="30" t="s">
        <v>54</v>
      </c>
      <c r="C2086" s="30" t="s">
        <v>55</v>
      </c>
      <c r="D2086" s="30">
        <v>67.674400000000006</v>
      </c>
      <c r="E2086" s="30">
        <v>66.34</v>
      </c>
      <c r="F2086" s="30">
        <v>2.01146</v>
      </c>
      <c r="G2086" s="30">
        <v>1.3344</v>
      </c>
      <c r="H2086" s="30">
        <v>800.02</v>
      </c>
      <c r="I2086" s="30">
        <v>54140873.487999998</v>
      </c>
    </row>
    <row r="2087" spans="1:9" x14ac:dyDescent="0.25">
      <c r="A2087" s="40">
        <v>41183</v>
      </c>
      <c r="B2087" s="30" t="s">
        <v>54</v>
      </c>
      <c r="C2087" s="30" t="s">
        <v>55</v>
      </c>
      <c r="D2087" s="30">
        <v>66.340149999999994</v>
      </c>
      <c r="E2087" s="30">
        <v>68.052549999999997</v>
      </c>
      <c r="F2087" s="30">
        <v>-2.5162900000000001</v>
      </c>
      <c r="G2087" s="30">
        <v>-1.7123999999999999</v>
      </c>
      <c r="H2087" s="30">
        <v>800.02</v>
      </c>
      <c r="I2087" s="30">
        <v>53073446.803000003</v>
      </c>
    </row>
    <row r="2088" spans="1:9" x14ac:dyDescent="0.25">
      <c r="A2088" s="40">
        <v>41180</v>
      </c>
      <c r="B2088" s="30" t="s">
        <v>54</v>
      </c>
      <c r="C2088" s="30" t="s">
        <v>55</v>
      </c>
      <c r="D2088" s="30">
        <v>68.052350000000004</v>
      </c>
      <c r="E2088" s="30">
        <v>69.30395</v>
      </c>
      <c r="F2088" s="30">
        <v>-1.80596</v>
      </c>
      <c r="G2088" s="30">
        <v>-1.2516</v>
      </c>
      <c r="H2088" s="30">
        <v>800.02</v>
      </c>
      <c r="I2088" s="30">
        <v>54443241.046999998</v>
      </c>
    </row>
    <row r="2089" spans="1:9" x14ac:dyDescent="0.25">
      <c r="A2089" s="40">
        <v>41179</v>
      </c>
      <c r="B2089" s="30" t="s">
        <v>54</v>
      </c>
      <c r="C2089" s="30" t="s">
        <v>55</v>
      </c>
      <c r="D2089" s="30">
        <v>69.30395</v>
      </c>
      <c r="E2089" s="30">
        <v>64.018749999999997</v>
      </c>
      <c r="F2089" s="30">
        <v>8.2557100000000005</v>
      </c>
      <c r="G2089" s="30">
        <v>5.2851999999999997</v>
      </c>
      <c r="H2089" s="30">
        <v>700.02</v>
      </c>
      <c r="I2089" s="30">
        <v>48514151.079000004</v>
      </c>
    </row>
    <row r="2090" spans="1:9" x14ac:dyDescent="0.25">
      <c r="A2090" s="40">
        <v>41178</v>
      </c>
      <c r="B2090" s="30" t="s">
        <v>54</v>
      </c>
      <c r="C2090" s="30" t="s">
        <v>55</v>
      </c>
      <c r="D2090" s="30">
        <v>64.018749999999997</v>
      </c>
      <c r="E2090" s="30">
        <v>66.229950000000002</v>
      </c>
      <c r="F2090" s="30">
        <v>-3.33867</v>
      </c>
      <c r="G2090" s="30">
        <v>-2.2111999999999998</v>
      </c>
      <c r="H2090" s="30">
        <v>700.02</v>
      </c>
      <c r="I2090" s="30">
        <v>44814405.375</v>
      </c>
    </row>
    <row r="2091" spans="1:9" x14ac:dyDescent="0.25">
      <c r="A2091" s="40">
        <v>41177</v>
      </c>
      <c r="B2091" s="30" t="s">
        <v>54</v>
      </c>
      <c r="C2091" s="30" t="s">
        <v>55</v>
      </c>
      <c r="D2091" s="30">
        <v>66.229799999999997</v>
      </c>
      <c r="E2091" s="30">
        <v>71.254999999999995</v>
      </c>
      <c r="F2091" s="30">
        <v>-7.0524199999999997</v>
      </c>
      <c r="G2091" s="30">
        <v>-5.0251999999999999</v>
      </c>
      <c r="H2091" s="30">
        <v>600.02</v>
      </c>
      <c r="I2091" s="30">
        <v>39739204.596000001</v>
      </c>
    </row>
    <row r="2092" spans="1:9" x14ac:dyDescent="0.25">
      <c r="A2092" s="40">
        <v>41176</v>
      </c>
      <c r="B2092" s="30" t="s">
        <v>54</v>
      </c>
      <c r="C2092" s="30" t="s">
        <v>55</v>
      </c>
      <c r="D2092" s="30">
        <v>71.254649999999998</v>
      </c>
      <c r="E2092" s="30">
        <v>70.535049999999998</v>
      </c>
      <c r="F2092" s="30">
        <v>1.0202</v>
      </c>
      <c r="G2092" s="30">
        <v>0.71960000000000002</v>
      </c>
      <c r="H2092" s="30">
        <v>400.02</v>
      </c>
      <c r="I2092" s="30">
        <v>28503285.092999998</v>
      </c>
    </row>
    <row r="2093" spans="1:9" x14ac:dyDescent="0.25">
      <c r="A2093" s="40">
        <v>41173</v>
      </c>
      <c r="B2093" s="30" t="s">
        <v>54</v>
      </c>
      <c r="C2093" s="30" t="s">
        <v>55</v>
      </c>
      <c r="D2093" s="30">
        <v>70.535250000000005</v>
      </c>
      <c r="E2093" s="30">
        <v>69.138050000000007</v>
      </c>
      <c r="F2093" s="30">
        <v>2.02088</v>
      </c>
      <c r="G2093" s="30">
        <v>1.3972</v>
      </c>
      <c r="H2093" s="30">
        <v>400.02</v>
      </c>
      <c r="I2093" s="30">
        <v>28215510.704999998</v>
      </c>
    </row>
    <row r="2094" spans="1:9" x14ac:dyDescent="0.25">
      <c r="A2094" s="40">
        <v>41172</v>
      </c>
      <c r="B2094" s="30" t="s">
        <v>54</v>
      </c>
      <c r="C2094" s="30" t="s">
        <v>55</v>
      </c>
      <c r="D2094" s="30">
        <v>69.138400000000004</v>
      </c>
      <c r="E2094" s="30">
        <v>70.676400000000001</v>
      </c>
      <c r="F2094" s="30">
        <v>-2.1761200000000001</v>
      </c>
      <c r="G2094" s="30">
        <v>-1.538</v>
      </c>
      <c r="H2094" s="30">
        <v>400.02</v>
      </c>
      <c r="I2094" s="30">
        <v>27656742.767999999</v>
      </c>
    </row>
    <row r="2095" spans="1:9" x14ac:dyDescent="0.25">
      <c r="A2095" s="40">
        <v>41171</v>
      </c>
      <c r="B2095" s="30" t="s">
        <v>54</v>
      </c>
      <c r="C2095" s="30" t="s">
        <v>55</v>
      </c>
      <c r="D2095" s="30">
        <v>70.676349999999999</v>
      </c>
      <c r="E2095" s="30">
        <v>69.844350000000006</v>
      </c>
      <c r="F2095" s="30">
        <v>1.1912199999999999</v>
      </c>
      <c r="G2095" s="30">
        <v>0.83199999999999996</v>
      </c>
      <c r="H2095" s="30">
        <v>400.02</v>
      </c>
      <c r="I2095" s="30">
        <v>28271953.526999999</v>
      </c>
    </row>
    <row r="2096" spans="1:9" x14ac:dyDescent="0.25">
      <c r="A2096" s="40">
        <v>41170</v>
      </c>
      <c r="B2096" s="30" t="s">
        <v>54</v>
      </c>
      <c r="C2096" s="30" t="s">
        <v>55</v>
      </c>
      <c r="D2096" s="30">
        <v>69.844399999999993</v>
      </c>
      <c r="E2096" s="30">
        <v>67.411600000000007</v>
      </c>
      <c r="F2096" s="30">
        <v>3.60887</v>
      </c>
      <c r="G2096" s="30">
        <v>2.4327999999999999</v>
      </c>
      <c r="H2096" s="30">
        <v>700.02</v>
      </c>
      <c r="I2096" s="30">
        <v>48892476.887999997</v>
      </c>
    </row>
    <row r="2097" spans="1:9" x14ac:dyDescent="0.25">
      <c r="A2097" s="40">
        <v>41169</v>
      </c>
      <c r="B2097" s="30" t="s">
        <v>54</v>
      </c>
      <c r="C2097" s="30" t="s">
        <v>55</v>
      </c>
      <c r="D2097" s="30">
        <v>67.411649999999995</v>
      </c>
      <c r="E2097" s="30">
        <v>65.40925</v>
      </c>
      <c r="F2097" s="30">
        <v>3.06134</v>
      </c>
      <c r="G2097" s="30">
        <v>2.0024000000000002</v>
      </c>
      <c r="H2097" s="30">
        <v>500.02</v>
      </c>
      <c r="I2097" s="30">
        <v>33707173.233000003</v>
      </c>
    </row>
    <row r="2098" spans="1:9" x14ac:dyDescent="0.25">
      <c r="A2098" s="40">
        <v>41166</v>
      </c>
      <c r="B2098" s="30" t="s">
        <v>54</v>
      </c>
      <c r="C2098" s="30" t="s">
        <v>55</v>
      </c>
      <c r="D2098" s="30">
        <v>65.409450000000007</v>
      </c>
      <c r="E2098" s="30">
        <v>69.260249999999999</v>
      </c>
      <c r="F2098" s="30">
        <v>-5.5598999999999998</v>
      </c>
      <c r="G2098" s="30">
        <v>-3.8508</v>
      </c>
      <c r="H2098" s="30">
        <v>500.02</v>
      </c>
      <c r="I2098" s="30">
        <v>32706033.188999999</v>
      </c>
    </row>
    <row r="2099" spans="1:9" x14ac:dyDescent="0.25">
      <c r="A2099" s="40">
        <v>41165</v>
      </c>
      <c r="B2099" s="30" t="s">
        <v>54</v>
      </c>
      <c r="C2099" s="30" t="s">
        <v>55</v>
      </c>
      <c r="D2099" s="30">
        <v>69.260099999999994</v>
      </c>
      <c r="E2099" s="30">
        <v>65.198899999999995</v>
      </c>
      <c r="F2099" s="30">
        <v>6.2289399999999997</v>
      </c>
      <c r="G2099" s="30">
        <v>4.0612000000000004</v>
      </c>
      <c r="H2099" s="30">
        <v>400.02</v>
      </c>
      <c r="I2099" s="30">
        <v>27705425.202</v>
      </c>
    </row>
    <row r="2100" spans="1:9" x14ac:dyDescent="0.25">
      <c r="A2100" s="40">
        <v>41164</v>
      </c>
      <c r="B2100" s="30" t="s">
        <v>54</v>
      </c>
      <c r="C2100" s="30" t="s">
        <v>55</v>
      </c>
      <c r="D2100" s="30">
        <v>65.19905</v>
      </c>
      <c r="E2100" s="30">
        <v>62.585050000000003</v>
      </c>
      <c r="F2100" s="30">
        <v>4.1767200000000004</v>
      </c>
      <c r="G2100" s="30">
        <v>2.6139999999999999</v>
      </c>
      <c r="H2100" s="30">
        <v>300.02</v>
      </c>
      <c r="I2100" s="30">
        <v>19561018.980999999</v>
      </c>
    </row>
    <row r="2101" spans="1:9" x14ac:dyDescent="0.25">
      <c r="A2101" s="40">
        <v>41163</v>
      </c>
      <c r="B2101" s="30" t="s">
        <v>54</v>
      </c>
      <c r="C2101" s="30" t="s">
        <v>55</v>
      </c>
      <c r="D2101" s="30">
        <v>62.585099999999997</v>
      </c>
      <c r="E2101" s="30">
        <v>62.211500000000001</v>
      </c>
      <c r="F2101" s="30">
        <v>0.60053000000000001</v>
      </c>
      <c r="G2101" s="30">
        <v>0.37359999999999999</v>
      </c>
      <c r="H2101" s="30">
        <v>400.02</v>
      </c>
      <c r="I2101" s="30">
        <v>25035291.702</v>
      </c>
    </row>
    <row r="2102" spans="1:9" x14ac:dyDescent="0.25">
      <c r="A2102" s="40">
        <v>41162</v>
      </c>
      <c r="B2102" s="30" t="s">
        <v>54</v>
      </c>
      <c r="C2102" s="30" t="s">
        <v>55</v>
      </c>
      <c r="D2102" s="30">
        <v>62.211799999999997</v>
      </c>
      <c r="E2102" s="30">
        <v>66.897400000000005</v>
      </c>
      <c r="F2102" s="30">
        <v>-7.0041599999999997</v>
      </c>
      <c r="G2102" s="30">
        <v>-4.6856</v>
      </c>
      <c r="H2102" s="30">
        <v>400.02</v>
      </c>
      <c r="I2102" s="30">
        <v>24885964.236000001</v>
      </c>
    </row>
    <row r="2103" spans="1:9" x14ac:dyDescent="0.25">
      <c r="A2103" s="40">
        <v>41159</v>
      </c>
      <c r="B2103" s="30" t="s">
        <v>54</v>
      </c>
      <c r="C2103" s="30" t="s">
        <v>55</v>
      </c>
      <c r="D2103" s="30">
        <v>66.897099999999995</v>
      </c>
      <c r="E2103" s="30">
        <v>63.326700000000002</v>
      </c>
      <c r="F2103" s="30">
        <v>5.6380600000000003</v>
      </c>
      <c r="G2103" s="30">
        <v>3.5703999999999998</v>
      </c>
      <c r="H2103" s="30">
        <v>600.02</v>
      </c>
      <c r="I2103" s="30">
        <v>40139597.942000002</v>
      </c>
    </row>
    <row r="2104" spans="1:9" x14ac:dyDescent="0.25">
      <c r="A2104" s="40">
        <v>41158</v>
      </c>
      <c r="B2104" s="30" t="s">
        <v>54</v>
      </c>
      <c r="C2104" s="30" t="s">
        <v>55</v>
      </c>
      <c r="D2104" s="30">
        <v>63.326700000000002</v>
      </c>
      <c r="E2104" s="30">
        <v>57.631900000000002</v>
      </c>
      <c r="F2104" s="30">
        <v>9.8813300000000002</v>
      </c>
      <c r="G2104" s="30">
        <v>5.6947999999999999</v>
      </c>
      <c r="H2104" s="30">
        <v>300.02</v>
      </c>
      <c r="I2104" s="30">
        <v>18999276.534000002</v>
      </c>
    </row>
    <row r="2105" spans="1:9" x14ac:dyDescent="0.25">
      <c r="A2105" s="40">
        <v>41157</v>
      </c>
      <c r="B2105" s="30" t="s">
        <v>54</v>
      </c>
      <c r="C2105" s="30" t="s">
        <v>55</v>
      </c>
      <c r="D2105" s="30">
        <v>57.631999999999998</v>
      </c>
      <c r="E2105" s="30">
        <v>56.295200000000001</v>
      </c>
      <c r="F2105" s="30">
        <v>2.3746299999999998</v>
      </c>
      <c r="G2105" s="30">
        <v>1.3368</v>
      </c>
      <c r="H2105" s="30">
        <v>400.02</v>
      </c>
      <c r="I2105" s="30">
        <v>23053952.640000001</v>
      </c>
    </row>
    <row r="2106" spans="1:9" x14ac:dyDescent="0.25">
      <c r="A2106" s="40">
        <v>41156</v>
      </c>
      <c r="B2106" s="30" t="s">
        <v>54</v>
      </c>
      <c r="C2106" s="30" t="s">
        <v>55</v>
      </c>
      <c r="D2106" s="30">
        <v>56.295499999999997</v>
      </c>
      <c r="E2106" s="30">
        <v>55.319499999999998</v>
      </c>
      <c r="F2106" s="30">
        <v>1.7643</v>
      </c>
      <c r="G2106" s="30">
        <v>0.97599999999999998</v>
      </c>
      <c r="H2106" s="30">
        <v>300.02</v>
      </c>
      <c r="I2106" s="30">
        <v>16889775.91</v>
      </c>
    </row>
    <row r="2107" spans="1:9" x14ac:dyDescent="0.25">
      <c r="A2107" s="40">
        <v>41152</v>
      </c>
      <c r="B2107" s="30" t="s">
        <v>54</v>
      </c>
      <c r="C2107" s="30" t="s">
        <v>55</v>
      </c>
      <c r="D2107" s="30">
        <v>55.319800000000001</v>
      </c>
      <c r="E2107" s="30">
        <v>53.340200000000003</v>
      </c>
      <c r="F2107" s="30">
        <v>3.7112699999999998</v>
      </c>
      <c r="G2107" s="30">
        <v>1.9796</v>
      </c>
      <c r="H2107" s="30">
        <v>400.02</v>
      </c>
      <c r="I2107" s="30">
        <v>22129026.396000002</v>
      </c>
    </row>
    <row r="2108" spans="1:9" x14ac:dyDescent="0.25">
      <c r="A2108" s="40">
        <v>41151</v>
      </c>
      <c r="B2108" s="30" t="s">
        <v>54</v>
      </c>
      <c r="C2108" s="30" t="s">
        <v>55</v>
      </c>
      <c r="D2108" s="30">
        <v>53.340249999999997</v>
      </c>
      <c r="E2108" s="30">
        <v>54.454650000000001</v>
      </c>
      <c r="F2108" s="30">
        <v>-2.0464699999999998</v>
      </c>
      <c r="G2108" s="30">
        <v>-1.1144000000000001</v>
      </c>
      <c r="H2108" s="30">
        <v>500.02</v>
      </c>
      <c r="I2108" s="30">
        <v>26671191.805</v>
      </c>
    </row>
    <row r="2109" spans="1:9" x14ac:dyDescent="0.25">
      <c r="A2109" s="40">
        <v>41150</v>
      </c>
      <c r="B2109" s="30" t="s">
        <v>54</v>
      </c>
      <c r="C2109" s="30" t="s">
        <v>55</v>
      </c>
      <c r="D2109" s="30">
        <v>54.454650000000001</v>
      </c>
      <c r="E2109" s="30">
        <v>55.169449999999998</v>
      </c>
      <c r="F2109" s="30">
        <v>-1.2956399999999999</v>
      </c>
      <c r="G2109" s="30">
        <v>-0.71479999999999999</v>
      </c>
      <c r="H2109" s="30">
        <v>500.02</v>
      </c>
      <c r="I2109" s="30">
        <v>27228414.092999998</v>
      </c>
    </row>
    <row r="2110" spans="1:9" x14ac:dyDescent="0.25">
      <c r="A2110" s="40">
        <v>41149</v>
      </c>
      <c r="B2110" s="30" t="s">
        <v>54</v>
      </c>
      <c r="C2110" s="30" t="s">
        <v>55</v>
      </c>
      <c r="D2110" s="30">
        <v>55.169350000000001</v>
      </c>
      <c r="E2110" s="30">
        <v>55.725349999999999</v>
      </c>
      <c r="F2110" s="30">
        <v>-0.99775000000000003</v>
      </c>
      <c r="G2110" s="30">
        <v>-0.55600000000000005</v>
      </c>
      <c r="H2110" s="30">
        <v>400.02</v>
      </c>
      <c r="I2110" s="30">
        <v>22068843.386999998</v>
      </c>
    </row>
    <row r="2111" spans="1:9" x14ac:dyDescent="0.25">
      <c r="A2111" s="40">
        <v>41148</v>
      </c>
      <c r="B2111" s="30" t="s">
        <v>54</v>
      </c>
      <c r="C2111" s="30" t="s">
        <v>55</v>
      </c>
      <c r="D2111" s="30">
        <v>55.725099999999998</v>
      </c>
      <c r="E2111" s="30">
        <v>56.410699999999999</v>
      </c>
      <c r="F2111" s="30">
        <v>-1.2153700000000001</v>
      </c>
      <c r="G2111" s="30">
        <v>-0.68559999999999999</v>
      </c>
      <c r="H2111" s="30">
        <v>400.02</v>
      </c>
      <c r="I2111" s="30">
        <v>22291154.502</v>
      </c>
    </row>
    <row r="2112" spans="1:9" x14ac:dyDescent="0.25">
      <c r="A2112" s="40">
        <v>41145</v>
      </c>
      <c r="B2112" s="30" t="s">
        <v>54</v>
      </c>
      <c r="C2112" s="30" t="s">
        <v>55</v>
      </c>
      <c r="D2112" s="30">
        <v>56.410499999999999</v>
      </c>
      <c r="E2112" s="30">
        <v>54.430500000000002</v>
      </c>
      <c r="F2112" s="30">
        <v>3.63767</v>
      </c>
      <c r="G2112" s="30">
        <v>1.98</v>
      </c>
      <c r="H2112" s="30">
        <v>300.02</v>
      </c>
      <c r="I2112" s="30">
        <v>16924278.210000001</v>
      </c>
    </row>
    <row r="2113" spans="1:9" x14ac:dyDescent="0.25">
      <c r="A2113" s="40">
        <v>41144</v>
      </c>
      <c r="B2113" s="30" t="s">
        <v>54</v>
      </c>
      <c r="C2113" s="30" t="s">
        <v>55</v>
      </c>
      <c r="D2113" s="30">
        <v>54.430549999999997</v>
      </c>
      <c r="E2113" s="30">
        <v>55.305349999999997</v>
      </c>
      <c r="F2113" s="30">
        <v>-1.5817600000000001</v>
      </c>
      <c r="G2113" s="30">
        <v>-0.87480000000000002</v>
      </c>
      <c r="H2113" s="30">
        <v>300.02</v>
      </c>
      <c r="I2113" s="30">
        <v>16330253.611</v>
      </c>
    </row>
    <row r="2114" spans="1:9" x14ac:dyDescent="0.25">
      <c r="A2114" s="40">
        <v>41143</v>
      </c>
      <c r="B2114" s="30" t="s">
        <v>54</v>
      </c>
      <c r="C2114" s="30" t="s">
        <v>55</v>
      </c>
      <c r="D2114" s="30">
        <v>55.305050000000001</v>
      </c>
      <c r="E2114" s="30">
        <v>56.077849999999998</v>
      </c>
      <c r="F2114" s="30">
        <v>-1.37808</v>
      </c>
      <c r="G2114" s="30">
        <v>-0.77280000000000004</v>
      </c>
      <c r="H2114" s="30">
        <v>300.02</v>
      </c>
      <c r="I2114" s="30">
        <v>16592621.101</v>
      </c>
    </row>
    <row r="2115" spans="1:9" x14ac:dyDescent="0.25">
      <c r="A2115" s="40">
        <v>41142</v>
      </c>
      <c r="B2115" s="30" t="s">
        <v>54</v>
      </c>
      <c r="C2115" s="30" t="s">
        <v>55</v>
      </c>
      <c r="D2115" s="30">
        <v>56.077550000000002</v>
      </c>
      <c r="E2115" s="30">
        <v>57.64875</v>
      </c>
      <c r="F2115" s="30">
        <v>-2.7254700000000001</v>
      </c>
      <c r="G2115" s="30">
        <v>-1.5711999999999999</v>
      </c>
      <c r="H2115" s="30">
        <v>300.02</v>
      </c>
      <c r="I2115" s="30">
        <v>16824386.550999999</v>
      </c>
    </row>
    <row r="2116" spans="1:9" x14ac:dyDescent="0.25">
      <c r="A2116" s="40">
        <v>41141</v>
      </c>
      <c r="B2116" s="30" t="s">
        <v>54</v>
      </c>
      <c r="C2116" s="30" t="s">
        <v>55</v>
      </c>
      <c r="D2116" s="30">
        <v>57.648499999999999</v>
      </c>
      <c r="E2116" s="30">
        <v>57.695700000000002</v>
      </c>
      <c r="F2116" s="30">
        <v>-8.1809999999999994E-2</v>
      </c>
      <c r="G2116" s="30">
        <v>-4.7199999999999999E-2</v>
      </c>
      <c r="H2116" s="30">
        <v>400.02</v>
      </c>
      <c r="I2116" s="30">
        <v>23060552.969999999</v>
      </c>
    </row>
    <row r="2117" spans="1:9" x14ac:dyDescent="0.25">
      <c r="A2117" s="40">
        <v>41138</v>
      </c>
      <c r="B2117" s="30" t="s">
        <v>54</v>
      </c>
      <c r="C2117" s="30" t="s">
        <v>55</v>
      </c>
      <c r="D2117" s="30">
        <v>57.695450000000001</v>
      </c>
      <c r="E2117" s="30">
        <v>55.946649999999998</v>
      </c>
      <c r="F2117" s="30">
        <v>3.1258400000000002</v>
      </c>
      <c r="G2117" s="30">
        <v>1.7487999999999999</v>
      </c>
      <c r="H2117" s="30">
        <v>400.02</v>
      </c>
      <c r="I2117" s="30">
        <v>23079333.909000002</v>
      </c>
    </row>
    <row r="2118" spans="1:9" x14ac:dyDescent="0.25">
      <c r="A2118" s="40">
        <v>41137</v>
      </c>
      <c r="B2118" s="30" t="s">
        <v>54</v>
      </c>
      <c r="C2118" s="30" t="s">
        <v>55</v>
      </c>
      <c r="D2118" s="30">
        <v>55.947000000000003</v>
      </c>
      <c r="E2118" s="30">
        <v>55.182200000000002</v>
      </c>
      <c r="F2118" s="30">
        <v>1.38595</v>
      </c>
      <c r="G2118" s="30">
        <v>0.76480000000000004</v>
      </c>
      <c r="H2118" s="30">
        <v>400.02</v>
      </c>
      <c r="I2118" s="30">
        <v>22379918.940000001</v>
      </c>
    </row>
    <row r="2119" spans="1:9" x14ac:dyDescent="0.25">
      <c r="A2119" s="40">
        <v>41136</v>
      </c>
      <c r="B2119" s="30" t="s">
        <v>54</v>
      </c>
      <c r="C2119" s="30" t="s">
        <v>55</v>
      </c>
      <c r="D2119" s="30">
        <v>55.182450000000003</v>
      </c>
      <c r="E2119" s="30">
        <v>55.044849999999997</v>
      </c>
      <c r="F2119" s="30">
        <v>0.24998000000000001</v>
      </c>
      <c r="G2119" s="30">
        <v>0.1376</v>
      </c>
      <c r="H2119" s="30">
        <v>400.02</v>
      </c>
      <c r="I2119" s="30">
        <v>22074083.649</v>
      </c>
    </row>
    <row r="2120" spans="1:9" x14ac:dyDescent="0.25">
      <c r="A2120" s="40">
        <v>41135</v>
      </c>
      <c r="B2120" s="30" t="s">
        <v>54</v>
      </c>
      <c r="C2120" s="30" t="s">
        <v>55</v>
      </c>
      <c r="D2120" s="30">
        <v>55.044899999999998</v>
      </c>
      <c r="E2120" s="30">
        <v>57.436900000000001</v>
      </c>
      <c r="F2120" s="30">
        <v>-4.1645700000000003</v>
      </c>
      <c r="G2120" s="30">
        <v>-2.3919999999999999</v>
      </c>
      <c r="H2120" s="30">
        <v>400.02</v>
      </c>
      <c r="I2120" s="30">
        <v>22019060.897999998</v>
      </c>
    </row>
    <row r="2121" spans="1:9" x14ac:dyDescent="0.25">
      <c r="A2121" s="40">
        <v>41134</v>
      </c>
      <c r="B2121" s="30" t="s">
        <v>54</v>
      </c>
      <c r="C2121" s="30" t="s">
        <v>55</v>
      </c>
      <c r="D2121" s="30">
        <v>57.43665</v>
      </c>
      <c r="E2121" s="30">
        <v>56.002650000000003</v>
      </c>
      <c r="F2121" s="30">
        <v>2.5605899999999999</v>
      </c>
      <c r="G2121" s="30">
        <v>1.4339999999999999</v>
      </c>
      <c r="H2121" s="30">
        <v>500.02</v>
      </c>
      <c r="I2121" s="30">
        <v>28719473.732999999</v>
      </c>
    </row>
    <row r="2122" spans="1:9" x14ac:dyDescent="0.25">
      <c r="A2122" s="40">
        <v>41131</v>
      </c>
      <c r="B2122" s="30" t="s">
        <v>54</v>
      </c>
      <c r="C2122" s="30" t="s">
        <v>55</v>
      </c>
      <c r="D2122" s="30">
        <v>56.002850000000002</v>
      </c>
      <c r="E2122" s="30">
        <v>55.572850000000003</v>
      </c>
      <c r="F2122" s="30">
        <v>0.77376</v>
      </c>
      <c r="G2122" s="30">
        <v>0.43</v>
      </c>
      <c r="H2122" s="30">
        <v>100.02</v>
      </c>
      <c r="I2122" s="30">
        <v>5601405.057</v>
      </c>
    </row>
    <row r="2123" spans="1:9" x14ac:dyDescent="0.25">
      <c r="A2123" s="40">
        <v>41130</v>
      </c>
      <c r="B2123" s="30" t="s">
        <v>54</v>
      </c>
      <c r="C2123" s="30" t="s">
        <v>55</v>
      </c>
      <c r="D2123" s="30">
        <v>55.573099999999997</v>
      </c>
      <c r="E2123" s="30">
        <v>54.842700000000001</v>
      </c>
      <c r="F2123" s="30">
        <v>1.3318099999999999</v>
      </c>
      <c r="G2123" s="30">
        <v>0.73040000000000005</v>
      </c>
      <c r="H2123" s="30">
        <v>300.02</v>
      </c>
      <c r="I2123" s="30">
        <v>16673041.461999999</v>
      </c>
    </row>
    <row r="2124" spans="1:9" x14ac:dyDescent="0.25">
      <c r="A2124" s="40">
        <v>41129</v>
      </c>
      <c r="B2124" s="30" t="s">
        <v>54</v>
      </c>
      <c r="C2124" s="30" t="s">
        <v>55</v>
      </c>
      <c r="D2124" s="30">
        <v>54.843049999999998</v>
      </c>
      <c r="E2124" s="30">
        <v>52.580249999999999</v>
      </c>
      <c r="F2124" s="30">
        <v>4.3035199999999998</v>
      </c>
      <c r="G2124" s="30">
        <v>2.2627999999999999</v>
      </c>
      <c r="H2124" s="30">
        <v>400.02</v>
      </c>
      <c r="I2124" s="30">
        <v>21938316.861000001</v>
      </c>
    </row>
    <row r="2125" spans="1:9" x14ac:dyDescent="0.25">
      <c r="A2125" s="40">
        <v>41128</v>
      </c>
      <c r="B2125" s="30" t="s">
        <v>54</v>
      </c>
      <c r="C2125" s="30" t="s">
        <v>55</v>
      </c>
      <c r="D2125" s="30">
        <v>52.580399999999997</v>
      </c>
      <c r="E2125" s="30">
        <v>54.857199999999999</v>
      </c>
      <c r="F2125" s="30">
        <v>-4.1504099999999999</v>
      </c>
      <c r="G2125" s="30">
        <v>-2.2768000000000002</v>
      </c>
      <c r="H2125" s="30">
        <v>300.02</v>
      </c>
      <c r="I2125" s="30">
        <v>15775171.607999999</v>
      </c>
    </row>
    <row r="2126" spans="1:9" x14ac:dyDescent="0.25">
      <c r="A2126" s="40">
        <v>41127</v>
      </c>
      <c r="B2126" s="30" t="s">
        <v>54</v>
      </c>
      <c r="C2126" s="30" t="s">
        <v>55</v>
      </c>
      <c r="D2126" s="30">
        <v>54.857199999999999</v>
      </c>
      <c r="E2126" s="30">
        <v>53.729599999999998</v>
      </c>
      <c r="F2126" s="30">
        <v>2.0986600000000002</v>
      </c>
      <c r="G2126" s="30">
        <v>1.1275999999999999</v>
      </c>
      <c r="H2126" s="30">
        <v>400.02</v>
      </c>
      <c r="I2126" s="30">
        <v>21943977.144000001</v>
      </c>
    </row>
    <row r="2127" spans="1:9" x14ac:dyDescent="0.25">
      <c r="A2127" s="40">
        <v>41124</v>
      </c>
      <c r="B2127" s="30" t="s">
        <v>54</v>
      </c>
      <c r="C2127" s="30" t="s">
        <v>55</v>
      </c>
      <c r="D2127" s="30">
        <v>53.729649999999999</v>
      </c>
      <c r="E2127" s="30">
        <v>50.163649999999997</v>
      </c>
      <c r="F2127" s="30">
        <v>7.1087300000000004</v>
      </c>
      <c r="G2127" s="30">
        <v>3.5659999999999998</v>
      </c>
      <c r="H2127" s="30">
        <v>400.02</v>
      </c>
      <c r="I2127" s="30">
        <v>21492934.592999998</v>
      </c>
    </row>
    <row r="2128" spans="1:9" x14ac:dyDescent="0.25">
      <c r="A2128" s="40">
        <v>41123</v>
      </c>
      <c r="B2128" s="30" t="s">
        <v>54</v>
      </c>
      <c r="C2128" s="30" t="s">
        <v>55</v>
      </c>
      <c r="D2128" s="30">
        <v>50.163699999999999</v>
      </c>
      <c r="E2128" s="30">
        <v>48.144100000000002</v>
      </c>
      <c r="F2128" s="30">
        <v>4.1949100000000001</v>
      </c>
      <c r="G2128" s="30">
        <v>2.0196000000000001</v>
      </c>
      <c r="H2128" s="30">
        <v>400.02</v>
      </c>
      <c r="I2128" s="30">
        <v>20066483.274</v>
      </c>
    </row>
    <row r="2129" spans="1:9" x14ac:dyDescent="0.25">
      <c r="A2129" s="40">
        <v>41122</v>
      </c>
      <c r="B2129" s="30" t="s">
        <v>54</v>
      </c>
      <c r="C2129" s="30" t="s">
        <v>55</v>
      </c>
      <c r="D2129" s="30">
        <v>48.14425</v>
      </c>
      <c r="E2129" s="30">
        <v>47.605449999999998</v>
      </c>
      <c r="F2129" s="30">
        <v>1.1317999999999999</v>
      </c>
      <c r="G2129" s="30">
        <v>0.53879999999999995</v>
      </c>
      <c r="H2129" s="30">
        <v>400.02</v>
      </c>
      <c r="I2129" s="30">
        <v>19258662.885000002</v>
      </c>
    </row>
    <row r="2130" spans="1:9" x14ac:dyDescent="0.25">
      <c r="A2130" s="40">
        <v>41121</v>
      </c>
      <c r="B2130" s="30" t="s">
        <v>54</v>
      </c>
      <c r="C2130" s="30" t="s">
        <v>55</v>
      </c>
      <c r="D2130" s="30">
        <v>47.605699999999999</v>
      </c>
      <c r="E2130" s="30">
        <v>48.5869</v>
      </c>
      <c r="F2130" s="30">
        <v>-2.0194700000000001</v>
      </c>
      <c r="G2130" s="30">
        <v>-0.98119999999999996</v>
      </c>
      <c r="H2130" s="30">
        <v>400.02</v>
      </c>
      <c r="I2130" s="30">
        <v>19043232.114</v>
      </c>
    </row>
    <row r="2131" spans="1:9" x14ac:dyDescent="0.25">
      <c r="A2131" s="40">
        <v>41120</v>
      </c>
      <c r="B2131" s="30" t="s">
        <v>54</v>
      </c>
      <c r="C2131" s="30" t="s">
        <v>55</v>
      </c>
      <c r="D2131" s="30">
        <v>48.586750000000002</v>
      </c>
      <c r="E2131" s="30">
        <v>50.733150000000002</v>
      </c>
      <c r="F2131" s="30">
        <v>-4.2307600000000001</v>
      </c>
      <c r="G2131" s="30">
        <v>-2.1463999999999999</v>
      </c>
      <c r="H2131" s="30">
        <v>300.02</v>
      </c>
      <c r="I2131" s="30">
        <v>14576996.734999999</v>
      </c>
    </row>
    <row r="2132" spans="1:9" x14ac:dyDescent="0.25">
      <c r="A2132" s="40">
        <v>41117</v>
      </c>
      <c r="B2132" s="30" t="s">
        <v>54</v>
      </c>
      <c r="C2132" s="30" t="s">
        <v>55</v>
      </c>
      <c r="D2132" s="30">
        <v>50.732900000000001</v>
      </c>
      <c r="E2132" s="30">
        <v>49.572499999999998</v>
      </c>
      <c r="F2132" s="30">
        <v>2.3408099999999998</v>
      </c>
      <c r="G2132" s="30">
        <v>1.1604000000000001</v>
      </c>
      <c r="H2132" s="30">
        <v>400.02</v>
      </c>
      <c r="I2132" s="30">
        <v>20294174.658</v>
      </c>
    </row>
    <row r="2133" spans="1:9" x14ac:dyDescent="0.25">
      <c r="A2133" s="40">
        <v>41116</v>
      </c>
      <c r="B2133" s="30" t="s">
        <v>54</v>
      </c>
      <c r="C2133" s="30" t="s">
        <v>55</v>
      </c>
      <c r="D2133" s="30">
        <v>49.57255</v>
      </c>
      <c r="E2133" s="30">
        <v>45.623350000000002</v>
      </c>
      <c r="F2133" s="30">
        <v>8.6560900000000007</v>
      </c>
      <c r="G2133" s="30">
        <v>3.9491999999999998</v>
      </c>
      <c r="H2133" s="30">
        <v>500.02</v>
      </c>
      <c r="I2133" s="30">
        <v>24787266.451000001</v>
      </c>
    </row>
    <row r="2134" spans="1:9" x14ac:dyDescent="0.25">
      <c r="A2134" s="40">
        <v>41115</v>
      </c>
      <c r="B2134" s="30" t="s">
        <v>54</v>
      </c>
      <c r="C2134" s="30" t="s">
        <v>55</v>
      </c>
      <c r="D2134" s="30">
        <v>45.623699999999999</v>
      </c>
      <c r="E2134" s="30">
        <v>44.109699999999997</v>
      </c>
      <c r="F2134" s="30">
        <v>3.43235</v>
      </c>
      <c r="G2134" s="30">
        <v>1.514</v>
      </c>
      <c r="H2134" s="30">
        <v>600.02</v>
      </c>
      <c r="I2134" s="30">
        <v>27375132.473999999</v>
      </c>
    </row>
    <row r="2135" spans="1:9" x14ac:dyDescent="0.25">
      <c r="A2135" s="40">
        <v>41114</v>
      </c>
      <c r="B2135" s="30" t="s">
        <v>54</v>
      </c>
      <c r="C2135" s="30" t="s">
        <v>55</v>
      </c>
      <c r="D2135" s="30">
        <v>44.109900000000003</v>
      </c>
      <c r="E2135" s="30">
        <v>46.396700000000003</v>
      </c>
      <c r="F2135" s="30">
        <v>-4.9287999999999998</v>
      </c>
      <c r="G2135" s="30">
        <v>-2.2867999999999999</v>
      </c>
      <c r="H2135" s="30">
        <v>500.02</v>
      </c>
      <c r="I2135" s="30">
        <v>22055832.197999999</v>
      </c>
    </row>
    <row r="2136" spans="1:9" x14ac:dyDescent="0.25">
      <c r="A2136" s="40">
        <v>41113</v>
      </c>
      <c r="B2136" s="30" t="s">
        <v>54</v>
      </c>
      <c r="C2136" s="30" t="s">
        <v>55</v>
      </c>
      <c r="D2136" s="30">
        <v>46.396700000000003</v>
      </c>
      <c r="E2136" s="30">
        <v>50.610700000000001</v>
      </c>
      <c r="F2136" s="30">
        <v>-8.3262999999999998</v>
      </c>
      <c r="G2136" s="30">
        <v>-4.2140000000000004</v>
      </c>
      <c r="H2136" s="30">
        <v>600.02</v>
      </c>
      <c r="I2136" s="30">
        <v>27838947.934</v>
      </c>
    </row>
    <row r="2137" spans="1:9" x14ac:dyDescent="0.25">
      <c r="A2137" s="40">
        <v>41110</v>
      </c>
      <c r="B2137" s="30" t="s">
        <v>54</v>
      </c>
      <c r="C2137" s="30" t="s">
        <v>55</v>
      </c>
      <c r="D2137" s="30">
        <v>50.610550000000003</v>
      </c>
      <c r="E2137" s="30">
        <v>53.318150000000003</v>
      </c>
      <c r="F2137" s="30">
        <v>-5.0781999999999998</v>
      </c>
      <c r="G2137" s="30">
        <v>-2.7075999999999998</v>
      </c>
      <c r="H2137" s="30">
        <v>300.02</v>
      </c>
      <c r="I2137" s="30">
        <v>15184177.210999999</v>
      </c>
    </row>
    <row r="2138" spans="1:9" x14ac:dyDescent="0.25">
      <c r="A2138" s="40">
        <v>41109</v>
      </c>
      <c r="B2138" s="30" t="s">
        <v>54</v>
      </c>
      <c r="C2138" s="30" t="s">
        <v>55</v>
      </c>
      <c r="D2138" s="30">
        <v>53.317900000000002</v>
      </c>
      <c r="E2138" s="30">
        <v>52.109099999999998</v>
      </c>
      <c r="F2138" s="30">
        <v>2.31975</v>
      </c>
      <c r="G2138" s="30">
        <v>1.2088000000000001</v>
      </c>
      <c r="H2138" s="30">
        <v>400.02</v>
      </c>
      <c r="I2138" s="30">
        <v>21328226.357999999</v>
      </c>
    </row>
    <row r="2139" spans="1:9" x14ac:dyDescent="0.25">
      <c r="A2139" s="40">
        <v>41108</v>
      </c>
      <c r="B2139" s="30" t="s">
        <v>54</v>
      </c>
      <c r="C2139" s="30" t="s">
        <v>55</v>
      </c>
      <c r="D2139" s="30">
        <v>52.109200000000001</v>
      </c>
      <c r="E2139" s="30">
        <v>52.428400000000003</v>
      </c>
      <c r="F2139" s="30">
        <v>-0.60882999999999998</v>
      </c>
      <c r="G2139" s="30">
        <v>-0.31919999999999998</v>
      </c>
      <c r="H2139" s="30">
        <v>400.02</v>
      </c>
      <c r="I2139" s="30">
        <v>20844722.184</v>
      </c>
    </row>
    <row r="2140" spans="1:9" x14ac:dyDescent="0.25">
      <c r="A2140" s="40">
        <v>41107</v>
      </c>
      <c r="B2140" s="30" t="s">
        <v>54</v>
      </c>
      <c r="C2140" s="30" t="s">
        <v>55</v>
      </c>
      <c r="D2140" s="30">
        <v>52.428100000000001</v>
      </c>
      <c r="E2140" s="30">
        <v>50.4617</v>
      </c>
      <c r="F2140" s="30">
        <v>3.89682</v>
      </c>
      <c r="G2140" s="30">
        <v>1.9663999999999999</v>
      </c>
      <c r="H2140" s="30">
        <v>500.02</v>
      </c>
      <c r="I2140" s="30">
        <v>26215098.561999999</v>
      </c>
    </row>
    <row r="2141" spans="1:9" x14ac:dyDescent="0.25">
      <c r="A2141" s="40">
        <v>41106</v>
      </c>
      <c r="B2141" s="30" t="s">
        <v>54</v>
      </c>
      <c r="C2141" s="30" t="s">
        <v>55</v>
      </c>
      <c r="D2141" s="30">
        <v>50.462000000000003</v>
      </c>
      <c r="E2141" s="30">
        <v>50.307200000000002</v>
      </c>
      <c r="F2141" s="30">
        <v>0.30770999999999998</v>
      </c>
      <c r="G2141" s="30">
        <v>0.15479999999999999</v>
      </c>
      <c r="H2141" s="30">
        <v>300.02</v>
      </c>
      <c r="I2141" s="30">
        <v>15139609.24</v>
      </c>
    </row>
    <row r="2142" spans="1:9" x14ac:dyDescent="0.25">
      <c r="A2142" s="40">
        <v>41103</v>
      </c>
      <c r="B2142" s="30" t="s">
        <v>54</v>
      </c>
      <c r="C2142" s="30" t="s">
        <v>55</v>
      </c>
      <c r="D2142" s="30">
        <v>50.307250000000003</v>
      </c>
      <c r="E2142" s="30">
        <v>47.462449999999997</v>
      </c>
      <c r="F2142" s="30">
        <v>5.9937899999999997</v>
      </c>
      <c r="G2142" s="30">
        <v>2.8448000000000002</v>
      </c>
      <c r="H2142" s="30">
        <v>400.02</v>
      </c>
      <c r="I2142" s="30">
        <v>20123906.145</v>
      </c>
    </row>
    <row r="2143" spans="1:9" x14ac:dyDescent="0.25">
      <c r="A2143" s="40">
        <v>41102</v>
      </c>
      <c r="B2143" s="30" t="s">
        <v>54</v>
      </c>
      <c r="C2143" s="30" t="s">
        <v>55</v>
      </c>
      <c r="D2143" s="30">
        <v>47.462699999999998</v>
      </c>
      <c r="E2143" s="30">
        <v>47.8611</v>
      </c>
      <c r="F2143" s="30">
        <v>-0.83240999999999998</v>
      </c>
      <c r="G2143" s="30">
        <v>-0.39839999999999998</v>
      </c>
      <c r="H2143" s="30">
        <v>700.02</v>
      </c>
      <c r="I2143" s="30">
        <v>33224839.254000001</v>
      </c>
    </row>
    <row r="2144" spans="1:9" x14ac:dyDescent="0.25">
      <c r="A2144" s="40">
        <v>41101</v>
      </c>
      <c r="B2144" s="30" t="s">
        <v>54</v>
      </c>
      <c r="C2144" s="30" t="s">
        <v>55</v>
      </c>
      <c r="D2144" s="30">
        <v>47.8611</v>
      </c>
      <c r="E2144" s="30">
        <v>46.088299999999997</v>
      </c>
      <c r="F2144" s="30">
        <v>3.84653</v>
      </c>
      <c r="G2144" s="30">
        <v>1.7727999999999999</v>
      </c>
      <c r="H2144" s="30">
        <v>700.02</v>
      </c>
      <c r="I2144" s="30">
        <v>33503727.221999999</v>
      </c>
    </row>
    <row r="2145" spans="1:9" x14ac:dyDescent="0.25">
      <c r="A2145" s="40">
        <v>41100</v>
      </c>
      <c r="B2145" s="30" t="s">
        <v>54</v>
      </c>
      <c r="C2145" s="30" t="s">
        <v>55</v>
      </c>
      <c r="D2145" s="30">
        <v>46.088299999999997</v>
      </c>
      <c r="E2145" s="30">
        <v>47.911099999999998</v>
      </c>
      <c r="F2145" s="30">
        <v>-3.8045499999999999</v>
      </c>
      <c r="G2145" s="30">
        <v>-1.8228</v>
      </c>
      <c r="H2145" s="30">
        <v>700.02</v>
      </c>
      <c r="I2145" s="30">
        <v>32262731.765999999</v>
      </c>
    </row>
    <row r="2146" spans="1:9" x14ac:dyDescent="0.25">
      <c r="A2146" s="40">
        <v>41099</v>
      </c>
      <c r="B2146" s="30" t="s">
        <v>54</v>
      </c>
      <c r="C2146" s="30" t="s">
        <v>55</v>
      </c>
      <c r="D2146" s="30">
        <v>47.910800000000002</v>
      </c>
      <c r="E2146" s="30">
        <v>47.916400000000003</v>
      </c>
      <c r="F2146" s="30">
        <v>-1.1690000000000001E-2</v>
      </c>
      <c r="G2146" s="30">
        <v>-5.5999999999999999E-3</v>
      </c>
      <c r="H2146" s="30">
        <v>500.02</v>
      </c>
      <c r="I2146" s="30">
        <v>23956358.215999998</v>
      </c>
    </row>
    <row r="2147" spans="1:9" x14ac:dyDescent="0.25">
      <c r="A2147" s="40">
        <v>41096</v>
      </c>
      <c r="B2147" s="30" t="s">
        <v>54</v>
      </c>
      <c r="C2147" s="30" t="s">
        <v>55</v>
      </c>
      <c r="D2147" s="30">
        <v>47.9161</v>
      </c>
      <c r="E2147" s="30">
        <v>47.008899999999997</v>
      </c>
      <c r="F2147" s="30">
        <v>1.9298500000000001</v>
      </c>
      <c r="G2147" s="30">
        <v>0.90720000000000001</v>
      </c>
      <c r="H2147" s="30">
        <v>500.02</v>
      </c>
      <c r="I2147" s="30">
        <v>23959008.322000001</v>
      </c>
    </row>
    <row r="2148" spans="1:9" x14ac:dyDescent="0.25">
      <c r="A2148" s="40">
        <v>41095</v>
      </c>
      <c r="B2148" s="30" t="s">
        <v>54</v>
      </c>
      <c r="C2148" s="30" t="s">
        <v>55</v>
      </c>
      <c r="D2148" s="30">
        <v>47.009050000000002</v>
      </c>
      <c r="E2148" s="30">
        <v>49.33305</v>
      </c>
      <c r="F2148" s="30">
        <v>-4.7108400000000001</v>
      </c>
      <c r="G2148" s="30">
        <v>-2.3239999999999998</v>
      </c>
      <c r="H2148" s="30">
        <v>500.02</v>
      </c>
      <c r="I2148" s="30">
        <v>23505465.181000002</v>
      </c>
    </row>
    <row r="2149" spans="1:9" x14ac:dyDescent="0.25">
      <c r="A2149" s="40">
        <v>41093</v>
      </c>
      <c r="B2149" s="30" t="s">
        <v>54</v>
      </c>
      <c r="C2149" s="30" t="s">
        <v>55</v>
      </c>
      <c r="D2149" s="30">
        <v>49.332900000000002</v>
      </c>
      <c r="E2149" s="30">
        <v>48.248100000000001</v>
      </c>
      <c r="F2149" s="30">
        <v>2.24838</v>
      </c>
      <c r="G2149" s="30">
        <v>1.0848</v>
      </c>
      <c r="H2149" s="30">
        <v>100.02</v>
      </c>
      <c r="I2149" s="30">
        <v>4934276.6579999998</v>
      </c>
    </row>
    <row r="2150" spans="1:9" x14ac:dyDescent="0.25">
      <c r="A2150" s="40">
        <v>41092</v>
      </c>
      <c r="B2150" s="30" t="s">
        <v>54</v>
      </c>
      <c r="C2150" s="30" t="s">
        <v>55</v>
      </c>
      <c r="D2150" s="30">
        <v>48.248199999999997</v>
      </c>
      <c r="E2150" s="30">
        <v>45.290199999999999</v>
      </c>
      <c r="F2150" s="30">
        <v>6.5312099999999997</v>
      </c>
      <c r="G2150" s="30">
        <v>2.9580000000000002</v>
      </c>
      <c r="H2150" s="30">
        <v>100.02</v>
      </c>
      <c r="I2150" s="30">
        <v>4825784.9639999997</v>
      </c>
    </row>
    <row r="2151" spans="1:9" x14ac:dyDescent="0.25">
      <c r="A2151" s="40">
        <v>41089</v>
      </c>
      <c r="B2151" s="30" t="s">
        <v>54</v>
      </c>
      <c r="C2151" s="30" t="s">
        <v>55</v>
      </c>
      <c r="D2151" s="30">
        <v>45.290300000000002</v>
      </c>
      <c r="E2151" s="30">
        <v>42.174700000000001</v>
      </c>
      <c r="F2151" s="30">
        <v>7.3873699999999998</v>
      </c>
      <c r="G2151" s="30">
        <v>3.1156000000000001</v>
      </c>
      <c r="H2151" s="30">
        <v>300.02</v>
      </c>
      <c r="I2151" s="30">
        <v>13587995.806</v>
      </c>
    </row>
    <row r="2152" spans="1:9" x14ac:dyDescent="0.25">
      <c r="A2152" s="40">
        <v>41088</v>
      </c>
      <c r="B2152" s="30" t="s">
        <v>54</v>
      </c>
      <c r="C2152" s="30" t="s">
        <v>55</v>
      </c>
      <c r="D2152" s="30">
        <v>42.174999999999997</v>
      </c>
      <c r="E2152" s="30">
        <v>41.535800000000002</v>
      </c>
      <c r="F2152" s="30">
        <v>1.53891</v>
      </c>
      <c r="G2152" s="30">
        <v>0.63919999999999999</v>
      </c>
      <c r="H2152" s="30">
        <v>500.02</v>
      </c>
      <c r="I2152" s="30">
        <v>21088343.5</v>
      </c>
    </row>
    <row r="2153" spans="1:9" x14ac:dyDescent="0.25">
      <c r="A2153" s="40">
        <v>41087</v>
      </c>
      <c r="B2153" s="30" t="s">
        <v>54</v>
      </c>
      <c r="C2153" s="30" t="s">
        <v>55</v>
      </c>
      <c r="D2153" s="30">
        <v>41.535800000000002</v>
      </c>
      <c r="E2153" s="30">
        <v>41.451799999999999</v>
      </c>
      <c r="F2153" s="30">
        <v>0.20263999999999999</v>
      </c>
      <c r="G2153" s="30">
        <v>8.4000000000000005E-2</v>
      </c>
      <c r="H2153" s="30">
        <v>500.02</v>
      </c>
      <c r="I2153" s="30">
        <v>20768730.715999998</v>
      </c>
    </row>
    <row r="2154" spans="1:9" x14ac:dyDescent="0.25">
      <c r="A2154" s="40">
        <v>41086</v>
      </c>
      <c r="B2154" s="30" t="s">
        <v>54</v>
      </c>
      <c r="C2154" s="30" t="s">
        <v>55</v>
      </c>
      <c r="D2154" s="30">
        <v>41.451900000000002</v>
      </c>
      <c r="E2154" s="30">
        <v>40.280700000000003</v>
      </c>
      <c r="F2154" s="30">
        <v>2.9076</v>
      </c>
      <c r="G2154" s="30">
        <v>1.1712</v>
      </c>
      <c r="H2154" s="30">
        <v>500.02</v>
      </c>
      <c r="I2154" s="30">
        <v>20726779.037999999</v>
      </c>
    </row>
    <row r="2155" spans="1:9" x14ac:dyDescent="0.25">
      <c r="A2155" s="40">
        <v>41085</v>
      </c>
      <c r="B2155" s="30" t="s">
        <v>54</v>
      </c>
      <c r="C2155" s="30" t="s">
        <v>55</v>
      </c>
      <c r="D2155" s="30">
        <v>40.280799999999999</v>
      </c>
      <c r="E2155" s="30">
        <v>41.330800000000004</v>
      </c>
      <c r="F2155" s="30">
        <v>-2.5404800000000001</v>
      </c>
      <c r="G2155" s="30">
        <v>-1.05</v>
      </c>
      <c r="H2155" s="30">
        <v>600.02</v>
      </c>
      <c r="I2155" s="30">
        <v>24169285.616</v>
      </c>
    </row>
    <row r="2156" spans="1:9" x14ac:dyDescent="0.25">
      <c r="A2156" s="40">
        <v>41082</v>
      </c>
      <c r="B2156" s="30" t="s">
        <v>54</v>
      </c>
      <c r="C2156" s="30" t="s">
        <v>55</v>
      </c>
      <c r="D2156" s="30">
        <v>41.3307</v>
      </c>
      <c r="E2156" s="30">
        <v>38.938299999999998</v>
      </c>
      <c r="F2156" s="30">
        <v>6.1440799999999998</v>
      </c>
      <c r="G2156" s="30">
        <v>2.3923999999999999</v>
      </c>
      <c r="H2156" s="30">
        <v>600.02</v>
      </c>
      <c r="I2156" s="30">
        <v>24799246.614</v>
      </c>
    </row>
    <row r="2157" spans="1:9" x14ac:dyDescent="0.25">
      <c r="A2157" s="40">
        <v>41081</v>
      </c>
      <c r="B2157" s="30" t="s">
        <v>54</v>
      </c>
      <c r="C2157" s="30" t="s">
        <v>55</v>
      </c>
      <c r="D2157" s="30">
        <v>38.938650000000003</v>
      </c>
      <c r="E2157" s="30">
        <v>45.167450000000002</v>
      </c>
      <c r="F2157" s="30">
        <v>-13.790459999999999</v>
      </c>
      <c r="G2157" s="30">
        <v>-6.2287999999999997</v>
      </c>
      <c r="H2157" s="30">
        <v>600.02</v>
      </c>
      <c r="I2157" s="30">
        <v>23363968.772999998</v>
      </c>
    </row>
    <row r="2158" spans="1:9" x14ac:dyDescent="0.25">
      <c r="A2158" s="40">
        <v>41080</v>
      </c>
      <c r="B2158" s="30" t="s">
        <v>54</v>
      </c>
      <c r="C2158" s="30" t="s">
        <v>55</v>
      </c>
      <c r="D2158" s="30">
        <v>45.167099999999998</v>
      </c>
      <c r="E2158" s="30">
        <v>42.365099999999998</v>
      </c>
      <c r="F2158" s="30">
        <v>6.6139299999999999</v>
      </c>
      <c r="G2158" s="30">
        <v>2.802</v>
      </c>
      <c r="H2158" s="30">
        <v>800.02</v>
      </c>
      <c r="I2158" s="30">
        <v>36134583.342</v>
      </c>
    </row>
    <row r="2159" spans="1:9" x14ac:dyDescent="0.25">
      <c r="A2159" s="40">
        <v>41079</v>
      </c>
      <c r="B2159" s="30" t="s">
        <v>54</v>
      </c>
      <c r="C2159" s="30" t="s">
        <v>55</v>
      </c>
      <c r="D2159" s="30">
        <v>42.365099999999998</v>
      </c>
      <c r="E2159" s="30">
        <v>42.513500000000001</v>
      </c>
      <c r="F2159" s="30">
        <v>-0.34906999999999999</v>
      </c>
      <c r="G2159" s="30">
        <v>-0.1484</v>
      </c>
      <c r="H2159" s="30">
        <v>200.02</v>
      </c>
      <c r="I2159" s="30">
        <v>8473867.3019999992</v>
      </c>
    </row>
    <row r="2160" spans="1:9" x14ac:dyDescent="0.25">
      <c r="A2160" s="40">
        <v>41078</v>
      </c>
      <c r="B2160" s="30" t="s">
        <v>54</v>
      </c>
      <c r="C2160" s="30" t="s">
        <v>55</v>
      </c>
      <c r="D2160" s="30">
        <v>42.513500000000001</v>
      </c>
      <c r="E2160" s="30">
        <v>39.338700000000003</v>
      </c>
      <c r="F2160" s="30">
        <v>8.0704200000000004</v>
      </c>
      <c r="G2160" s="30">
        <v>3.1747999999999998</v>
      </c>
      <c r="H2160" s="30">
        <v>300.02</v>
      </c>
      <c r="I2160" s="30">
        <v>12754900.27</v>
      </c>
    </row>
    <row r="2161" spans="1:9" x14ac:dyDescent="0.25">
      <c r="A2161" s="40">
        <v>41075</v>
      </c>
      <c r="B2161" s="30" t="s">
        <v>54</v>
      </c>
      <c r="C2161" s="30" t="s">
        <v>55</v>
      </c>
      <c r="D2161" s="30">
        <v>39.338850000000001</v>
      </c>
      <c r="E2161" s="30">
        <v>37.180050000000001</v>
      </c>
      <c r="F2161" s="30">
        <v>5.8063399999999996</v>
      </c>
      <c r="G2161" s="30">
        <v>2.1587999999999998</v>
      </c>
      <c r="H2161" s="30">
        <v>800.02</v>
      </c>
      <c r="I2161" s="30">
        <v>31471866.776999999</v>
      </c>
    </row>
    <row r="2162" spans="1:9" x14ac:dyDescent="0.25">
      <c r="A2162" s="40">
        <v>41074</v>
      </c>
      <c r="B2162" s="30" t="s">
        <v>54</v>
      </c>
      <c r="C2162" s="30" t="s">
        <v>55</v>
      </c>
      <c r="D2162" s="30">
        <v>37.180050000000001</v>
      </c>
      <c r="E2162" s="30">
        <v>34.938850000000002</v>
      </c>
      <c r="F2162" s="30">
        <v>6.4146400000000003</v>
      </c>
      <c r="G2162" s="30">
        <v>2.2412000000000001</v>
      </c>
      <c r="H2162" s="30">
        <v>800.02</v>
      </c>
      <c r="I2162" s="30">
        <v>29744783.601</v>
      </c>
    </row>
    <row r="2163" spans="1:9" x14ac:dyDescent="0.25">
      <c r="A2163" s="40">
        <v>41073</v>
      </c>
      <c r="B2163" s="30" t="s">
        <v>54</v>
      </c>
      <c r="C2163" s="30" t="s">
        <v>55</v>
      </c>
      <c r="D2163" s="30">
        <v>34.938949999999998</v>
      </c>
      <c r="E2163" s="30">
        <v>36.815350000000002</v>
      </c>
      <c r="F2163" s="30">
        <v>-5.0967900000000004</v>
      </c>
      <c r="G2163" s="30">
        <v>-1.8764000000000001</v>
      </c>
      <c r="H2163" s="30">
        <v>600.02</v>
      </c>
      <c r="I2163" s="30">
        <v>20964068.778999999</v>
      </c>
    </row>
    <row r="2164" spans="1:9" x14ac:dyDescent="0.25">
      <c r="A2164" s="40">
        <v>41072</v>
      </c>
      <c r="B2164" s="30" t="s">
        <v>54</v>
      </c>
      <c r="C2164" s="30" t="s">
        <v>55</v>
      </c>
      <c r="D2164" s="30">
        <v>36.814999999999998</v>
      </c>
      <c r="E2164" s="30">
        <v>35.560600000000001</v>
      </c>
      <c r="F2164" s="30">
        <v>3.5274999999999999</v>
      </c>
      <c r="G2164" s="30">
        <v>1.2544</v>
      </c>
      <c r="H2164" s="30">
        <v>600.02</v>
      </c>
      <c r="I2164" s="30">
        <v>22089736.300000001</v>
      </c>
    </row>
    <row r="2165" spans="1:9" x14ac:dyDescent="0.25">
      <c r="A2165" s="40">
        <v>41071</v>
      </c>
      <c r="B2165" s="30" t="s">
        <v>54</v>
      </c>
      <c r="C2165" s="30" t="s">
        <v>55</v>
      </c>
      <c r="D2165" s="30">
        <v>35.560699999999997</v>
      </c>
      <c r="E2165" s="30">
        <v>40.124299999999998</v>
      </c>
      <c r="F2165" s="30">
        <v>-11.373659999999999</v>
      </c>
      <c r="G2165" s="30">
        <v>-4.5636000000000001</v>
      </c>
      <c r="H2165" s="30">
        <v>400.02</v>
      </c>
      <c r="I2165" s="30">
        <v>14224991.214</v>
      </c>
    </row>
    <row r="2166" spans="1:9" x14ac:dyDescent="0.25">
      <c r="A2166" s="40">
        <v>41068</v>
      </c>
      <c r="B2166" s="30" t="s">
        <v>54</v>
      </c>
      <c r="C2166" s="30" t="s">
        <v>55</v>
      </c>
      <c r="D2166" s="30">
        <v>40.124250000000004</v>
      </c>
      <c r="E2166" s="30">
        <v>37.955849999999998</v>
      </c>
      <c r="F2166" s="30">
        <v>5.7129500000000002</v>
      </c>
      <c r="G2166" s="30">
        <v>2.1684000000000001</v>
      </c>
      <c r="H2166" s="30">
        <v>400.02</v>
      </c>
      <c r="I2166" s="30">
        <v>16050502.484999999</v>
      </c>
    </row>
    <row r="2167" spans="1:9" x14ac:dyDescent="0.25">
      <c r="A2167" s="40">
        <v>41067</v>
      </c>
      <c r="B2167" s="30" t="s">
        <v>54</v>
      </c>
      <c r="C2167" s="30" t="s">
        <v>55</v>
      </c>
      <c r="D2167" s="30">
        <v>37.9559</v>
      </c>
      <c r="E2167" s="30">
        <v>37.563899999999997</v>
      </c>
      <c r="F2167" s="30">
        <v>1.04356</v>
      </c>
      <c r="G2167" s="30">
        <v>0.39200000000000002</v>
      </c>
      <c r="H2167" s="30">
        <v>500.02</v>
      </c>
      <c r="I2167" s="30">
        <v>18978709.118000001</v>
      </c>
    </row>
    <row r="2168" spans="1:9" x14ac:dyDescent="0.25">
      <c r="A2168" s="40">
        <v>41066</v>
      </c>
      <c r="B2168" s="30" t="s">
        <v>54</v>
      </c>
      <c r="C2168" s="30" t="s">
        <v>55</v>
      </c>
      <c r="D2168" s="30">
        <v>37.563899999999997</v>
      </c>
      <c r="E2168" s="30">
        <v>34.946300000000001</v>
      </c>
      <c r="F2168" s="30">
        <v>7.4903500000000003</v>
      </c>
      <c r="G2168" s="30">
        <v>2.6175999999999999</v>
      </c>
      <c r="H2168" s="30">
        <v>900.02</v>
      </c>
      <c r="I2168" s="30">
        <v>33808261.277999997</v>
      </c>
    </row>
    <row r="2169" spans="1:9" x14ac:dyDescent="0.25">
      <c r="A2169" s="40">
        <v>41065</v>
      </c>
      <c r="B2169" s="30" t="s">
        <v>54</v>
      </c>
      <c r="C2169" s="30" t="s">
        <v>55</v>
      </c>
      <c r="D2169" s="30">
        <v>34.946550000000002</v>
      </c>
      <c r="E2169" s="30">
        <v>33.488549999999996</v>
      </c>
      <c r="F2169" s="30">
        <v>4.3537299999999997</v>
      </c>
      <c r="G2169" s="30">
        <v>1.458</v>
      </c>
      <c r="H2169" s="30">
        <v>900.02</v>
      </c>
      <c r="I2169" s="30">
        <v>31452593.931000002</v>
      </c>
    </row>
    <row r="2170" spans="1:9" x14ac:dyDescent="0.25">
      <c r="A2170" s="40">
        <v>41064</v>
      </c>
      <c r="B2170" s="30" t="s">
        <v>54</v>
      </c>
      <c r="C2170" s="30" t="s">
        <v>55</v>
      </c>
      <c r="D2170" s="30">
        <v>33.48865</v>
      </c>
      <c r="E2170" s="30">
        <v>32.631050000000002</v>
      </c>
      <c r="F2170" s="30">
        <v>2.6281699999999999</v>
      </c>
      <c r="G2170" s="30">
        <v>0.85760000000000003</v>
      </c>
      <c r="H2170" s="30">
        <v>900.02</v>
      </c>
      <c r="I2170" s="30">
        <v>30140454.772999998</v>
      </c>
    </row>
    <row r="2171" spans="1:9" x14ac:dyDescent="0.25">
      <c r="A2171" s="40">
        <v>41061</v>
      </c>
      <c r="B2171" s="30" t="s">
        <v>54</v>
      </c>
      <c r="C2171" s="30" t="s">
        <v>55</v>
      </c>
      <c r="D2171" s="30">
        <v>32.6312</v>
      </c>
      <c r="E2171" s="30">
        <v>34.966000000000001</v>
      </c>
      <c r="F2171" s="30">
        <v>-6.6773400000000001</v>
      </c>
      <c r="G2171" s="30">
        <v>-2.3348</v>
      </c>
      <c r="H2171" s="30">
        <v>700.02</v>
      </c>
      <c r="I2171" s="30">
        <v>22842492.624000002</v>
      </c>
    </row>
    <row r="2172" spans="1:9" x14ac:dyDescent="0.25">
      <c r="A2172" s="40">
        <v>41060</v>
      </c>
      <c r="B2172" s="30" t="s">
        <v>54</v>
      </c>
      <c r="C2172" s="30" t="s">
        <v>55</v>
      </c>
      <c r="D2172" s="30">
        <v>34.966000000000001</v>
      </c>
      <c r="E2172" s="30">
        <v>35.447600000000001</v>
      </c>
      <c r="F2172" s="30">
        <v>-1.35863</v>
      </c>
      <c r="G2172" s="30">
        <v>-0.48159999999999997</v>
      </c>
      <c r="H2172" s="30">
        <v>700.02</v>
      </c>
      <c r="I2172" s="30">
        <v>24476899.32</v>
      </c>
    </row>
    <row r="2173" spans="1:9" x14ac:dyDescent="0.25">
      <c r="A2173" s="40">
        <v>41059</v>
      </c>
      <c r="B2173" s="30" t="s">
        <v>54</v>
      </c>
      <c r="C2173" s="30" t="s">
        <v>55</v>
      </c>
      <c r="D2173" s="30">
        <v>35.447499999999998</v>
      </c>
      <c r="E2173" s="30">
        <v>39.564300000000003</v>
      </c>
      <c r="F2173" s="30">
        <v>-10.405340000000001</v>
      </c>
      <c r="G2173" s="30">
        <v>-4.1167999999999996</v>
      </c>
      <c r="H2173" s="30">
        <v>700.02</v>
      </c>
      <c r="I2173" s="30">
        <v>24813958.949999999</v>
      </c>
    </row>
    <row r="2174" spans="1:9" x14ac:dyDescent="0.25">
      <c r="A2174" s="40">
        <v>41058</v>
      </c>
      <c r="B2174" s="30" t="s">
        <v>54</v>
      </c>
      <c r="C2174" s="30" t="s">
        <v>55</v>
      </c>
      <c r="D2174" s="30">
        <v>39.564100000000003</v>
      </c>
      <c r="E2174" s="30">
        <v>37.377699999999997</v>
      </c>
      <c r="F2174" s="30">
        <v>5.8494799999999998</v>
      </c>
      <c r="G2174" s="30">
        <v>2.1863999999999999</v>
      </c>
      <c r="H2174" s="30">
        <v>700.02</v>
      </c>
      <c r="I2174" s="30">
        <v>27695661.282000002</v>
      </c>
    </row>
    <row r="2175" spans="1:9" x14ac:dyDescent="0.25">
      <c r="A2175" s="40">
        <v>41054</v>
      </c>
      <c r="B2175" s="30" t="s">
        <v>54</v>
      </c>
      <c r="C2175" s="30" t="s">
        <v>55</v>
      </c>
      <c r="D2175" s="30">
        <v>37.378050000000002</v>
      </c>
      <c r="E2175" s="30">
        <v>37.748049999999999</v>
      </c>
      <c r="F2175" s="30">
        <v>-0.98018000000000005</v>
      </c>
      <c r="G2175" s="30">
        <v>-0.37</v>
      </c>
      <c r="H2175" s="30">
        <v>700.02</v>
      </c>
      <c r="I2175" s="30">
        <v>26165382.561000001</v>
      </c>
    </row>
    <row r="2176" spans="1:9" x14ac:dyDescent="0.25">
      <c r="A2176" s="40">
        <v>41053</v>
      </c>
      <c r="B2176" s="30" t="s">
        <v>54</v>
      </c>
      <c r="C2176" s="30" t="s">
        <v>55</v>
      </c>
      <c r="D2176" s="30">
        <v>37.747700000000002</v>
      </c>
      <c r="E2176" s="30">
        <v>37.022100000000002</v>
      </c>
      <c r="F2176" s="30">
        <v>1.95991</v>
      </c>
      <c r="G2176" s="30">
        <v>0.72560000000000002</v>
      </c>
      <c r="H2176" s="30">
        <v>700.02</v>
      </c>
      <c r="I2176" s="30">
        <v>26424144.954</v>
      </c>
    </row>
    <row r="2177" spans="1:9" x14ac:dyDescent="0.25">
      <c r="A2177" s="40">
        <v>41052</v>
      </c>
      <c r="B2177" s="30" t="s">
        <v>54</v>
      </c>
      <c r="C2177" s="30" t="s">
        <v>55</v>
      </c>
      <c r="D2177" s="30">
        <v>37.022300000000001</v>
      </c>
      <c r="E2177" s="30">
        <v>36.808300000000003</v>
      </c>
      <c r="F2177" s="30">
        <v>0.58138999999999996</v>
      </c>
      <c r="G2177" s="30">
        <v>0.214</v>
      </c>
      <c r="H2177" s="30">
        <v>900.02</v>
      </c>
      <c r="I2177" s="30">
        <v>33320810.445999999</v>
      </c>
    </row>
    <row r="2178" spans="1:9" x14ac:dyDescent="0.25">
      <c r="A2178" s="40">
        <v>41051</v>
      </c>
      <c r="B2178" s="30" t="s">
        <v>54</v>
      </c>
      <c r="C2178" s="30" t="s">
        <v>55</v>
      </c>
      <c r="D2178" s="30">
        <v>36.808399999999999</v>
      </c>
      <c r="E2178" s="30">
        <v>37.882800000000003</v>
      </c>
      <c r="F2178" s="30">
        <v>-2.8361200000000002</v>
      </c>
      <c r="G2178" s="30">
        <v>-1.0744</v>
      </c>
      <c r="H2178" s="30">
        <v>900.02</v>
      </c>
      <c r="I2178" s="30">
        <v>33128296.168000001</v>
      </c>
    </row>
    <row r="2179" spans="1:9" x14ac:dyDescent="0.25">
      <c r="A2179" s="40">
        <v>41050</v>
      </c>
      <c r="B2179" s="30" t="s">
        <v>54</v>
      </c>
      <c r="C2179" s="30" t="s">
        <v>55</v>
      </c>
      <c r="D2179" s="30">
        <v>37.882550000000002</v>
      </c>
      <c r="E2179" s="30">
        <v>33.380949999999999</v>
      </c>
      <c r="F2179" s="30">
        <v>13.48554</v>
      </c>
      <c r="G2179" s="30">
        <v>4.5015999999999998</v>
      </c>
      <c r="H2179" s="30">
        <v>900.02</v>
      </c>
      <c r="I2179" s="30">
        <v>34095052.651000001</v>
      </c>
    </row>
    <row r="2180" spans="1:9" x14ac:dyDescent="0.25">
      <c r="A2180" s="40">
        <v>41047</v>
      </c>
      <c r="B2180" s="30" t="s">
        <v>54</v>
      </c>
      <c r="C2180" s="30" t="s">
        <v>55</v>
      </c>
      <c r="D2180" s="30">
        <v>33.381100000000004</v>
      </c>
      <c r="E2180" s="30">
        <v>36.0655</v>
      </c>
      <c r="F2180" s="30">
        <v>-7.4431200000000004</v>
      </c>
      <c r="G2180" s="30">
        <v>-2.6844000000000001</v>
      </c>
      <c r="H2180" s="30">
        <v>700.02</v>
      </c>
      <c r="I2180" s="30">
        <v>23367437.622000001</v>
      </c>
    </row>
    <row r="2181" spans="1:9" x14ac:dyDescent="0.25">
      <c r="A2181" s="40">
        <v>41046</v>
      </c>
      <c r="B2181" s="30" t="s">
        <v>54</v>
      </c>
      <c r="C2181" s="30" t="s">
        <v>55</v>
      </c>
      <c r="D2181" s="30">
        <v>36.065199999999997</v>
      </c>
      <c r="E2181" s="30">
        <v>38.896000000000001</v>
      </c>
      <c r="F2181" s="30">
        <v>-7.2778700000000001</v>
      </c>
      <c r="G2181" s="30">
        <v>-2.8308</v>
      </c>
      <c r="H2181" s="30">
        <v>700.02</v>
      </c>
      <c r="I2181" s="30">
        <v>25246361.304000001</v>
      </c>
    </row>
    <row r="2182" spans="1:9" x14ac:dyDescent="0.25">
      <c r="A2182" s="40">
        <v>41045</v>
      </c>
      <c r="B2182" s="30" t="s">
        <v>54</v>
      </c>
      <c r="C2182" s="30" t="s">
        <v>55</v>
      </c>
      <c r="D2182" s="30">
        <v>38.895699999999998</v>
      </c>
      <c r="E2182" s="30">
        <v>39.7333</v>
      </c>
      <c r="F2182" s="30">
        <v>-2.10806</v>
      </c>
      <c r="G2182" s="30">
        <v>-0.83760000000000001</v>
      </c>
      <c r="H2182" s="30">
        <v>700.02</v>
      </c>
      <c r="I2182" s="30">
        <v>27227767.914000001</v>
      </c>
    </row>
    <row r="2183" spans="1:9" x14ac:dyDescent="0.25">
      <c r="A2183" s="40">
        <v>41044</v>
      </c>
      <c r="B2183" s="30" t="s">
        <v>54</v>
      </c>
      <c r="C2183" s="30" t="s">
        <v>55</v>
      </c>
      <c r="D2183" s="30">
        <v>39.733049999999999</v>
      </c>
      <c r="E2183" s="30">
        <v>41.249850000000002</v>
      </c>
      <c r="F2183" s="30">
        <v>-3.6770999999999998</v>
      </c>
      <c r="G2183" s="30">
        <v>-1.5167999999999999</v>
      </c>
      <c r="H2183" s="30">
        <v>700.02</v>
      </c>
      <c r="I2183" s="30">
        <v>27813929.660999998</v>
      </c>
    </row>
    <row r="2184" spans="1:9" x14ac:dyDescent="0.25">
      <c r="A2184" s="40">
        <v>41043</v>
      </c>
      <c r="B2184" s="30" t="s">
        <v>54</v>
      </c>
      <c r="C2184" s="30" t="s">
        <v>55</v>
      </c>
      <c r="D2184" s="30">
        <v>41.249650000000003</v>
      </c>
      <c r="E2184" s="30">
        <v>44.250050000000002</v>
      </c>
      <c r="F2184" s="30">
        <v>-6.7805600000000004</v>
      </c>
      <c r="G2184" s="30">
        <v>-3.0004</v>
      </c>
      <c r="H2184" s="30">
        <v>600.02</v>
      </c>
      <c r="I2184" s="30">
        <v>24750614.993000001</v>
      </c>
    </row>
    <row r="2185" spans="1:9" x14ac:dyDescent="0.25">
      <c r="A2185" s="40">
        <v>41040</v>
      </c>
      <c r="B2185" s="30" t="s">
        <v>54</v>
      </c>
      <c r="C2185" s="30" t="s">
        <v>55</v>
      </c>
      <c r="D2185" s="30">
        <v>44.2498</v>
      </c>
      <c r="E2185" s="30">
        <v>45.936199999999999</v>
      </c>
      <c r="F2185" s="30">
        <v>-3.6711800000000001</v>
      </c>
      <c r="G2185" s="30">
        <v>-1.6863999999999999</v>
      </c>
      <c r="H2185" s="30">
        <v>600.02</v>
      </c>
      <c r="I2185" s="30">
        <v>26550764.995999999</v>
      </c>
    </row>
    <row r="2186" spans="1:9" x14ac:dyDescent="0.25">
      <c r="A2186" s="40">
        <v>41039</v>
      </c>
      <c r="B2186" s="30" t="s">
        <v>54</v>
      </c>
      <c r="C2186" s="30" t="s">
        <v>55</v>
      </c>
      <c r="D2186" s="30">
        <v>45.936</v>
      </c>
      <c r="E2186" s="30">
        <v>43.848399999999998</v>
      </c>
      <c r="F2186" s="30">
        <v>4.7609500000000002</v>
      </c>
      <c r="G2186" s="30">
        <v>2.0876000000000001</v>
      </c>
      <c r="H2186" s="30">
        <v>700.02</v>
      </c>
      <c r="I2186" s="30">
        <v>32156118.719999999</v>
      </c>
    </row>
    <row r="2187" spans="1:9" x14ac:dyDescent="0.25">
      <c r="A2187" s="40">
        <v>41038</v>
      </c>
      <c r="B2187" s="30" t="s">
        <v>54</v>
      </c>
      <c r="C2187" s="30" t="s">
        <v>55</v>
      </c>
      <c r="D2187" s="30">
        <v>43.848500000000001</v>
      </c>
      <c r="E2187" s="30">
        <v>45.770099999999999</v>
      </c>
      <c r="F2187" s="30">
        <v>-4.1983699999999997</v>
      </c>
      <c r="G2187" s="30">
        <v>-1.9216</v>
      </c>
      <c r="H2187" s="30">
        <v>700.02</v>
      </c>
      <c r="I2187" s="30">
        <v>30694826.969999999</v>
      </c>
    </row>
    <row r="2188" spans="1:9" x14ac:dyDescent="0.25">
      <c r="A2188" s="40">
        <v>41037</v>
      </c>
      <c r="B2188" s="30" t="s">
        <v>54</v>
      </c>
      <c r="C2188" s="30" t="s">
        <v>55</v>
      </c>
      <c r="D2188" s="30">
        <v>45.77</v>
      </c>
      <c r="E2188" s="30">
        <v>46.155200000000001</v>
      </c>
      <c r="F2188" s="30">
        <v>-0.83457999999999999</v>
      </c>
      <c r="G2188" s="30">
        <v>-0.38519999999999999</v>
      </c>
      <c r="H2188" s="30">
        <v>700.02</v>
      </c>
      <c r="I2188" s="30">
        <v>32039915.399999999</v>
      </c>
    </row>
    <row r="2189" spans="1:9" x14ac:dyDescent="0.25">
      <c r="A2189" s="40">
        <v>41036</v>
      </c>
      <c r="B2189" s="30" t="s">
        <v>54</v>
      </c>
      <c r="C2189" s="30" t="s">
        <v>55</v>
      </c>
      <c r="D2189" s="30">
        <v>46.155000000000001</v>
      </c>
      <c r="E2189" s="30">
        <v>44.823799999999999</v>
      </c>
      <c r="F2189" s="30">
        <v>2.9698500000000001</v>
      </c>
      <c r="G2189" s="30">
        <v>1.3311999999999999</v>
      </c>
      <c r="H2189" s="30">
        <v>500.02</v>
      </c>
      <c r="I2189" s="30">
        <v>23078423.100000001</v>
      </c>
    </row>
    <row r="2190" spans="1:9" x14ac:dyDescent="0.25">
      <c r="A2190" s="40">
        <v>41033</v>
      </c>
      <c r="B2190" s="30" t="s">
        <v>54</v>
      </c>
      <c r="C2190" s="30" t="s">
        <v>55</v>
      </c>
      <c r="D2190" s="30">
        <v>44.823999999999998</v>
      </c>
      <c r="E2190" s="30">
        <v>47.258800000000001</v>
      </c>
      <c r="F2190" s="30">
        <v>-5.1520599999999996</v>
      </c>
      <c r="G2190" s="30">
        <v>-2.4348000000000001</v>
      </c>
      <c r="H2190" s="30">
        <v>500.02</v>
      </c>
      <c r="I2190" s="30">
        <v>22412896.48</v>
      </c>
    </row>
    <row r="2191" spans="1:9" x14ac:dyDescent="0.25">
      <c r="A2191" s="40">
        <v>41032</v>
      </c>
      <c r="B2191" s="30" t="s">
        <v>54</v>
      </c>
      <c r="C2191" s="30" t="s">
        <v>55</v>
      </c>
      <c r="D2191" s="30">
        <v>47.258499999999998</v>
      </c>
      <c r="E2191" s="30">
        <v>48.9621</v>
      </c>
      <c r="F2191" s="30">
        <v>-3.4794299999999998</v>
      </c>
      <c r="G2191" s="30">
        <v>-1.7036</v>
      </c>
      <c r="H2191" s="30">
        <v>600.02</v>
      </c>
      <c r="I2191" s="30">
        <v>28356045.170000002</v>
      </c>
    </row>
    <row r="2192" spans="1:9" x14ac:dyDescent="0.25">
      <c r="A2192" s="40">
        <v>41031</v>
      </c>
      <c r="B2192" s="30" t="s">
        <v>54</v>
      </c>
      <c r="C2192" s="30" t="s">
        <v>55</v>
      </c>
      <c r="D2192" s="30">
        <v>48.962000000000003</v>
      </c>
      <c r="E2192" s="30">
        <v>48.898800000000001</v>
      </c>
      <c r="F2192" s="30">
        <v>0.12925</v>
      </c>
      <c r="G2192" s="30">
        <v>6.3200000000000006E-2</v>
      </c>
      <c r="H2192" s="30">
        <v>600.02</v>
      </c>
      <c r="I2192" s="30">
        <v>29378179.239999998</v>
      </c>
    </row>
    <row r="2193" spans="1:9" x14ac:dyDescent="0.25">
      <c r="A2193" s="40">
        <v>41030</v>
      </c>
      <c r="B2193" s="30" t="s">
        <v>54</v>
      </c>
      <c r="C2193" s="30" t="s">
        <v>55</v>
      </c>
      <c r="D2193" s="30">
        <v>48.899500000000003</v>
      </c>
      <c r="E2193" s="30">
        <v>47.801499999999997</v>
      </c>
      <c r="F2193" s="30">
        <v>2.2970000000000002</v>
      </c>
      <c r="G2193" s="30">
        <v>1.0980000000000001</v>
      </c>
      <c r="H2193" s="30">
        <v>600.02</v>
      </c>
      <c r="I2193" s="30">
        <v>29340677.989999998</v>
      </c>
    </row>
    <row r="2194" spans="1:9" x14ac:dyDescent="0.25">
      <c r="A2194" s="40">
        <v>41029</v>
      </c>
      <c r="B2194" s="30" t="s">
        <v>54</v>
      </c>
      <c r="C2194" s="30" t="s">
        <v>55</v>
      </c>
      <c r="D2194" s="30">
        <v>47.801499999999997</v>
      </c>
      <c r="E2194" s="30">
        <v>48.791499999999999</v>
      </c>
      <c r="F2194" s="30">
        <v>-2.0290400000000002</v>
      </c>
      <c r="G2194" s="30">
        <v>-0.99</v>
      </c>
      <c r="H2194" s="30">
        <v>600.02</v>
      </c>
      <c r="I2194" s="30">
        <v>28681856.030000001</v>
      </c>
    </row>
    <row r="2195" spans="1:9" x14ac:dyDescent="0.25">
      <c r="A2195" s="40">
        <v>41026</v>
      </c>
      <c r="B2195" s="30" t="s">
        <v>54</v>
      </c>
      <c r="C2195" s="30" t="s">
        <v>55</v>
      </c>
      <c r="D2195" s="30">
        <v>48.791499999999999</v>
      </c>
      <c r="E2195" s="30">
        <v>48.746699999999997</v>
      </c>
      <c r="F2195" s="30">
        <v>9.1899999999999996E-2</v>
      </c>
      <c r="G2195" s="30">
        <v>4.48E-2</v>
      </c>
      <c r="H2195" s="30">
        <v>400.02</v>
      </c>
      <c r="I2195" s="30">
        <v>19517575.829999998</v>
      </c>
    </row>
    <row r="2196" spans="1:9" x14ac:dyDescent="0.25">
      <c r="A2196" s="40">
        <v>41025</v>
      </c>
      <c r="B2196" s="30" t="s">
        <v>54</v>
      </c>
      <c r="C2196" s="30" t="s">
        <v>55</v>
      </c>
      <c r="D2196" s="30">
        <v>48.746499999999997</v>
      </c>
      <c r="E2196" s="30">
        <v>47.434899999999999</v>
      </c>
      <c r="F2196" s="30">
        <v>2.76505</v>
      </c>
      <c r="G2196" s="30">
        <v>1.3116000000000001</v>
      </c>
      <c r="H2196" s="30">
        <v>400.02</v>
      </c>
      <c r="I2196" s="30">
        <v>19499574.93</v>
      </c>
    </row>
    <row r="2197" spans="1:9" x14ac:dyDescent="0.25">
      <c r="A2197" s="40">
        <v>41024</v>
      </c>
      <c r="B2197" s="30" t="s">
        <v>54</v>
      </c>
      <c r="C2197" s="30" t="s">
        <v>55</v>
      </c>
      <c r="D2197" s="30">
        <v>47.435000000000002</v>
      </c>
      <c r="E2197" s="30">
        <v>44.895400000000002</v>
      </c>
      <c r="F2197" s="30">
        <v>5.6566999999999998</v>
      </c>
      <c r="G2197" s="30">
        <v>2.5396000000000001</v>
      </c>
      <c r="H2197" s="30">
        <v>600.02</v>
      </c>
      <c r="I2197" s="30">
        <v>28461948.699999999</v>
      </c>
    </row>
    <row r="2198" spans="1:9" x14ac:dyDescent="0.25">
      <c r="A2198" s="40">
        <v>41023</v>
      </c>
      <c r="B2198" s="30" t="s">
        <v>54</v>
      </c>
      <c r="C2198" s="30" t="s">
        <v>55</v>
      </c>
      <c r="D2198" s="30">
        <v>44.896000000000001</v>
      </c>
      <c r="E2198" s="30">
        <v>43.190800000000003</v>
      </c>
      <c r="F2198" s="30">
        <v>3.9480599999999999</v>
      </c>
      <c r="G2198" s="30">
        <v>1.7052</v>
      </c>
      <c r="H2198" s="30">
        <v>600.02</v>
      </c>
      <c r="I2198" s="30">
        <v>26938497.920000002</v>
      </c>
    </row>
    <row r="2199" spans="1:9" x14ac:dyDescent="0.25">
      <c r="A2199" s="40">
        <v>41022</v>
      </c>
      <c r="B2199" s="30" t="s">
        <v>54</v>
      </c>
      <c r="C2199" s="30" t="s">
        <v>55</v>
      </c>
      <c r="D2199" s="30">
        <v>43.191000000000003</v>
      </c>
      <c r="E2199" s="30">
        <v>45.1462</v>
      </c>
      <c r="F2199" s="30">
        <v>-4.3308200000000001</v>
      </c>
      <c r="G2199" s="30">
        <v>-1.9552</v>
      </c>
      <c r="H2199" s="30">
        <v>600.02</v>
      </c>
      <c r="I2199" s="30">
        <v>25915463.82</v>
      </c>
    </row>
    <row r="2200" spans="1:9" x14ac:dyDescent="0.25">
      <c r="A2200" s="40">
        <v>41019</v>
      </c>
      <c r="B2200" s="30" t="s">
        <v>54</v>
      </c>
      <c r="C2200" s="30" t="s">
        <v>55</v>
      </c>
      <c r="D2200" s="30">
        <v>45.146000000000001</v>
      </c>
      <c r="E2200" s="30">
        <v>43.692799999999998</v>
      </c>
      <c r="F2200" s="30">
        <v>3.3259500000000002</v>
      </c>
      <c r="G2200" s="30">
        <v>1.4532</v>
      </c>
      <c r="H2200" s="30">
        <v>600.02</v>
      </c>
      <c r="I2200" s="30">
        <v>27088502.920000002</v>
      </c>
    </row>
    <row r="2201" spans="1:9" x14ac:dyDescent="0.25">
      <c r="A2201" s="40">
        <v>41018</v>
      </c>
      <c r="B2201" s="30" t="s">
        <v>54</v>
      </c>
      <c r="C2201" s="30" t="s">
        <v>55</v>
      </c>
      <c r="D2201" s="30">
        <v>43.692999999999998</v>
      </c>
      <c r="E2201" s="30">
        <v>43.397799999999997</v>
      </c>
      <c r="F2201" s="30">
        <v>0.68022000000000005</v>
      </c>
      <c r="G2201" s="30">
        <v>0.29520000000000002</v>
      </c>
      <c r="H2201" s="30">
        <v>600.02</v>
      </c>
      <c r="I2201" s="30">
        <v>26216673.859999999</v>
      </c>
    </row>
    <row r="2202" spans="1:9" x14ac:dyDescent="0.25">
      <c r="A2202" s="40">
        <v>41017</v>
      </c>
      <c r="B2202" s="30" t="s">
        <v>54</v>
      </c>
      <c r="C2202" s="30" t="s">
        <v>55</v>
      </c>
      <c r="D2202" s="30">
        <v>43.398000000000003</v>
      </c>
      <c r="E2202" s="30">
        <v>44.747599999999998</v>
      </c>
      <c r="F2202" s="30">
        <v>-3.0160300000000002</v>
      </c>
      <c r="G2202" s="30">
        <v>-1.3495999999999999</v>
      </c>
      <c r="H2202" s="30">
        <v>600.02</v>
      </c>
      <c r="I2202" s="30">
        <v>26039667.960000001</v>
      </c>
    </row>
    <row r="2203" spans="1:9" x14ac:dyDescent="0.25">
      <c r="A2203" s="40">
        <v>41016</v>
      </c>
      <c r="B2203" s="30" t="s">
        <v>54</v>
      </c>
      <c r="C2203" s="30" t="s">
        <v>55</v>
      </c>
      <c r="D2203" s="30">
        <v>44.747500000000002</v>
      </c>
      <c r="E2203" s="30">
        <v>41.968299999999999</v>
      </c>
      <c r="F2203" s="30">
        <v>6.6221399999999999</v>
      </c>
      <c r="G2203" s="30">
        <v>2.7791999999999999</v>
      </c>
      <c r="H2203" s="30">
        <v>600.02</v>
      </c>
      <c r="I2203" s="30">
        <v>26849394.949999999</v>
      </c>
    </row>
    <row r="2204" spans="1:9" x14ac:dyDescent="0.25">
      <c r="A2204" s="40">
        <v>41015</v>
      </c>
      <c r="B2204" s="30" t="s">
        <v>54</v>
      </c>
      <c r="C2204" s="30" t="s">
        <v>55</v>
      </c>
      <c r="D2204" s="30">
        <v>41.968499999999999</v>
      </c>
      <c r="E2204" s="30">
        <v>41.346899999999998</v>
      </c>
      <c r="F2204" s="30">
        <v>1.5033799999999999</v>
      </c>
      <c r="G2204" s="30">
        <v>0.62160000000000004</v>
      </c>
      <c r="H2204" s="30">
        <v>600.02</v>
      </c>
      <c r="I2204" s="30">
        <v>25181939.370000001</v>
      </c>
    </row>
    <row r="2205" spans="1:9" x14ac:dyDescent="0.25">
      <c r="A2205" s="40">
        <v>41012</v>
      </c>
      <c r="B2205" s="30" t="s">
        <v>54</v>
      </c>
      <c r="C2205" s="30" t="s">
        <v>55</v>
      </c>
      <c r="D2205" s="30">
        <v>41.347000000000001</v>
      </c>
      <c r="E2205" s="30">
        <v>45.244599999999998</v>
      </c>
      <c r="F2205" s="30">
        <v>-8.6145099999999992</v>
      </c>
      <c r="G2205" s="30">
        <v>-3.8976000000000002</v>
      </c>
      <c r="H2205" s="30">
        <v>600.02</v>
      </c>
      <c r="I2205" s="30">
        <v>24809026.940000001</v>
      </c>
    </row>
    <row r="2206" spans="1:9" x14ac:dyDescent="0.25">
      <c r="A2206" s="40">
        <v>41011</v>
      </c>
      <c r="B2206" s="30" t="s">
        <v>54</v>
      </c>
      <c r="C2206" s="30" t="s">
        <v>55</v>
      </c>
      <c r="D2206" s="30">
        <v>45.244500000000002</v>
      </c>
      <c r="E2206" s="30">
        <v>40.838500000000003</v>
      </c>
      <c r="F2206" s="30">
        <v>10.78884</v>
      </c>
      <c r="G2206" s="30">
        <v>4.4059999999999997</v>
      </c>
      <c r="H2206" s="30">
        <v>600.02</v>
      </c>
      <c r="I2206" s="30">
        <v>27147604.890000001</v>
      </c>
    </row>
    <row r="2207" spans="1:9" x14ac:dyDescent="0.25">
      <c r="A2207" s="40">
        <v>41010</v>
      </c>
      <c r="B2207" s="30" t="s">
        <v>54</v>
      </c>
      <c r="C2207" s="30" t="s">
        <v>55</v>
      </c>
      <c r="D2207" s="30">
        <v>40.838500000000003</v>
      </c>
      <c r="E2207" s="30">
        <v>40.161299999999997</v>
      </c>
      <c r="F2207" s="30">
        <v>1.6861999999999999</v>
      </c>
      <c r="G2207" s="30">
        <v>0.67720000000000002</v>
      </c>
      <c r="H2207" s="30">
        <v>600.02</v>
      </c>
      <c r="I2207" s="30">
        <v>24503916.77</v>
      </c>
    </row>
    <row r="2208" spans="1:9" x14ac:dyDescent="0.25">
      <c r="A2208" s="40">
        <v>41009</v>
      </c>
      <c r="B2208" s="30" t="s">
        <v>54</v>
      </c>
      <c r="C2208" s="30" t="s">
        <v>55</v>
      </c>
      <c r="D2208" s="30">
        <v>40.161999999999999</v>
      </c>
      <c r="E2208" s="30">
        <v>42.935200000000002</v>
      </c>
      <c r="F2208" s="30">
        <v>-6.4590399999999999</v>
      </c>
      <c r="G2208" s="30">
        <v>-2.7732000000000001</v>
      </c>
      <c r="H2208" s="30">
        <v>600.02</v>
      </c>
      <c r="I2208" s="30">
        <v>24098003.239999998</v>
      </c>
    </row>
    <row r="2209" spans="1:9" x14ac:dyDescent="0.25">
      <c r="A2209" s="40">
        <v>41008</v>
      </c>
      <c r="B2209" s="30" t="s">
        <v>54</v>
      </c>
      <c r="C2209" s="30" t="s">
        <v>55</v>
      </c>
      <c r="D2209" s="30">
        <v>42.935000000000002</v>
      </c>
      <c r="E2209" s="30">
        <v>45.372599999999998</v>
      </c>
      <c r="F2209" s="30">
        <v>-5.3724100000000004</v>
      </c>
      <c r="G2209" s="30">
        <v>-2.4376000000000002</v>
      </c>
      <c r="H2209" s="30">
        <v>600.02</v>
      </c>
      <c r="I2209" s="30">
        <v>25761858.699999999</v>
      </c>
    </row>
    <row r="2210" spans="1:9" x14ac:dyDescent="0.25">
      <c r="A2210" s="40">
        <v>41004</v>
      </c>
      <c r="B2210" s="30" t="s">
        <v>54</v>
      </c>
      <c r="C2210" s="30" t="s">
        <v>55</v>
      </c>
      <c r="D2210" s="30">
        <v>45.372500000000002</v>
      </c>
      <c r="E2210" s="30">
        <v>46.667700000000004</v>
      </c>
      <c r="F2210" s="30">
        <v>-2.7753700000000001</v>
      </c>
      <c r="G2210" s="30">
        <v>-1.2951999999999999</v>
      </c>
      <c r="H2210" s="30">
        <v>600.02</v>
      </c>
      <c r="I2210" s="30">
        <v>27224407.449999999</v>
      </c>
    </row>
    <row r="2211" spans="1:9" x14ac:dyDescent="0.25">
      <c r="A2211" s="40">
        <v>41003</v>
      </c>
      <c r="B2211" s="30" t="s">
        <v>54</v>
      </c>
      <c r="C2211" s="30" t="s">
        <v>55</v>
      </c>
      <c r="D2211" s="30">
        <v>46.667000000000002</v>
      </c>
      <c r="E2211" s="30">
        <v>48.378999999999998</v>
      </c>
      <c r="F2211" s="30">
        <v>-3.5387300000000002</v>
      </c>
      <c r="G2211" s="30">
        <v>-1.712</v>
      </c>
      <c r="H2211" s="30">
        <v>600.02</v>
      </c>
      <c r="I2211" s="30">
        <v>28001133.34</v>
      </c>
    </row>
    <row r="2212" spans="1:9" x14ac:dyDescent="0.25">
      <c r="A2212" s="40">
        <v>41002</v>
      </c>
      <c r="B2212" s="30" t="s">
        <v>54</v>
      </c>
      <c r="C2212" s="30" t="s">
        <v>55</v>
      </c>
      <c r="D2212" s="30">
        <v>48.3795</v>
      </c>
      <c r="E2212" s="30">
        <v>49.337499999999999</v>
      </c>
      <c r="F2212" s="30">
        <v>-1.94173</v>
      </c>
      <c r="G2212" s="30">
        <v>-0.95799999999999996</v>
      </c>
      <c r="H2212" s="30">
        <v>600.02</v>
      </c>
      <c r="I2212" s="30">
        <v>29028667.59</v>
      </c>
    </row>
    <row r="2213" spans="1:9" x14ac:dyDescent="0.25">
      <c r="A2213" s="40">
        <v>41001</v>
      </c>
      <c r="B2213" s="30" t="s">
        <v>54</v>
      </c>
      <c r="C2213" s="30" t="s">
        <v>55</v>
      </c>
      <c r="D2213" s="30">
        <v>49.337000000000003</v>
      </c>
      <c r="E2213" s="30">
        <v>49.488199999999999</v>
      </c>
      <c r="F2213" s="30">
        <v>-0.30553000000000002</v>
      </c>
      <c r="G2213" s="30">
        <v>-0.1512</v>
      </c>
      <c r="H2213" s="30">
        <v>600.02</v>
      </c>
      <c r="I2213" s="30">
        <v>29603186.739999998</v>
      </c>
    </row>
    <row r="2214" spans="1:9" x14ac:dyDescent="0.25">
      <c r="A2214" s="40">
        <v>40998</v>
      </c>
      <c r="B2214" s="30" t="s">
        <v>54</v>
      </c>
      <c r="C2214" s="30" t="s">
        <v>55</v>
      </c>
      <c r="D2214" s="30">
        <v>49.488500000000002</v>
      </c>
      <c r="E2214" s="30">
        <v>48.464500000000001</v>
      </c>
      <c r="F2214" s="30">
        <v>2.1128900000000002</v>
      </c>
      <c r="G2214" s="30">
        <v>1.024</v>
      </c>
      <c r="H2214" s="30">
        <v>600.02</v>
      </c>
      <c r="I2214" s="30">
        <v>29694089.77</v>
      </c>
    </row>
    <row r="2215" spans="1:9" x14ac:dyDescent="0.25">
      <c r="A2215" s="40">
        <v>40997</v>
      </c>
      <c r="B2215" s="30" t="s">
        <v>54</v>
      </c>
      <c r="C2215" s="30" t="s">
        <v>55</v>
      </c>
      <c r="D2215" s="30">
        <v>48.464500000000001</v>
      </c>
      <c r="E2215" s="30">
        <v>47.370899999999999</v>
      </c>
      <c r="F2215" s="30">
        <v>2.3085900000000001</v>
      </c>
      <c r="G2215" s="30">
        <v>1.0935999999999999</v>
      </c>
      <c r="H2215" s="30">
        <v>600.02</v>
      </c>
      <c r="I2215" s="30">
        <v>29079669.289999999</v>
      </c>
    </row>
    <row r="2216" spans="1:9" x14ac:dyDescent="0.25">
      <c r="A2216" s="40">
        <v>40996</v>
      </c>
      <c r="B2216" s="30" t="s">
        <v>54</v>
      </c>
      <c r="C2216" s="30" t="s">
        <v>55</v>
      </c>
      <c r="D2216" s="30">
        <v>47.371000000000002</v>
      </c>
      <c r="E2216" s="30">
        <v>47.561799999999998</v>
      </c>
      <c r="F2216" s="30">
        <v>-0.40116000000000002</v>
      </c>
      <c r="G2216" s="30">
        <v>-0.1908</v>
      </c>
      <c r="H2216" s="30">
        <v>800.02</v>
      </c>
      <c r="I2216" s="30">
        <v>37897747.420000002</v>
      </c>
    </row>
    <row r="2217" spans="1:9" x14ac:dyDescent="0.25">
      <c r="A2217" s="40">
        <v>40995</v>
      </c>
      <c r="B2217" s="30" t="s">
        <v>54</v>
      </c>
      <c r="C2217" s="30" t="s">
        <v>55</v>
      </c>
      <c r="D2217" s="30">
        <v>47.561999999999998</v>
      </c>
      <c r="E2217" s="30">
        <v>53.680799999999998</v>
      </c>
      <c r="F2217" s="30">
        <v>-11.398490000000001</v>
      </c>
      <c r="G2217" s="30">
        <v>-6.1188000000000002</v>
      </c>
      <c r="H2217" s="30">
        <v>400.02</v>
      </c>
      <c r="I2217" s="30">
        <v>19025751.239999998</v>
      </c>
    </row>
    <row r="2218" spans="1:9" x14ac:dyDescent="0.25">
      <c r="A2218" s="40">
        <v>40994</v>
      </c>
      <c r="B2218" s="30" t="s">
        <v>54</v>
      </c>
      <c r="C2218" s="30" t="s">
        <v>55</v>
      </c>
      <c r="D2218" s="30">
        <v>53.68</v>
      </c>
      <c r="E2218" s="30">
        <v>49.524000000000001</v>
      </c>
      <c r="F2218" s="30">
        <v>8.3918900000000001</v>
      </c>
      <c r="G2218" s="30">
        <v>4.1559999999999997</v>
      </c>
      <c r="H2218" s="30">
        <v>400.02</v>
      </c>
      <c r="I2218" s="30">
        <v>21473073.600000001</v>
      </c>
    </row>
    <row r="2219" spans="1:9" x14ac:dyDescent="0.25">
      <c r="A2219" s="40">
        <v>40991</v>
      </c>
      <c r="B2219" s="30" t="s">
        <v>54</v>
      </c>
      <c r="C2219" s="30" t="s">
        <v>55</v>
      </c>
      <c r="D2219" s="30">
        <v>49.524000000000001</v>
      </c>
      <c r="E2219" s="30">
        <v>46.184800000000003</v>
      </c>
      <c r="F2219" s="30">
        <v>7.2300800000000001</v>
      </c>
      <c r="G2219" s="30">
        <v>3.3391999999999999</v>
      </c>
      <c r="H2219" s="30">
        <v>400.02</v>
      </c>
      <c r="I2219" s="30">
        <v>19810590.48</v>
      </c>
    </row>
    <row r="2220" spans="1:9" x14ac:dyDescent="0.25">
      <c r="A2220" s="40">
        <v>40990</v>
      </c>
      <c r="B2220" s="30" t="s">
        <v>54</v>
      </c>
      <c r="C2220" s="30" t="s">
        <v>55</v>
      </c>
      <c r="D2220" s="30">
        <v>46.185000000000002</v>
      </c>
      <c r="E2220" s="30">
        <v>46.833799999999997</v>
      </c>
      <c r="F2220" s="30">
        <v>-1.3853200000000001</v>
      </c>
      <c r="G2220" s="30">
        <v>-0.64880000000000004</v>
      </c>
      <c r="H2220" s="30">
        <v>500.02</v>
      </c>
      <c r="I2220" s="30">
        <v>23093423.699999999</v>
      </c>
    </row>
    <row r="2221" spans="1:9" x14ac:dyDescent="0.25">
      <c r="A2221" s="40">
        <v>40989</v>
      </c>
      <c r="B2221" s="30" t="s">
        <v>54</v>
      </c>
      <c r="C2221" s="30" t="s">
        <v>55</v>
      </c>
      <c r="D2221" s="30">
        <v>46.833500000000001</v>
      </c>
      <c r="E2221" s="30">
        <v>44.503900000000002</v>
      </c>
      <c r="F2221" s="30">
        <v>5.2346000000000004</v>
      </c>
      <c r="G2221" s="30">
        <v>2.3296000000000001</v>
      </c>
      <c r="H2221" s="30">
        <v>300.02</v>
      </c>
      <c r="I2221" s="30">
        <v>14050986.67</v>
      </c>
    </row>
    <row r="2222" spans="1:9" x14ac:dyDescent="0.25">
      <c r="A2222" s="40">
        <v>40988</v>
      </c>
      <c r="B2222" s="30" t="s">
        <v>54</v>
      </c>
      <c r="C2222" s="30" t="s">
        <v>55</v>
      </c>
      <c r="D2222" s="30">
        <v>44.5045</v>
      </c>
      <c r="E2222" s="30">
        <v>42.673299999999998</v>
      </c>
      <c r="F2222" s="30">
        <v>4.2912100000000004</v>
      </c>
      <c r="G2222" s="30">
        <v>1.8311999999999999</v>
      </c>
      <c r="H2222" s="30">
        <v>200.02</v>
      </c>
      <c r="I2222" s="30">
        <v>8901790.0899999999</v>
      </c>
    </row>
    <row r="2223" spans="1:9" x14ac:dyDescent="0.25">
      <c r="A2223" s="40">
        <v>40987</v>
      </c>
      <c r="B2223" s="30" t="s">
        <v>54</v>
      </c>
      <c r="C2223" s="30" t="s">
        <v>55</v>
      </c>
      <c r="D2223" s="30">
        <v>42.673000000000002</v>
      </c>
      <c r="E2223" s="30">
        <v>39.821800000000003</v>
      </c>
      <c r="F2223" s="30">
        <v>7.1599000000000004</v>
      </c>
      <c r="G2223" s="30">
        <v>2.8512</v>
      </c>
      <c r="H2223" s="30">
        <v>300.02</v>
      </c>
      <c r="I2223" s="30">
        <v>12802753.460000001</v>
      </c>
    </row>
    <row r="2224" spans="1:9" x14ac:dyDescent="0.25">
      <c r="A2224" s="40">
        <v>40984</v>
      </c>
      <c r="B2224" s="30" t="s">
        <v>54</v>
      </c>
      <c r="C2224" s="30" t="s">
        <v>55</v>
      </c>
      <c r="D2224" s="30">
        <v>39.822499999999998</v>
      </c>
      <c r="E2224" s="30">
        <v>39.383299999999998</v>
      </c>
      <c r="F2224" s="30">
        <v>1.1151899999999999</v>
      </c>
      <c r="G2224" s="30">
        <v>0.43919999999999998</v>
      </c>
      <c r="H2224" s="30">
        <v>400.02</v>
      </c>
      <c r="I2224" s="30">
        <v>15929796.449999999</v>
      </c>
    </row>
    <row r="2225" spans="1:9" x14ac:dyDescent="0.25">
      <c r="A2225" s="40">
        <v>40983</v>
      </c>
      <c r="B2225" s="30" t="s">
        <v>54</v>
      </c>
      <c r="C2225" s="30" t="s">
        <v>55</v>
      </c>
      <c r="D2225" s="30">
        <v>39.383000000000003</v>
      </c>
      <c r="E2225" s="30">
        <v>38.607399999999998</v>
      </c>
      <c r="F2225" s="30">
        <v>2.0089399999999999</v>
      </c>
      <c r="G2225" s="30">
        <v>0.77559999999999996</v>
      </c>
      <c r="H2225" s="30">
        <v>300.02</v>
      </c>
      <c r="I2225" s="30">
        <v>11815687.66</v>
      </c>
    </row>
    <row r="2226" spans="1:9" x14ac:dyDescent="0.25">
      <c r="A2226" s="40">
        <v>40982</v>
      </c>
      <c r="B2226" s="30" t="s">
        <v>54</v>
      </c>
      <c r="C2226" s="30" t="s">
        <v>55</v>
      </c>
      <c r="D2226" s="30">
        <v>38.607999999999997</v>
      </c>
      <c r="E2226" s="30">
        <v>40.708799999999997</v>
      </c>
      <c r="F2226" s="30">
        <v>-5.1605499999999997</v>
      </c>
      <c r="G2226" s="30">
        <v>-2.1008</v>
      </c>
      <c r="H2226" s="30">
        <v>100.02</v>
      </c>
      <c r="I2226" s="30">
        <v>3861572.16</v>
      </c>
    </row>
    <row r="2227" spans="1:9" x14ac:dyDescent="0.25">
      <c r="A2227" s="40">
        <v>40981</v>
      </c>
      <c r="B2227" s="30" t="s">
        <v>54</v>
      </c>
      <c r="C2227" s="30" t="s">
        <v>55</v>
      </c>
      <c r="D2227" s="30">
        <v>40.708500000000001</v>
      </c>
      <c r="E2227" s="30">
        <v>39.285699999999999</v>
      </c>
      <c r="F2227" s="30">
        <v>3.6216699999999999</v>
      </c>
      <c r="G2227" s="30">
        <v>1.4228000000000001</v>
      </c>
      <c r="H2227" s="30">
        <v>300.02</v>
      </c>
      <c r="I2227" s="30">
        <v>12213364.17</v>
      </c>
    </row>
    <row r="2228" spans="1:9" x14ac:dyDescent="0.25">
      <c r="A2228" s="40">
        <v>40980</v>
      </c>
      <c r="B2228" s="30" t="s">
        <v>54</v>
      </c>
      <c r="C2228" s="30" t="s">
        <v>55</v>
      </c>
      <c r="D2228" s="30">
        <v>39.286000000000001</v>
      </c>
      <c r="E2228" s="30">
        <v>37.418399999999998</v>
      </c>
      <c r="F2228" s="30">
        <v>4.9911300000000001</v>
      </c>
      <c r="G2228" s="30">
        <v>1.8675999999999999</v>
      </c>
      <c r="H2228" s="30">
        <v>100.02</v>
      </c>
      <c r="I2228" s="30">
        <v>3929385.72</v>
      </c>
    </row>
    <row r="2229" spans="1:9" x14ac:dyDescent="0.25">
      <c r="A2229" s="40">
        <v>40977</v>
      </c>
      <c r="B2229" s="30" t="s">
        <v>54</v>
      </c>
      <c r="C2229" s="30" t="s">
        <v>55</v>
      </c>
      <c r="D2229" s="30">
        <v>37.418999999999997</v>
      </c>
      <c r="E2229" s="30">
        <v>36.507800000000003</v>
      </c>
      <c r="F2229" s="30">
        <v>2.4958999999999998</v>
      </c>
      <c r="G2229" s="30">
        <v>0.91120000000000001</v>
      </c>
      <c r="H2229" s="30">
        <v>100.02</v>
      </c>
      <c r="I2229" s="30">
        <v>3742648.38</v>
      </c>
    </row>
    <row r="2230" spans="1:9" x14ac:dyDescent="0.25">
      <c r="A2230" s="40">
        <v>40976</v>
      </c>
      <c r="B2230" s="30" t="s">
        <v>54</v>
      </c>
      <c r="C2230" s="30" t="s">
        <v>55</v>
      </c>
      <c r="D2230" s="30">
        <v>36.5075</v>
      </c>
      <c r="E2230" s="30">
        <v>35.283900000000003</v>
      </c>
      <c r="F2230" s="30">
        <v>3.46787</v>
      </c>
      <c r="G2230" s="30">
        <v>1.2236</v>
      </c>
      <c r="H2230" s="30">
        <v>300.02</v>
      </c>
      <c r="I2230" s="30">
        <v>10952980.15</v>
      </c>
    </row>
    <row r="2231" spans="1:9" x14ac:dyDescent="0.25">
      <c r="A2231" s="40">
        <v>40975</v>
      </c>
      <c r="B2231" s="30" t="s">
        <v>54</v>
      </c>
      <c r="C2231" s="30" t="s">
        <v>55</v>
      </c>
      <c r="D2231" s="30">
        <v>35.283999999999999</v>
      </c>
      <c r="E2231" s="30">
        <v>33.1432</v>
      </c>
      <c r="F2231" s="30">
        <v>6.4592400000000003</v>
      </c>
      <c r="G2231" s="30">
        <v>2.1408</v>
      </c>
      <c r="H2231" s="30">
        <v>300.02</v>
      </c>
      <c r="I2231" s="30">
        <v>10585905.68</v>
      </c>
    </row>
    <row r="2232" spans="1:9" x14ac:dyDescent="0.25">
      <c r="A2232" s="40">
        <v>40974</v>
      </c>
      <c r="B2232" s="30" t="s">
        <v>54</v>
      </c>
      <c r="C2232" s="30" t="s">
        <v>55</v>
      </c>
      <c r="D2232" s="30">
        <v>33.143500000000003</v>
      </c>
      <c r="E2232" s="30">
        <v>36.396700000000003</v>
      </c>
      <c r="F2232" s="30">
        <v>-8.9381699999999995</v>
      </c>
      <c r="G2232" s="30">
        <v>-3.2532000000000001</v>
      </c>
      <c r="H2232" s="30">
        <v>300.02</v>
      </c>
      <c r="I2232" s="30">
        <v>9943712.8699999992</v>
      </c>
    </row>
    <row r="2233" spans="1:9" x14ac:dyDescent="0.25">
      <c r="A2233" s="40">
        <v>40973</v>
      </c>
      <c r="B2233" s="30" t="s">
        <v>54</v>
      </c>
      <c r="C2233" s="30" t="s">
        <v>55</v>
      </c>
      <c r="D2233" s="30">
        <v>36.396999999999998</v>
      </c>
      <c r="E2233" s="30">
        <v>36.161000000000001</v>
      </c>
      <c r="F2233" s="30">
        <v>0.65264</v>
      </c>
      <c r="G2233" s="30">
        <v>0.23599999999999999</v>
      </c>
      <c r="H2233" s="30">
        <v>300.02</v>
      </c>
      <c r="I2233" s="30">
        <v>10919827.939999999</v>
      </c>
    </row>
    <row r="2234" spans="1:9" x14ac:dyDescent="0.25">
      <c r="A2234" s="40">
        <v>40970</v>
      </c>
      <c r="B2234" s="30" t="s">
        <v>54</v>
      </c>
      <c r="C2234" s="30" t="s">
        <v>55</v>
      </c>
      <c r="D2234" s="30">
        <v>36.160499999999999</v>
      </c>
      <c r="E2234" s="30">
        <v>36.797699999999999</v>
      </c>
      <c r="F2234" s="30">
        <v>-1.73163</v>
      </c>
      <c r="G2234" s="30">
        <v>-0.63719999999999999</v>
      </c>
      <c r="H2234" s="30">
        <v>300.02</v>
      </c>
      <c r="I2234" s="30">
        <v>10848873.210000001</v>
      </c>
    </row>
    <row r="2235" spans="1:9" x14ac:dyDescent="0.25">
      <c r="A2235" s="40">
        <v>40969</v>
      </c>
      <c r="B2235" s="30" t="s">
        <v>54</v>
      </c>
      <c r="C2235" s="30" t="s">
        <v>55</v>
      </c>
      <c r="D2235" s="30">
        <v>36.797499999999999</v>
      </c>
      <c r="E2235" s="30">
        <v>35.450299999999999</v>
      </c>
      <c r="F2235" s="30">
        <v>3.8002500000000001</v>
      </c>
      <c r="G2235" s="30">
        <v>1.3472</v>
      </c>
      <c r="H2235" s="30">
        <v>200.02</v>
      </c>
      <c r="I2235" s="30">
        <v>7360235.9500000002</v>
      </c>
    </row>
    <row r="2236" spans="1:9" x14ac:dyDescent="0.25">
      <c r="A2236" s="40">
        <v>40968</v>
      </c>
      <c r="B2236" s="30" t="s">
        <v>54</v>
      </c>
      <c r="C2236" s="30" t="s">
        <v>55</v>
      </c>
      <c r="D2236" s="30">
        <v>35.450499999999998</v>
      </c>
      <c r="E2236" s="30">
        <v>35.572099999999999</v>
      </c>
      <c r="F2236" s="30">
        <v>-0.34183999999999998</v>
      </c>
      <c r="G2236" s="30">
        <v>-0.1216</v>
      </c>
      <c r="H2236" s="30">
        <v>200.02</v>
      </c>
      <c r="I2236" s="30">
        <v>7090809.0099999998</v>
      </c>
    </row>
    <row r="2237" spans="1:9" x14ac:dyDescent="0.25">
      <c r="A2237" s="40">
        <v>40967</v>
      </c>
      <c r="B2237" s="30" t="s">
        <v>54</v>
      </c>
      <c r="C2237" s="30" t="s">
        <v>55</v>
      </c>
      <c r="D2237" s="30">
        <v>35.572000000000003</v>
      </c>
      <c r="E2237" s="30">
        <v>34.596400000000003</v>
      </c>
      <c r="F2237" s="30">
        <v>2.81995</v>
      </c>
      <c r="G2237" s="30">
        <v>0.97560000000000002</v>
      </c>
      <c r="H2237" s="30">
        <v>200.02</v>
      </c>
      <c r="I2237" s="30">
        <v>7115111.4400000004</v>
      </c>
    </row>
    <row r="2238" spans="1:9" x14ac:dyDescent="0.25">
      <c r="A2238" s="40">
        <v>40966</v>
      </c>
      <c r="B2238" s="30" t="s">
        <v>54</v>
      </c>
      <c r="C2238" s="30" t="s">
        <v>55</v>
      </c>
      <c r="D2238" s="30">
        <v>34.596499999999999</v>
      </c>
      <c r="E2238" s="30">
        <v>35.103299999999997</v>
      </c>
      <c r="F2238" s="30">
        <v>-1.44374</v>
      </c>
      <c r="G2238" s="30">
        <v>-0.50680000000000003</v>
      </c>
      <c r="H2238" s="30">
        <v>200.02</v>
      </c>
      <c r="I2238" s="30">
        <v>6919991.9299999997</v>
      </c>
    </row>
    <row r="2239" spans="1:9" x14ac:dyDescent="0.25">
      <c r="A2239" s="40">
        <v>40963</v>
      </c>
      <c r="B2239" s="30" t="s">
        <v>54</v>
      </c>
      <c r="C2239" s="30" t="s">
        <v>55</v>
      </c>
      <c r="D2239" s="30">
        <v>35.103000000000002</v>
      </c>
      <c r="E2239" s="30">
        <v>36.762999999999998</v>
      </c>
      <c r="F2239" s="30">
        <v>-4.5154100000000001</v>
      </c>
      <c r="G2239" s="30">
        <v>-1.66</v>
      </c>
      <c r="H2239" s="30">
        <v>200.02</v>
      </c>
      <c r="I2239" s="30">
        <v>7021302.0599999996</v>
      </c>
    </row>
    <row r="2240" spans="1:9" x14ac:dyDescent="0.25">
      <c r="A2240" s="40">
        <v>40962</v>
      </c>
      <c r="B2240" s="30" t="s">
        <v>54</v>
      </c>
      <c r="C2240" s="30" t="s">
        <v>55</v>
      </c>
      <c r="D2240" s="30">
        <v>36.762999999999998</v>
      </c>
      <c r="E2240" s="30">
        <v>34.488999999999997</v>
      </c>
      <c r="F2240" s="30">
        <v>6.5934100000000004</v>
      </c>
      <c r="G2240" s="30">
        <v>2.274</v>
      </c>
      <c r="H2240" s="30">
        <v>400.02</v>
      </c>
      <c r="I2240" s="30">
        <v>14705935.26</v>
      </c>
    </row>
    <row r="2241" spans="1:9" x14ac:dyDescent="0.25">
      <c r="A2241" s="40">
        <v>40961</v>
      </c>
      <c r="B2241" s="30" t="s">
        <v>54</v>
      </c>
      <c r="C2241" s="30" t="s">
        <v>55</v>
      </c>
      <c r="D2241" s="30">
        <v>34.4895</v>
      </c>
      <c r="E2241" s="30">
        <v>33.416699999999999</v>
      </c>
      <c r="F2241" s="30">
        <v>3.2103700000000002</v>
      </c>
      <c r="G2241" s="30">
        <v>1.0728</v>
      </c>
      <c r="H2241" s="30">
        <v>200.02</v>
      </c>
      <c r="I2241" s="30">
        <v>6898589.79</v>
      </c>
    </row>
    <row r="2242" spans="1:9" x14ac:dyDescent="0.25">
      <c r="A2242" s="40">
        <v>40960</v>
      </c>
      <c r="B2242" s="30" t="s">
        <v>54</v>
      </c>
      <c r="C2242" s="30" t="s">
        <v>55</v>
      </c>
      <c r="D2242" s="30">
        <v>33.416499999999999</v>
      </c>
      <c r="E2242" s="30">
        <v>33.4193</v>
      </c>
      <c r="F2242" s="30">
        <v>-8.3800000000000003E-3</v>
      </c>
      <c r="G2242" s="30">
        <v>-2.8E-3</v>
      </c>
      <c r="H2242" s="30">
        <v>200.02</v>
      </c>
      <c r="I2242" s="30">
        <v>6683968.3300000001</v>
      </c>
    </row>
    <row r="2243" spans="1:9" x14ac:dyDescent="0.25">
      <c r="A2243" s="40">
        <v>40956</v>
      </c>
      <c r="B2243" s="30" t="s">
        <v>54</v>
      </c>
      <c r="C2243" s="30" t="s">
        <v>55</v>
      </c>
      <c r="D2243" s="30">
        <v>33.418999999999997</v>
      </c>
      <c r="E2243" s="30">
        <v>33.174199999999999</v>
      </c>
      <c r="F2243" s="30">
        <v>0.73792000000000002</v>
      </c>
      <c r="G2243" s="30">
        <v>0.24479999999999999</v>
      </c>
      <c r="H2243" s="30">
        <v>100.02</v>
      </c>
      <c r="I2243" s="30">
        <v>3342568.38</v>
      </c>
    </row>
    <row r="2244" spans="1:9" x14ac:dyDescent="0.25">
      <c r="A2244" s="40">
        <v>40955</v>
      </c>
      <c r="B2244" s="30" t="s">
        <v>54</v>
      </c>
      <c r="C2244" s="30" t="s">
        <v>55</v>
      </c>
      <c r="D2244" s="30">
        <v>33.174500000000002</v>
      </c>
      <c r="E2244" s="30">
        <v>31.327300000000001</v>
      </c>
      <c r="F2244" s="30">
        <v>5.8964499999999997</v>
      </c>
      <c r="G2244" s="30">
        <v>1.8472</v>
      </c>
      <c r="H2244" s="30">
        <v>200.02</v>
      </c>
      <c r="I2244" s="30">
        <v>6635563.4900000002</v>
      </c>
    </row>
    <row r="2245" spans="1:9" x14ac:dyDescent="0.25">
      <c r="A2245" s="40">
        <v>40954</v>
      </c>
      <c r="B2245" s="30" t="s">
        <v>54</v>
      </c>
      <c r="C2245" s="30" t="s">
        <v>55</v>
      </c>
      <c r="D2245" s="30">
        <v>31.327500000000001</v>
      </c>
      <c r="E2245" s="30">
        <v>34.069099999999999</v>
      </c>
      <c r="F2245" s="30">
        <v>-8.0471699999999995</v>
      </c>
      <c r="G2245" s="30">
        <v>-2.7416</v>
      </c>
      <c r="H2245" s="30">
        <v>300.02</v>
      </c>
      <c r="I2245" s="30">
        <v>9398876.5500000007</v>
      </c>
    </row>
    <row r="2246" spans="1:9" x14ac:dyDescent="0.25">
      <c r="A2246" s="40">
        <v>40953</v>
      </c>
      <c r="B2246" s="30" t="s">
        <v>54</v>
      </c>
      <c r="C2246" s="30" t="s">
        <v>55</v>
      </c>
      <c r="D2246" s="30">
        <v>34.069000000000003</v>
      </c>
      <c r="E2246" s="30">
        <v>34.953000000000003</v>
      </c>
      <c r="F2246" s="30">
        <v>-2.5291100000000002</v>
      </c>
      <c r="G2246" s="30">
        <v>-0.88400000000000001</v>
      </c>
      <c r="H2246" s="30">
        <v>300.02</v>
      </c>
      <c r="I2246" s="30">
        <v>10221381.380000001</v>
      </c>
    </row>
    <row r="2247" spans="1:9" x14ac:dyDescent="0.25">
      <c r="A2247" s="40">
        <v>40952</v>
      </c>
      <c r="B2247" s="30" t="s">
        <v>54</v>
      </c>
      <c r="C2247" s="30" t="s">
        <v>55</v>
      </c>
      <c r="D2247" s="30">
        <v>34.953000000000003</v>
      </c>
      <c r="E2247" s="30">
        <v>32.530200000000001</v>
      </c>
      <c r="F2247" s="30">
        <v>7.4478499999999999</v>
      </c>
      <c r="G2247" s="30">
        <v>2.4228000000000001</v>
      </c>
      <c r="H2247" s="30">
        <v>200.02</v>
      </c>
      <c r="I2247" s="30">
        <v>6991299.0599999996</v>
      </c>
    </row>
    <row r="2248" spans="1:9" x14ac:dyDescent="0.25">
      <c r="A2248" s="40">
        <v>40949</v>
      </c>
      <c r="B2248" s="30" t="s">
        <v>54</v>
      </c>
      <c r="C2248" s="30" t="s">
        <v>55</v>
      </c>
      <c r="D2248" s="30">
        <v>32.530500000000004</v>
      </c>
      <c r="E2248" s="30">
        <v>35.166499999999999</v>
      </c>
      <c r="F2248" s="30">
        <v>-7.4957700000000003</v>
      </c>
      <c r="G2248" s="30">
        <v>-2.6360000000000001</v>
      </c>
      <c r="H2248" s="30">
        <v>200.02</v>
      </c>
      <c r="I2248" s="30">
        <v>6506750.6100000003</v>
      </c>
    </row>
    <row r="2249" spans="1:9" x14ac:dyDescent="0.25">
      <c r="A2249" s="40">
        <v>40948</v>
      </c>
      <c r="B2249" s="30" t="s">
        <v>54</v>
      </c>
      <c r="C2249" s="30" t="s">
        <v>55</v>
      </c>
      <c r="D2249" s="30">
        <v>35.166499999999999</v>
      </c>
      <c r="E2249" s="30">
        <v>36.808100000000003</v>
      </c>
      <c r="F2249" s="30">
        <v>-4.4598899999999997</v>
      </c>
      <c r="G2249" s="30">
        <v>-1.6415999999999999</v>
      </c>
      <c r="H2249" s="30">
        <v>200.02</v>
      </c>
      <c r="I2249" s="30">
        <v>7034003.3300000001</v>
      </c>
    </row>
    <row r="2250" spans="1:9" x14ac:dyDescent="0.25">
      <c r="A2250" s="40">
        <v>40947</v>
      </c>
      <c r="B2250" s="30" t="s">
        <v>54</v>
      </c>
      <c r="C2250" s="30" t="s">
        <v>55</v>
      </c>
      <c r="D2250" s="30">
        <v>36.808</v>
      </c>
      <c r="E2250" s="30">
        <v>38.055199999999999</v>
      </c>
      <c r="F2250" s="30">
        <v>-3.2773400000000001</v>
      </c>
      <c r="G2250" s="30">
        <v>-1.2472000000000001</v>
      </c>
      <c r="H2250" s="30">
        <v>200.02</v>
      </c>
      <c r="I2250" s="30">
        <v>7362336.1600000001</v>
      </c>
    </row>
    <row r="2251" spans="1:9" x14ac:dyDescent="0.25">
      <c r="A2251" s="40">
        <v>40946</v>
      </c>
      <c r="B2251" s="30" t="s">
        <v>54</v>
      </c>
      <c r="C2251" s="30" t="s">
        <v>55</v>
      </c>
      <c r="D2251" s="30">
        <v>38.055</v>
      </c>
      <c r="E2251" s="30">
        <v>38.500999999999998</v>
      </c>
      <c r="F2251" s="30">
        <v>-1.1584099999999999</v>
      </c>
      <c r="G2251" s="30">
        <v>-0.44600000000000001</v>
      </c>
      <c r="H2251" s="30">
        <v>200.02</v>
      </c>
      <c r="I2251" s="30">
        <v>7611761.0999999996</v>
      </c>
    </row>
    <row r="2252" spans="1:9" x14ac:dyDescent="0.25">
      <c r="A2252" s="40">
        <v>40945</v>
      </c>
      <c r="B2252" s="30" t="s">
        <v>54</v>
      </c>
      <c r="C2252" s="30" t="s">
        <v>55</v>
      </c>
      <c r="D2252" s="30">
        <v>38.500999999999998</v>
      </c>
      <c r="E2252" s="30">
        <v>38.147399999999998</v>
      </c>
      <c r="F2252" s="30">
        <v>0.92693000000000003</v>
      </c>
      <c r="G2252" s="30">
        <v>0.35360000000000003</v>
      </c>
      <c r="H2252" s="30">
        <v>300.02</v>
      </c>
      <c r="I2252" s="30">
        <v>11551070.02</v>
      </c>
    </row>
    <row r="2253" spans="1:9" x14ac:dyDescent="0.25">
      <c r="A2253" s="40">
        <v>40942</v>
      </c>
      <c r="B2253" s="30" t="s">
        <v>54</v>
      </c>
      <c r="C2253" s="30" t="s">
        <v>55</v>
      </c>
      <c r="D2253" s="30">
        <v>38.147500000000001</v>
      </c>
      <c r="E2253" s="30">
        <v>36.447899999999997</v>
      </c>
      <c r="F2253" s="30">
        <v>4.6630900000000004</v>
      </c>
      <c r="G2253" s="30">
        <v>1.6996</v>
      </c>
      <c r="H2253" s="30">
        <v>300.02</v>
      </c>
      <c r="I2253" s="30">
        <v>11445012.949999999</v>
      </c>
    </row>
    <row r="2254" spans="1:9" x14ac:dyDescent="0.25">
      <c r="A2254" s="40">
        <v>40941</v>
      </c>
      <c r="B2254" s="30" t="s">
        <v>54</v>
      </c>
      <c r="C2254" s="30" t="s">
        <v>55</v>
      </c>
      <c r="D2254" s="30">
        <v>36.448</v>
      </c>
      <c r="E2254" s="30">
        <v>35.283200000000001</v>
      </c>
      <c r="F2254" s="30">
        <v>3.3012899999999998</v>
      </c>
      <c r="G2254" s="30">
        <v>1.1648000000000001</v>
      </c>
      <c r="H2254" s="30">
        <v>200.02</v>
      </c>
      <c r="I2254" s="30">
        <v>7290328.96</v>
      </c>
    </row>
    <row r="2255" spans="1:9" x14ac:dyDescent="0.25">
      <c r="A2255" s="40">
        <v>40940</v>
      </c>
      <c r="B2255" s="30" t="s">
        <v>54</v>
      </c>
      <c r="C2255" s="30" t="s">
        <v>55</v>
      </c>
      <c r="D2255" s="30">
        <v>35.283499999999997</v>
      </c>
      <c r="E2255" s="30">
        <v>33.924300000000002</v>
      </c>
      <c r="F2255" s="30">
        <v>4.00657</v>
      </c>
      <c r="G2255" s="30">
        <v>1.3592</v>
      </c>
      <c r="H2255" s="30">
        <v>500.02</v>
      </c>
      <c r="I2255" s="30">
        <v>17642455.670000002</v>
      </c>
    </row>
    <row r="2256" spans="1:9" x14ac:dyDescent="0.25">
      <c r="A2256" s="40">
        <v>40939</v>
      </c>
      <c r="B2256" s="30" t="s">
        <v>54</v>
      </c>
      <c r="C2256" s="30" t="s">
        <v>55</v>
      </c>
      <c r="D2256" s="30">
        <v>33.924500000000002</v>
      </c>
      <c r="E2256" s="30">
        <v>34.2425</v>
      </c>
      <c r="F2256" s="30">
        <v>-0.92867</v>
      </c>
      <c r="G2256" s="30">
        <v>-0.318</v>
      </c>
      <c r="H2256" s="30">
        <v>500.02</v>
      </c>
      <c r="I2256" s="30">
        <v>16962928.489999998</v>
      </c>
    </row>
    <row r="2257" spans="1:9" x14ac:dyDescent="0.25">
      <c r="A2257" s="40">
        <v>40938</v>
      </c>
      <c r="B2257" s="30" t="s">
        <v>54</v>
      </c>
      <c r="C2257" s="30" t="s">
        <v>55</v>
      </c>
      <c r="D2257" s="30">
        <v>34.2425</v>
      </c>
      <c r="E2257" s="30">
        <v>35.035299999999999</v>
      </c>
      <c r="F2257" s="30">
        <v>-2.2628599999999999</v>
      </c>
      <c r="G2257" s="30">
        <v>-0.79279999999999995</v>
      </c>
      <c r="H2257" s="30">
        <v>500.02</v>
      </c>
      <c r="I2257" s="30">
        <v>17121934.850000001</v>
      </c>
    </row>
    <row r="2258" spans="1:9" x14ac:dyDescent="0.25">
      <c r="A2258" s="40">
        <v>40935</v>
      </c>
      <c r="B2258" s="30" t="s">
        <v>54</v>
      </c>
      <c r="C2258" s="30" t="s">
        <v>55</v>
      </c>
      <c r="D2258" s="30">
        <v>35.034999999999997</v>
      </c>
      <c r="E2258" s="30">
        <v>34.422199999999997</v>
      </c>
      <c r="F2258" s="30">
        <v>1.7802500000000001</v>
      </c>
      <c r="G2258" s="30">
        <v>0.61280000000000001</v>
      </c>
      <c r="H2258" s="30">
        <v>500.02</v>
      </c>
      <c r="I2258" s="30">
        <v>17518200.699999999</v>
      </c>
    </row>
    <row r="2259" spans="1:9" x14ac:dyDescent="0.25">
      <c r="A2259" s="40">
        <v>40934</v>
      </c>
      <c r="B2259" s="30" t="s">
        <v>54</v>
      </c>
      <c r="C2259" s="30" t="s">
        <v>55</v>
      </c>
      <c r="D2259" s="30">
        <v>34.422499999999999</v>
      </c>
      <c r="E2259" s="30">
        <v>34.3977</v>
      </c>
      <c r="F2259" s="30">
        <v>7.2099999999999997E-2</v>
      </c>
      <c r="G2259" s="30">
        <v>2.4799999999999999E-2</v>
      </c>
      <c r="H2259" s="30">
        <v>500.02</v>
      </c>
      <c r="I2259" s="30">
        <v>17211938.449999999</v>
      </c>
    </row>
    <row r="2260" spans="1:9" x14ac:dyDescent="0.25">
      <c r="A2260" s="40">
        <v>40933</v>
      </c>
      <c r="B2260" s="30" t="s">
        <v>54</v>
      </c>
      <c r="C2260" s="30" t="s">
        <v>55</v>
      </c>
      <c r="D2260" s="30">
        <v>34.398000000000003</v>
      </c>
      <c r="E2260" s="30">
        <v>33.426000000000002</v>
      </c>
      <c r="F2260" s="30">
        <v>2.9079199999999998</v>
      </c>
      <c r="G2260" s="30">
        <v>0.97199999999999998</v>
      </c>
      <c r="H2260" s="30">
        <v>600.02</v>
      </c>
      <c r="I2260" s="30">
        <v>20639487.960000001</v>
      </c>
    </row>
    <row r="2261" spans="1:9" x14ac:dyDescent="0.25">
      <c r="A2261" s="40">
        <v>40932</v>
      </c>
      <c r="B2261" s="30" t="s">
        <v>54</v>
      </c>
      <c r="C2261" s="30" t="s">
        <v>55</v>
      </c>
      <c r="D2261" s="30">
        <v>33.426000000000002</v>
      </c>
      <c r="E2261" s="30">
        <v>33.229199999999999</v>
      </c>
      <c r="F2261" s="30">
        <v>0.59225000000000005</v>
      </c>
      <c r="G2261" s="30">
        <v>0.1968</v>
      </c>
      <c r="H2261" s="30">
        <v>300.02</v>
      </c>
      <c r="I2261" s="30">
        <v>10028468.52</v>
      </c>
    </row>
    <row r="2262" spans="1:9" x14ac:dyDescent="0.25">
      <c r="A2262" s="40">
        <v>40931</v>
      </c>
      <c r="B2262" s="30" t="s">
        <v>54</v>
      </c>
      <c r="C2262" s="30" t="s">
        <v>55</v>
      </c>
      <c r="D2262" s="30">
        <v>33.229500000000002</v>
      </c>
      <c r="E2262" s="30">
        <v>32.460299999999997</v>
      </c>
      <c r="F2262" s="30">
        <v>2.3696600000000001</v>
      </c>
      <c r="G2262" s="30">
        <v>0.76919999999999999</v>
      </c>
      <c r="H2262" s="30">
        <v>300.02</v>
      </c>
      <c r="I2262" s="30">
        <v>9969514.5899999999</v>
      </c>
    </row>
    <row r="2263" spans="1:9" x14ac:dyDescent="0.25">
      <c r="A2263" s="40">
        <v>40928</v>
      </c>
      <c r="B2263" s="30" t="s">
        <v>54</v>
      </c>
      <c r="C2263" s="30" t="s">
        <v>55</v>
      </c>
      <c r="D2263" s="30">
        <v>32.460500000000003</v>
      </c>
      <c r="E2263" s="30">
        <v>31.5229</v>
      </c>
      <c r="F2263" s="30">
        <v>2.9743499999999998</v>
      </c>
      <c r="G2263" s="30">
        <v>0.93759999999999999</v>
      </c>
      <c r="H2263" s="30">
        <v>300.02</v>
      </c>
      <c r="I2263" s="30">
        <v>9738799.2100000009</v>
      </c>
    </row>
    <row r="2264" spans="1:9" x14ac:dyDescent="0.25">
      <c r="A2264" s="40">
        <v>40927</v>
      </c>
      <c r="B2264" s="30" t="s">
        <v>54</v>
      </c>
      <c r="C2264" s="30" t="s">
        <v>55</v>
      </c>
      <c r="D2264" s="30">
        <v>31.523</v>
      </c>
      <c r="E2264" s="30">
        <v>30.680199999999999</v>
      </c>
      <c r="F2264" s="30">
        <v>2.7470500000000002</v>
      </c>
      <c r="G2264" s="30">
        <v>0.84279999999999999</v>
      </c>
      <c r="H2264" s="30">
        <v>300.02</v>
      </c>
      <c r="I2264" s="30">
        <v>9457530.4600000009</v>
      </c>
    </row>
    <row r="2265" spans="1:9" x14ac:dyDescent="0.25">
      <c r="A2265" s="40">
        <v>40926</v>
      </c>
      <c r="B2265" s="30" t="s">
        <v>54</v>
      </c>
      <c r="C2265" s="30" t="s">
        <v>55</v>
      </c>
      <c r="D2265" s="30">
        <v>30.680499999999999</v>
      </c>
      <c r="E2265" s="30">
        <v>29.756499999999999</v>
      </c>
      <c r="F2265" s="30">
        <v>3.1052</v>
      </c>
      <c r="G2265" s="30">
        <v>0.92400000000000004</v>
      </c>
      <c r="H2265" s="30">
        <v>300.02</v>
      </c>
      <c r="I2265" s="30">
        <v>9204763.6099999994</v>
      </c>
    </row>
    <row r="2266" spans="1:9" x14ac:dyDescent="0.25">
      <c r="A2266" s="40">
        <v>40925</v>
      </c>
      <c r="B2266" s="30" t="s">
        <v>54</v>
      </c>
      <c r="C2266" s="30" t="s">
        <v>55</v>
      </c>
      <c r="D2266" s="30">
        <v>29.756499999999999</v>
      </c>
      <c r="E2266" s="30">
        <v>29.578900000000001</v>
      </c>
      <c r="F2266" s="30">
        <v>0.60043000000000002</v>
      </c>
      <c r="G2266" s="30">
        <v>0.17760000000000001</v>
      </c>
      <c r="H2266" s="30">
        <v>300.02</v>
      </c>
      <c r="I2266" s="30">
        <v>8927545.1300000008</v>
      </c>
    </row>
    <row r="2267" spans="1:9" x14ac:dyDescent="0.25">
      <c r="A2267" s="40">
        <v>40921</v>
      </c>
      <c r="B2267" s="30" t="s">
        <v>54</v>
      </c>
      <c r="C2267" s="30" t="s">
        <v>55</v>
      </c>
      <c r="D2267" s="30">
        <v>29.579000000000001</v>
      </c>
      <c r="E2267" s="30">
        <v>30.0242</v>
      </c>
      <c r="F2267" s="30">
        <v>-1.4827999999999999</v>
      </c>
      <c r="G2267" s="30">
        <v>-0.44519999999999998</v>
      </c>
      <c r="H2267" s="30">
        <v>300.02</v>
      </c>
      <c r="I2267" s="30">
        <v>8874291.5800000001</v>
      </c>
    </row>
    <row r="2268" spans="1:9" x14ac:dyDescent="0.25">
      <c r="A2268" s="40">
        <v>40920</v>
      </c>
      <c r="B2268" s="30" t="s">
        <v>54</v>
      </c>
      <c r="C2268" s="30" t="s">
        <v>55</v>
      </c>
      <c r="D2268" s="30">
        <v>30.024000000000001</v>
      </c>
      <c r="E2268" s="30">
        <v>29.452400000000001</v>
      </c>
      <c r="F2268" s="30">
        <v>1.94076</v>
      </c>
      <c r="G2268" s="30">
        <v>0.5716</v>
      </c>
      <c r="H2268" s="30">
        <v>300.02</v>
      </c>
      <c r="I2268" s="30">
        <v>9007800.4800000004</v>
      </c>
    </row>
    <row r="2269" spans="1:9" x14ac:dyDescent="0.25">
      <c r="A2269" s="40">
        <v>40919</v>
      </c>
      <c r="B2269" s="30" t="s">
        <v>54</v>
      </c>
      <c r="C2269" s="30" t="s">
        <v>55</v>
      </c>
      <c r="D2269" s="30">
        <v>29.452000000000002</v>
      </c>
      <c r="E2269" s="30">
        <v>30.121200000000002</v>
      </c>
      <c r="F2269" s="30">
        <v>-2.2216900000000002</v>
      </c>
      <c r="G2269" s="30">
        <v>-0.66920000000000002</v>
      </c>
      <c r="H2269" s="30">
        <v>300.02</v>
      </c>
      <c r="I2269" s="30">
        <v>8836189.0399999991</v>
      </c>
    </row>
    <row r="2270" spans="1:9" x14ac:dyDescent="0.25">
      <c r="A2270" s="40">
        <v>40918</v>
      </c>
      <c r="B2270" s="30" t="s">
        <v>54</v>
      </c>
      <c r="C2270" s="30" t="s">
        <v>55</v>
      </c>
      <c r="D2270" s="30">
        <v>30.121500000000001</v>
      </c>
      <c r="E2270" s="30">
        <v>29.502300000000002</v>
      </c>
      <c r="F2270" s="30">
        <v>2.0988199999999999</v>
      </c>
      <c r="G2270" s="30">
        <v>0.61919999999999997</v>
      </c>
      <c r="H2270" s="30">
        <v>300.02</v>
      </c>
      <c r="I2270" s="30">
        <v>9037052.4299999997</v>
      </c>
    </row>
    <row r="2271" spans="1:9" x14ac:dyDescent="0.25">
      <c r="A2271" s="40">
        <v>40917</v>
      </c>
      <c r="B2271" s="30" t="s">
        <v>54</v>
      </c>
      <c r="C2271" s="30" t="s">
        <v>55</v>
      </c>
      <c r="D2271" s="30">
        <v>29.502500000000001</v>
      </c>
      <c r="E2271" s="30">
        <v>29.226500000000001</v>
      </c>
      <c r="F2271" s="30">
        <v>0.94435000000000002</v>
      </c>
      <c r="G2271" s="30">
        <v>0.27600000000000002</v>
      </c>
      <c r="H2271" s="30">
        <v>300.02</v>
      </c>
      <c r="I2271" s="30">
        <v>8851340.0500000007</v>
      </c>
    </row>
    <row r="2272" spans="1:9" x14ac:dyDescent="0.25">
      <c r="A2272" s="40">
        <v>40914</v>
      </c>
      <c r="B2272" s="30" t="s">
        <v>54</v>
      </c>
      <c r="C2272" s="30" t="s">
        <v>55</v>
      </c>
      <c r="D2272" s="30">
        <v>29.226500000000001</v>
      </c>
      <c r="E2272" s="30">
        <v>28.5505</v>
      </c>
      <c r="F2272" s="30">
        <v>2.3677299999999999</v>
      </c>
      <c r="G2272" s="30">
        <v>0.67600000000000005</v>
      </c>
      <c r="H2272" s="30">
        <v>300.02</v>
      </c>
      <c r="I2272" s="30">
        <v>8768534.5299999993</v>
      </c>
    </row>
    <row r="2273" spans="1:9" x14ac:dyDescent="0.25">
      <c r="A2273" s="40">
        <v>40913</v>
      </c>
      <c r="B2273" s="30" t="s">
        <v>54</v>
      </c>
      <c r="C2273" s="30" t="s">
        <v>55</v>
      </c>
      <c r="D2273" s="30">
        <v>28.5505</v>
      </c>
      <c r="E2273" s="30">
        <v>28.078499999999998</v>
      </c>
      <c r="F2273" s="30">
        <v>1.681</v>
      </c>
      <c r="G2273" s="30">
        <v>0.47199999999999998</v>
      </c>
      <c r="H2273" s="30">
        <v>300.02</v>
      </c>
      <c r="I2273" s="30">
        <v>8565721.0099999998</v>
      </c>
    </row>
    <row r="2274" spans="1:9" x14ac:dyDescent="0.25">
      <c r="A2274">
        <v>40912</v>
      </c>
      <c r="B2274" t="s">
        <v>54</v>
      </c>
      <c r="C2274" t="s">
        <v>55</v>
      </c>
      <c r="D2274">
        <v>28.078499999999998</v>
      </c>
      <c r="E2274">
        <v>27.482900000000001</v>
      </c>
      <c r="F2274">
        <v>2.16717</v>
      </c>
      <c r="G2274">
        <v>0.59560000000000002</v>
      </c>
      <c r="H2274">
        <v>300.02</v>
      </c>
      <c r="I2274">
        <v>8424111.5700000003</v>
      </c>
    </row>
    <row r="2275" spans="1:9" x14ac:dyDescent="0.25">
      <c r="A2275">
        <v>40911</v>
      </c>
      <c r="B2275" t="s">
        <v>54</v>
      </c>
      <c r="C2275" t="s">
        <v>55</v>
      </c>
      <c r="D2275">
        <v>27.483000000000001</v>
      </c>
      <c r="E2275">
        <v>25.859000000000002</v>
      </c>
      <c r="F2275">
        <v>6.2802100000000003</v>
      </c>
      <c r="G2275">
        <v>1.6240000000000001</v>
      </c>
      <c r="H2275">
        <v>300.02</v>
      </c>
      <c r="I2275">
        <v>8245449.6600000001</v>
      </c>
    </row>
    <row r="2276" spans="1:9" x14ac:dyDescent="0.25">
      <c r="A2276">
        <v>40907</v>
      </c>
      <c r="B2276" t="s">
        <v>54</v>
      </c>
      <c r="C2276" t="s">
        <v>55</v>
      </c>
      <c r="D2276">
        <v>25.858499999999999</v>
      </c>
      <c r="E2276">
        <v>26.5701</v>
      </c>
      <c r="F2276">
        <v>-2.6781999999999999</v>
      </c>
      <c r="G2276">
        <v>-0.71160000000000001</v>
      </c>
      <c r="H2276">
        <v>300.02</v>
      </c>
      <c r="I2276">
        <v>7758067.1699999999</v>
      </c>
    </row>
    <row r="2277" spans="1:9" x14ac:dyDescent="0.25">
      <c r="A2277">
        <v>40906</v>
      </c>
      <c r="B2277" t="s">
        <v>54</v>
      </c>
      <c r="C2277" t="s">
        <v>55</v>
      </c>
      <c r="D2277">
        <v>26.57</v>
      </c>
      <c r="E2277">
        <v>25.9008</v>
      </c>
      <c r="F2277">
        <v>2.5836999999999999</v>
      </c>
      <c r="G2277">
        <v>0.66920000000000002</v>
      </c>
      <c r="H2277">
        <v>300.02</v>
      </c>
      <c r="I2277">
        <v>7971531.4000000004</v>
      </c>
    </row>
    <row r="2278" spans="1:9" x14ac:dyDescent="0.25">
      <c r="A2278">
        <v>40905</v>
      </c>
      <c r="B2278" t="s">
        <v>54</v>
      </c>
      <c r="C2278" t="s">
        <v>55</v>
      </c>
      <c r="D2278">
        <v>25.901</v>
      </c>
      <c r="E2278">
        <v>27.135000000000002</v>
      </c>
      <c r="F2278">
        <v>-4.5476299999999998</v>
      </c>
      <c r="G2278">
        <v>-1.234</v>
      </c>
      <c r="H2278">
        <v>300.02</v>
      </c>
      <c r="I2278">
        <v>7770818.0199999996</v>
      </c>
    </row>
    <row r="2279" spans="1:9" x14ac:dyDescent="0.25">
      <c r="A2279">
        <v>40904</v>
      </c>
      <c r="B2279" t="s">
        <v>54</v>
      </c>
      <c r="C2279" t="s">
        <v>55</v>
      </c>
      <c r="D2279">
        <v>27.135000000000002</v>
      </c>
      <c r="E2279">
        <v>26.881</v>
      </c>
      <c r="F2279">
        <v>0.94491000000000003</v>
      </c>
      <c r="G2279">
        <v>0.254</v>
      </c>
      <c r="H2279">
        <v>300.02</v>
      </c>
      <c r="I2279">
        <v>8141042.7000000002</v>
      </c>
    </row>
    <row r="2280" spans="1:9" x14ac:dyDescent="0.25">
      <c r="A2280">
        <v>40900</v>
      </c>
      <c r="B2280" t="s">
        <v>54</v>
      </c>
      <c r="C2280" t="s">
        <v>55</v>
      </c>
      <c r="D2280">
        <v>26.881</v>
      </c>
      <c r="E2280">
        <v>27.514600000000002</v>
      </c>
      <c r="F2280">
        <v>-2.3027799999999998</v>
      </c>
      <c r="G2280">
        <v>-0.63360000000000005</v>
      </c>
      <c r="H2280">
        <v>300.02</v>
      </c>
      <c r="I2280">
        <v>8064837.6200000001</v>
      </c>
    </row>
    <row r="2281" spans="1:9" x14ac:dyDescent="0.25">
      <c r="A2281">
        <v>40899</v>
      </c>
      <c r="B2281" t="s">
        <v>54</v>
      </c>
      <c r="C2281" t="s">
        <v>55</v>
      </c>
      <c r="D2281">
        <v>27.514500000000002</v>
      </c>
      <c r="E2281">
        <v>28.156099999999999</v>
      </c>
      <c r="F2281">
        <v>-2.2787199999999999</v>
      </c>
      <c r="G2281">
        <v>-0.64159999999999995</v>
      </c>
      <c r="H2281">
        <v>300.02</v>
      </c>
      <c r="I2281">
        <v>8254900.29</v>
      </c>
    </row>
    <row r="2282" spans="1:9" x14ac:dyDescent="0.25">
      <c r="A2282">
        <v>40898</v>
      </c>
      <c r="B2282" t="s">
        <v>54</v>
      </c>
      <c r="C2282" t="s">
        <v>55</v>
      </c>
      <c r="D2282">
        <v>28.156500000000001</v>
      </c>
      <c r="E2282">
        <v>26.1477</v>
      </c>
      <c r="F2282">
        <v>7.6825099999999997</v>
      </c>
      <c r="G2282">
        <v>2.0087999999999999</v>
      </c>
      <c r="H2282">
        <v>300.02</v>
      </c>
      <c r="I2282">
        <v>8447513.1300000008</v>
      </c>
    </row>
    <row r="2283" spans="1:9" x14ac:dyDescent="0.25">
      <c r="A2283">
        <v>40897</v>
      </c>
      <c r="B2283" t="s">
        <v>54</v>
      </c>
      <c r="C2283" t="s">
        <v>55</v>
      </c>
      <c r="D2283">
        <v>26.148</v>
      </c>
      <c r="E2283">
        <v>24.582799999999999</v>
      </c>
      <c r="F2283">
        <v>6.3670499999999999</v>
      </c>
      <c r="G2283">
        <v>1.5651999999999999</v>
      </c>
      <c r="H2283">
        <v>300.02</v>
      </c>
      <c r="I2283">
        <v>7844922.96</v>
      </c>
    </row>
    <row r="2284" spans="1:9" x14ac:dyDescent="0.25">
      <c r="A2284">
        <v>40896</v>
      </c>
      <c r="B2284" t="s">
        <v>54</v>
      </c>
      <c r="C2284" t="s">
        <v>55</v>
      </c>
      <c r="D2284">
        <v>24.582999999999998</v>
      </c>
      <c r="E2284">
        <v>24.165400000000002</v>
      </c>
      <c r="F2284">
        <v>1.7280899999999999</v>
      </c>
      <c r="G2284">
        <v>0.41760000000000003</v>
      </c>
      <c r="H2284">
        <v>300.02</v>
      </c>
      <c r="I2284">
        <v>7375391.6600000001</v>
      </c>
    </row>
    <row r="2285" spans="1:9" x14ac:dyDescent="0.25">
      <c r="A2285">
        <v>40893</v>
      </c>
      <c r="B2285" t="s">
        <v>54</v>
      </c>
      <c r="C2285" t="s">
        <v>55</v>
      </c>
      <c r="D2285">
        <v>24.165500000000002</v>
      </c>
      <c r="E2285">
        <v>24.100300000000001</v>
      </c>
      <c r="F2285">
        <v>0.27054</v>
      </c>
      <c r="G2285">
        <v>6.5199999999999994E-2</v>
      </c>
      <c r="H2285">
        <v>300.02</v>
      </c>
      <c r="I2285">
        <v>7250133.3099999996</v>
      </c>
    </row>
    <row r="2286" spans="1:9" x14ac:dyDescent="0.25">
      <c r="A2286">
        <v>40892</v>
      </c>
      <c r="B2286" t="s">
        <v>54</v>
      </c>
      <c r="C2286" t="s">
        <v>55</v>
      </c>
      <c r="D2286">
        <v>24.1005</v>
      </c>
      <c r="E2286">
        <v>23.2165</v>
      </c>
      <c r="F2286">
        <v>3.8076400000000001</v>
      </c>
      <c r="G2286">
        <v>0.88400000000000001</v>
      </c>
      <c r="H2286">
        <v>300.02</v>
      </c>
      <c r="I2286">
        <v>7230632.0099999998</v>
      </c>
    </row>
    <row r="2287" spans="1:9" x14ac:dyDescent="0.25">
      <c r="A2287">
        <v>40891</v>
      </c>
      <c r="B2287" t="s">
        <v>54</v>
      </c>
      <c r="C2287" t="s">
        <v>55</v>
      </c>
      <c r="D2287">
        <v>23.2165</v>
      </c>
      <c r="E2287">
        <v>23.3445</v>
      </c>
      <c r="F2287">
        <v>-0.54830999999999996</v>
      </c>
      <c r="G2287">
        <v>-0.128</v>
      </c>
      <c r="H2287">
        <v>300.02</v>
      </c>
      <c r="I2287">
        <v>6965414.3300000001</v>
      </c>
    </row>
    <row r="2288" spans="1:9" x14ac:dyDescent="0.25">
      <c r="A2288">
        <v>40890</v>
      </c>
      <c r="B2288" t="s">
        <v>54</v>
      </c>
      <c r="C2288" t="s">
        <v>55</v>
      </c>
      <c r="D2288">
        <v>23.3445</v>
      </c>
      <c r="E2288">
        <v>23.1249</v>
      </c>
      <c r="F2288">
        <v>0.94962999999999997</v>
      </c>
      <c r="G2288">
        <v>0.21959999999999999</v>
      </c>
      <c r="H2288">
        <v>300.02</v>
      </c>
      <c r="I2288">
        <v>7003816.8899999997</v>
      </c>
    </row>
    <row r="2289" spans="1:9" x14ac:dyDescent="0.25">
      <c r="A2289">
        <v>40889</v>
      </c>
      <c r="B2289" t="s">
        <v>54</v>
      </c>
      <c r="C2289" t="s">
        <v>55</v>
      </c>
      <c r="D2289">
        <v>23.125</v>
      </c>
      <c r="E2289">
        <v>23.536999999999999</v>
      </c>
      <c r="F2289">
        <v>-1.75044</v>
      </c>
      <c r="G2289">
        <v>-0.41199999999999998</v>
      </c>
      <c r="H2289">
        <v>300.02</v>
      </c>
      <c r="I2289">
        <v>6937962.5</v>
      </c>
    </row>
    <row r="2290" spans="1:9" x14ac:dyDescent="0.25">
      <c r="A2290">
        <v>40886</v>
      </c>
      <c r="B2290" t="s">
        <v>54</v>
      </c>
      <c r="C2290" t="s">
        <v>55</v>
      </c>
      <c r="D2290">
        <v>23.536999999999999</v>
      </c>
      <c r="E2290">
        <v>21.684200000000001</v>
      </c>
      <c r="F2290">
        <v>8.5444700000000005</v>
      </c>
      <c r="G2290">
        <v>1.8528</v>
      </c>
      <c r="H2290">
        <v>300.02</v>
      </c>
      <c r="I2290">
        <v>7061570.7400000002</v>
      </c>
    </row>
    <row r="2291" spans="1:9" x14ac:dyDescent="0.25">
      <c r="A2291">
        <v>40885</v>
      </c>
      <c r="B2291" t="s">
        <v>54</v>
      </c>
      <c r="C2291" t="s">
        <v>55</v>
      </c>
      <c r="D2291">
        <v>21.684999999999999</v>
      </c>
      <c r="E2291">
        <v>22.842199999999998</v>
      </c>
      <c r="F2291">
        <v>-5.0660600000000002</v>
      </c>
      <c r="G2291">
        <v>-1.1572</v>
      </c>
      <c r="H2291">
        <v>300.02</v>
      </c>
      <c r="I2291">
        <v>6505933.7000000002</v>
      </c>
    </row>
    <row r="2292" spans="1:9" x14ac:dyDescent="0.25">
      <c r="A2292">
        <v>40884</v>
      </c>
      <c r="B2292" t="s">
        <v>54</v>
      </c>
      <c r="C2292" t="s">
        <v>55</v>
      </c>
      <c r="D2292">
        <v>22.841999999999999</v>
      </c>
      <c r="E2292">
        <v>23.312799999999999</v>
      </c>
      <c r="F2292">
        <v>-2.0194899999999998</v>
      </c>
      <c r="G2292">
        <v>-0.4708</v>
      </c>
      <c r="H2292">
        <v>300.02</v>
      </c>
      <c r="I2292">
        <v>6853056.8399999999</v>
      </c>
    </row>
    <row r="2293" spans="1:9" x14ac:dyDescent="0.25">
      <c r="A2293">
        <v>40883</v>
      </c>
      <c r="B2293" t="s">
        <v>54</v>
      </c>
      <c r="C2293" t="s">
        <v>55</v>
      </c>
      <c r="D2293">
        <v>23.3125</v>
      </c>
      <c r="E2293">
        <v>23.531700000000001</v>
      </c>
      <c r="F2293">
        <v>-0.93150999999999995</v>
      </c>
      <c r="G2293">
        <v>-0.21920000000000001</v>
      </c>
      <c r="H2293">
        <v>300.02</v>
      </c>
      <c r="I2293">
        <v>6994216.25</v>
      </c>
    </row>
    <row r="2294" spans="1:9" x14ac:dyDescent="0.25">
      <c r="A2294">
        <v>40882</v>
      </c>
      <c r="B2294" t="s">
        <v>54</v>
      </c>
      <c r="C2294" t="s">
        <v>55</v>
      </c>
      <c r="D2294">
        <v>23.531500000000001</v>
      </c>
      <c r="E2294">
        <v>23.447900000000001</v>
      </c>
      <c r="F2294">
        <v>0.35654000000000002</v>
      </c>
      <c r="G2294">
        <v>8.3599999999999994E-2</v>
      </c>
      <c r="H2294">
        <v>300.02</v>
      </c>
      <c r="I2294">
        <v>7059920.6299999999</v>
      </c>
    </row>
    <row r="2295" spans="1:9" x14ac:dyDescent="0.25">
      <c r="A2295">
        <v>40879</v>
      </c>
      <c r="B2295" t="s">
        <v>54</v>
      </c>
      <c r="C2295" t="s">
        <v>55</v>
      </c>
      <c r="D2295">
        <v>23.448499999999999</v>
      </c>
      <c r="E2295">
        <v>23.2957</v>
      </c>
      <c r="F2295">
        <v>0.65591999999999995</v>
      </c>
      <c r="G2295">
        <v>0.15279999999999999</v>
      </c>
      <c r="H2295">
        <v>300.02</v>
      </c>
      <c r="I2295">
        <v>7035018.9699999997</v>
      </c>
    </row>
    <row r="2296" spans="1:9" x14ac:dyDescent="0.25">
      <c r="A2296">
        <v>40878</v>
      </c>
      <c r="B2296" t="s">
        <v>54</v>
      </c>
      <c r="C2296" t="s">
        <v>55</v>
      </c>
      <c r="D2296">
        <v>23.295999999999999</v>
      </c>
      <c r="E2296">
        <v>22.85</v>
      </c>
      <c r="F2296">
        <v>1.9518599999999999</v>
      </c>
      <c r="G2296">
        <v>0.44600000000000001</v>
      </c>
      <c r="H2296">
        <v>300.02</v>
      </c>
      <c r="I2296">
        <v>6989265.9199999999</v>
      </c>
    </row>
    <row r="2297" spans="1:9" x14ac:dyDescent="0.25">
      <c r="A2297">
        <v>40877</v>
      </c>
      <c r="B2297" t="s">
        <v>54</v>
      </c>
      <c r="C2297" t="s">
        <v>55</v>
      </c>
      <c r="D2297">
        <v>22.85</v>
      </c>
      <c r="E2297">
        <v>21.058</v>
      </c>
      <c r="F2297">
        <v>8.5098299999999991</v>
      </c>
      <c r="G2297">
        <v>1.792</v>
      </c>
      <c r="H2297">
        <v>200.02</v>
      </c>
      <c r="I2297">
        <v>4570457</v>
      </c>
    </row>
    <row r="2298" spans="1:9" x14ac:dyDescent="0.25">
      <c r="A2298">
        <v>40876</v>
      </c>
      <c r="B2298" t="s">
        <v>54</v>
      </c>
      <c r="C2298" t="s">
        <v>55</v>
      </c>
      <c r="D2298">
        <v>21.058</v>
      </c>
      <c r="E2298">
        <v>20.6784</v>
      </c>
      <c r="F2298">
        <v>1.8357300000000001</v>
      </c>
      <c r="G2298">
        <v>0.37959999999999999</v>
      </c>
      <c r="H2298">
        <v>200.02</v>
      </c>
      <c r="I2298">
        <v>4212021.16</v>
      </c>
    </row>
    <row r="2299" spans="1:9" x14ac:dyDescent="0.25">
      <c r="A2299">
        <v>40875</v>
      </c>
      <c r="B2299" t="s">
        <v>54</v>
      </c>
      <c r="C2299" t="s">
        <v>55</v>
      </c>
      <c r="D2299">
        <v>20.678999999999998</v>
      </c>
      <c r="E2299">
        <v>19.389800000000001</v>
      </c>
      <c r="F2299">
        <v>6.64886</v>
      </c>
      <c r="G2299">
        <v>1.2891999999999999</v>
      </c>
      <c r="H2299">
        <v>200.02</v>
      </c>
      <c r="I2299">
        <v>4136213.58</v>
      </c>
    </row>
    <row r="2300" spans="1:9" x14ac:dyDescent="0.25">
      <c r="A2300">
        <v>40872</v>
      </c>
      <c r="B2300" t="s">
        <v>54</v>
      </c>
      <c r="C2300" t="s">
        <v>55</v>
      </c>
      <c r="D2300">
        <v>19.39</v>
      </c>
      <c r="E2300">
        <v>19.8672</v>
      </c>
      <c r="F2300">
        <v>-2.4019499999999998</v>
      </c>
      <c r="G2300">
        <v>-0.47720000000000001</v>
      </c>
      <c r="H2300">
        <v>200.02</v>
      </c>
      <c r="I2300">
        <v>3878387.8</v>
      </c>
    </row>
    <row r="2301" spans="1:9" x14ac:dyDescent="0.25">
      <c r="A2301">
        <v>40870</v>
      </c>
      <c r="B2301" t="s">
        <v>54</v>
      </c>
      <c r="C2301" t="s">
        <v>55</v>
      </c>
      <c r="D2301">
        <v>19.866499999999998</v>
      </c>
      <c r="E2301">
        <v>20.680499999999999</v>
      </c>
      <c r="F2301">
        <v>-3.93608</v>
      </c>
      <c r="G2301">
        <v>-0.81399999999999995</v>
      </c>
      <c r="H2301">
        <v>200.02</v>
      </c>
      <c r="I2301">
        <v>3973697.33</v>
      </c>
    </row>
    <row r="2302" spans="1:9" x14ac:dyDescent="0.25">
      <c r="A2302">
        <v>40869</v>
      </c>
      <c r="B2302" t="s">
        <v>54</v>
      </c>
      <c r="C2302" t="s">
        <v>55</v>
      </c>
      <c r="D2302">
        <v>20.680499999999999</v>
      </c>
      <c r="E2302">
        <v>20.298500000000001</v>
      </c>
      <c r="F2302">
        <v>1.88191</v>
      </c>
      <c r="G2302">
        <v>0.38200000000000001</v>
      </c>
      <c r="H2302">
        <v>200.02</v>
      </c>
      <c r="I2302">
        <v>4136513.61</v>
      </c>
    </row>
    <row r="2303" spans="1:9" x14ac:dyDescent="0.25">
      <c r="A2303">
        <v>40868</v>
      </c>
      <c r="B2303" t="s">
        <v>54</v>
      </c>
      <c r="C2303" t="s">
        <v>55</v>
      </c>
      <c r="D2303">
        <v>20.298500000000001</v>
      </c>
      <c r="E2303">
        <v>20.680099999999999</v>
      </c>
      <c r="F2303">
        <v>-1.8452500000000001</v>
      </c>
      <c r="G2303">
        <v>-0.38159999999999999</v>
      </c>
      <c r="H2303">
        <v>200.02</v>
      </c>
      <c r="I2303">
        <v>4060105.97</v>
      </c>
    </row>
    <row r="2304" spans="1:9" x14ac:dyDescent="0.25">
      <c r="A2304">
        <v>40865</v>
      </c>
      <c r="B2304" t="s">
        <v>54</v>
      </c>
      <c r="C2304" t="s">
        <v>55</v>
      </c>
      <c r="D2304">
        <v>20.68</v>
      </c>
      <c r="E2304">
        <v>19.866399999999999</v>
      </c>
      <c r="F2304">
        <v>4.0953600000000003</v>
      </c>
      <c r="G2304">
        <v>0.81359999999999999</v>
      </c>
      <c r="H2304">
        <v>200.02</v>
      </c>
      <c r="I2304">
        <v>4136413.6</v>
      </c>
    </row>
    <row r="2305" spans="1:9" x14ac:dyDescent="0.25">
      <c r="A2305">
        <v>40864</v>
      </c>
      <c r="B2305" t="s">
        <v>54</v>
      </c>
      <c r="C2305" t="s">
        <v>55</v>
      </c>
      <c r="D2305">
        <v>19.866499999999998</v>
      </c>
      <c r="E2305">
        <v>20.561299999999999</v>
      </c>
      <c r="F2305">
        <v>-3.3791600000000002</v>
      </c>
      <c r="G2305">
        <v>-0.69479999999999997</v>
      </c>
      <c r="H2305">
        <v>200.02</v>
      </c>
      <c r="I2305">
        <v>3973697.33</v>
      </c>
    </row>
    <row r="2306" spans="1:9" x14ac:dyDescent="0.25">
      <c r="A2306">
        <v>40863</v>
      </c>
      <c r="B2306" t="s">
        <v>54</v>
      </c>
      <c r="C2306" t="s">
        <v>55</v>
      </c>
      <c r="D2306">
        <v>20.561</v>
      </c>
      <c r="E2306">
        <v>21.9542</v>
      </c>
      <c r="F2306">
        <v>-6.3459399999999997</v>
      </c>
      <c r="G2306">
        <v>-1.3932</v>
      </c>
      <c r="H2306">
        <v>200.02</v>
      </c>
      <c r="I2306">
        <v>4112611.22</v>
      </c>
    </row>
    <row r="2307" spans="1:9" x14ac:dyDescent="0.25">
      <c r="A2307">
        <v>40862</v>
      </c>
      <c r="B2307" t="s">
        <v>54</v>
      </c>
      <c r="C2307" t="s">
        <v>55</v>
      </c>
      <c r="D2307">
        <v>21.954499999999999</v>
      </c>
      <c r="E2307">
        <v>21.9193</v>
      </c>
      <c r="F2307">
        <v>0.16059000000000001</v>
      </c>
      <c r="G2307">
        <v>3.5200000000000002E-2</v>
      </c>
      <c r="H2307">
        <v>200.02</v>
      </c>
      <c r="I2307">
        <v>4391339.09</v>
      </c>
    </row>
    <row r="2308" spans="1:9" x14ac:dyDescent="0.25">
      <c r="A2308">
        <v>40861</v>
      </c>
      <c r="B2308" t="s">
        <v>54</v>
      </c>
      <c r="C2308" t="s">
        <v>55</v>
      </c>
      <c r="D2308">
        <v>21.919499999999999</v>
      </c>
      <c r="E2308">
        <v>22.3307</v>
      </c>
      <c r="F2308">
        <v>-1.84141</v>
      </c>
      <c r="G2308">
        <v>-0.41120000000000001</v>
      </c>
      <c r="H2308">
        <v>200.02</v>
      </c>
      <c r="I2308">
        <v>4384338.3899999997</v>
      </c>
    </row>
    <row r="2309" spans="1:9" x14ac:dyDescent="0.25">
      <c r="A2309">
        <v>40858</v>
      </c>
      <c r="B2309" t="s">
        <v>54</v>
      </c>
      <c r="C2309" t="s">
        <v>55</v>
      </c>
      <c r="D2309">
        <v>22.330500000000001</v>
      </c>
      <c r="E2309">
        <v>21.377700000000001</v>
      </c>
      <c r="F2309">
        <v>4.4569799999999997</v>
      </c>
      <c r="G2309">
        <v>0.95279999999999998</v>
      </c>
      <c r="H2309">
        <v>200.02</v>
      </c>
      <c r="I2309">
        <v>4466546.6100000003</v>
      </c>
    </row>
    <row r="2310" spans="1:9" x14ac:dyDescent="0.25">
      <c r="A2310">
        <v>40857</v>
      </c>
      <c r="B2310" t="s">
        <v>54</v>
      </c>
      <c r="C2310" t="s">
        <v>55</v>
      </c>
      <c r="D2310">
        <v>21.378</v>
      </c>
      <c r="E2310">
        <v>20.1084</v>
      </c>
      <c r="F2310">
        <v>6.3137800000000004</v>
      </c>
      <c r="G2310">
        <v>1.2696000000000001</v>
      </c>
      <c r="H2310">
        <v>200.02</v>
      </c>
      <c r="I2310">
        <v>4276027.5599999996</v>
      </c>
    </row>
    <row r="2311" spans="1:9" x14ac:dyDescent="0.25">
      <c r="A2311">
        <v>40856</v>
      </c>
      <c r="B2311" t="s">
        <v>54</v>
      </c>
      <c r="C2311" t="s">
        <v>55</v>
      </c>
      <c r="D2311">
        <v>20.108499999999999</v>
      </c>
      <c r="E2311">
        <v>25.130500000000001</v>
      </c>
      <c r="F2311">
        <v>-19.983689999999999</v>
      </c>
      <c r="G2311">
        <v>-5.0220000000000002</v>
      </c>
      <c r="H2311">
        <v>200.02</v>
      </c>
      <c r="I2311">
        <v>4022102.17</v>
      </c>
    </row>
    <row r="2312" spans="1:9" x14ac:dyDescent="0.25">
      <c r="A2312">
        <v>40855</v>
      </c>
      <c r="B2312" t="s">
        <v>54</v>
      </c>
      <c r="C2312" t="s">
        <v>55</v>
      </c>
      <c r="D2312">
        <v>25.13</v>
      </c>
      <c r="E2312">
        <v>23.8352</v>
      </c>
      <c r="F2312">
        <v>5.4322999999999997</v>
      </c>
      <c r="G2312">
        <v>1.2948</v>
      </c>
      <c r="H2312">
        <v>200.02</v>
      </c>
      <c r="I2312">
        <v>5026502.5999999996</v>
      </c>
    </row>
    <row r="2313" spans="1:9" x14ac:dyDescent="0.25">
      <c r="A2313">
        <v>40854</v>
      </c>
      <c r="B2313" t="s">
        <v>54</v>
      </c>
      <c r="C2313" t="s">
        <v>55</v>
      </c>
      <c r="D2313">
        <v>23.835999999999999</v>
      </c>
      <c r="E2313">
        <v>23.7028</v>
      </c>
      <c r="F2313">
        <v>0.56196000000000002</v>
      </c>
      <c r="G2313">
        <v>0.13320000000000001</v>
      </c>
      <c r="H2313">
        <v>200.02</v>
      </c>
      <c r="I2313">
        <v>4767676.72</v>
      </c>
    </row>
    <row r="2314" spans="1:9" x14ac:dyDescent="0.25">
      <c r="A2314">
        <v>40851</v>
      </c>
      <c r="B2314" t="s">
        <v>54</v>
      </c>
      <c r="C2314" t="s">
        <v>55</v>
      </c>
      <c r="D2314">
        <v>23.702999999999999</v>
      </c>
      <c r="E2314">
        <v>24.1418</v>
      </c>
      <c r="F2314">
        <v>-1.81759</v>
      </c>
      <c r="G2314">
        <v>-0.43880000000000002</v>
      </c>
      <c r="H2314">
        <v>200.02</v>
      </c>
      <c r="I2314">
        <v>4741074.0599999996</v>
      </c>
    </row>
    <row r="2315" spans="1:9" x14ac:dyDescent="0.25">
      <c r="A2315">
        <v>40850</v>
      </c>
      <c r="B2315" t="s">
        <v>54</v>
      </c>
      <c r="C2315" t="s">
        <v>55</v>
      </c>
      <c r="D2315">
        <v>24.141500000000001</v>
      </c>
      <c r="E2315">
        <v>23.0959</v>
      </c>
      <c r="F2315">
        <v>4.5272100000000002</v>
      </c>
      <c r="G2315">
        <v>1.0456000000000001</v>
      </c>
      <c r="H2315">
        <v>200.02</v>
      </c>
      <c r="I2315">
        <v>4828782.83</v>
      </c>
    </row>
    <row r="2316" spans="1:9" x14ac:dyDescent="0.25">
      <c r="A2316">
        <v>40849</v>
      </c>
      <c r="B2316" t="s">
        <v>54</v>
      </c>
      <c r="C2316" t="s">
        <v>55</v>
      </c>
      <c r="D2316">
        <v>23.096</v>
      </c>
      <c r="E2316">
        <v>22.373200000000001</v>
      </c>
      <c r="F2316">
        <v>3.2306499999999998</v>
      </c>
      <c r="G2316">
        <v>0.7228</v>
      </c>
      <c r="H2316">
        <v>200.02</v>
      </c>
      <c r="I2316">
        <v>4619661.92</v>
      </c>
    </row>
    <row r="2317" spans="1:9" x14ac:dyDescent="0.25">
      <c r="A2317">
        <v>40848</v>
      </c>
      <c r="B2317" t="s">
        <v>54</v>
      </c>
      <c r="C2317" t="s">
        <v>55</v>
      </c>
      <c r="D2317">
        <v>22.3735</v>
      </c>
      <c r="E2317">
        <v>25.501100000000001</v>
      </c>
      <c r="F2317">
        <v>-12.264570000000001</v>
      </c>
      <c r="G2317">
        <v>-3.1276000000000002</v>
      </c>
      <c r="H2317">
        <v>200.02</v>
      </c>
      <c r="I2317">
        <v>4475147.47</v>
      </c>
    </row>
    <row r="2318" spans="1:9" x14ac:dyDescent="0.25">
      <c r="A2318">
        <v>40847</v>
      </c>
      <c r="B2318" t="s">
        <v>54</v>
      </c>
      <c r="C2318" t="s">
        <v>55</v>
      </c>
      <c r="D2318">
        <v>25.501000000000001</v>
      </c>
      <c r="E2318">
        <v>29.195</v>
      </c>
      <c r="F2318">
        <v>-12.652850000000001</v>
      </c>
      <c r="G2318">
        <v>-3.694</v>
      </c>
      <c r="H2318">
        <v>200.02</v>
      </c>
      <c r="I2318">
        <v>5100710.0199999996</v>
      </c>
    </row>
    <row r="2319" spans="1:9" x14ac:dyDescent="0.25">
      <c r="A2319">
        <v>40844</v>
      </c>
      <c r="B2319" t="s">
        <v>54</v>
      </c>
      <c r="C2319" t="s">
        <v>55</v>
      </c>
      <c r="D2319">
        <v>29.195</v>
      </c>
      <c r="E2319">
        <v>29.153400000000001</v>
      </c>
      <c r="F2319">
        <v>0.14269000000000001</v>
      </c>
      <c r="G2319">
        <v>4.1599999999999998E-2</v>
      </c>
      <c r="H2319">
        <v>200.02</v>
      </c>
      <c r="I2319">
        <v>5839583.9000000004</v>
      </c>
    </row>
    <row r="2320" spans="1:9" x14ac:dyDescent="0.25">
      <c r="A2320">
        <v>40843</v>
      </c>
      <c r="B2320" t="s">
        <v>54</v>
      </c>
      <c r="C2320" t="s">
        <v>55</v>
      </c>
      <c r="D2320">
        <v>29.153500000000001</v>
      </c>
      <c r="E2320">
        <v>25.719899999999999</v>
      </c>
      <c r="F2320">
        <v>13.349970000000001</v>
      </c>
      <c r="G2320">
        <v>3.4336000000000002</v>
      </c>
      <c r="H2320">
        <v>200.02</v>
      </c>
      <c r="I2320">
        <v>5831283.0700000003</v>
      </c>
    </row>
    <row r="2321" spans="1:9" x14ac:dyDescent="0.25">
      <c r="A2321">
        <v>40842</v>
      </c>
      <c r="B2321" t="s">
        <v>54</v>
      </c>
      <c r="C2321" t="s">
        <v>55</v>
      </c>
      <c r="D2321">
        <v>25.720500000000001</v>
      </c>
      <c r="E2321">
        <v>24.422499999999999</v>
      </c>
      <c r="F2321">
        <v>5.3147700000000002</v>
      </c>
      <c r="G2321">
        <v>1.298</v>
      </c>
      <c r="H2321">
        <v>200.02</v>
      </c>
      <c r="I2321">
        <v>5144614.41</v>
      </c>
    </row>
    <row r="2322" spans="1:9" x14ac:dyDescent="0.25">
      <c r="A2322">
        <v>40841</v>
      </c>
      <c r="B2322" t="s">
        <v>54</v>
      </c>
      <c r="C2322" t="s">
        <v>55</v>
      </c>
      <c r="D2322">
        <v>24.422000000000001</v>
      </c>
      <c r="E2322">
        <v>26.587599999999998</v>
      </c>
      <c r="F2322">
        <v>-8.1451499999999992</v>
      </c>
      <c r="G2322">
        <v>-2.1656</v>
      </c>
      <c r="H2322">
        <v>200.02</v>
      </c>
      <c r="I2322">
        <v>4884888.4400000004</v>
      </c>
    </row>
    <row r="2323" spans="1:9" x14ac:dyDescent="0.25">
      <c r="A2323">
        <v>40840</v>
      </c>
      <c r="B2323" t="s">
        <v>54</v>
      </c>
      <c r="C2323" t="s">
        <v>55</v>
      </c>
      <c r="D2323">
        <v>26.587499999999999</v>
      </c>
      <c r="E2323">
        <v>25.195499999999999</v>
      </c>
      <c r="F2323">
        <v>5.5247999999999999</v>
      </c>
      <c r="G2323">
        <v>1.3919999999999999</v>
      </c>
      <c r="H2323">
        <v>200.02</v>
      </c>
      <c r="I2323">
        <v>5318031.75</v>
      </c>
    </row>
    <row r="2324" spans="1:9" x14ac:dyDescent="0.25">
      <c r="A2324">
        <v>40837</v>
      </c>
      <c r="B2324" t="s">
        <v>54</v>
      </c>
      <c r="C2324" t="s">
        <v>55</v>
      </c>
      <c r="D2324">
        <v>25.195499999999999</v>
      </c>
      <c r="E2324">
        <v>23.515899999999998</v>
      </c>
      <c r="F2324">
        <v>7.1424000000000003</v>
      </c>
      <c r="G2324">
        <v>1.6796</v>
      </c>
      <c r="H2324">
        <v>200.02</v>
      </c>
      <c r="I2324">
        <v>5039603.91</v>
      </c>
    </row>
    <row r="2325" spans="1:9" x14ac:dyDescent="0.25">
      <c r="A2325">
        <v>40836</v>
      </c>
      <c r="B2325" t="s">
        <v>54</v>
      </c>
      <c r="C2325" t="s">
        <v>55</v>
      </c>
      <c r="D2325">
        <v>23.515999999999998</v>
      </c>
      <c r="E2325">
        <v>23.675999999999998</v>
      </c>
      <c r="F2325">
        <v>-0.67579</v>
      </c>
      <c r="G2325">
        <v>-0.16</v>
      </c>
      <c r="H2325">
        <v>200.02</v>
      </c>
      <c r="I2325">
        <v>4703670.32</v>
      </c>
    </row>
    <row r="2326" spans="1:9" x14ac:dyDescent="0.25">
      <c r="A2326">
        <v>40835</v>
      </c>
      <c r="B2326" t="s">
        <v>54</v>
      </c>
      <c r="C2326" t="s">
        <v>55</v>
      </c>
      <c r="D2326">
        <v>23.675999999999998</v>
      </c>
      <c r="E2326">
        <v>26.050799999999999</v>
      </c>
      <c r="F2326">
        <v>-9.1160300000000003</v>
      </c>
      <c r="G2326">
        <v>-2.3748</v>
      </c>
      <c r="H2326">
        <v>200.02</v>
      </c>
      <c r="I2326">
        <v>4735673.5199999996</v>
      </c>
    </row>
    <row r="2327" spans="1:9" x14ac:dyDescent="0.25">
      <c r="A2327">
        <v>40834</v>
      </c>
      <c r="B2327" t="s">
        <v>54</v>
      </c>
      <c r="C2327" t="s">
        <v>55</v>
      </c>
      <c r="D2327">
        <v>26.0505</v>
      </c>
      <c r="E2327">
        <v>24.581700000000001</v>
      </c>
      <c r="F2327">
        <v>5.9751799999999999</v>
      </c>
      <c r="G2327">
        <v>1.4688000000000001</v>
      </c>
      <c r="H2327">
        <v>200.02</v>
      </c>
      <c r="I2327">
        <v>5210621.01</v>
      </c>
    </row>
    <row r="2328" spans="1:9" x14ac:dyDescent="0.25">
      <c r="A2328">
        <v>40833</v>
      </c>
      <c r="B2328" t="s">
        <v>54</v>
      </c>
      <c r="C2328" t="s">
        <v>55</v>
      </c>
      <c r="D2328">
        <v>24.582000000000001</v>
      </c>
      <c r="E2328">
        <v>28.103200000000001</v>
      </c>
      <c r="F2328">
        <v>-12.529529999999999</v>
      </c>
      <c r="G2328">
        <v>-3.5211999999999999</v>
      </c>
      <c r="H2328">
        <v>200.02</v>
      </c>
      <c r="I2328">
        <v>4916891.6399999997</v>
      </c>
    </row>
    <row r="2329" spans="1:9" x14ac:dyDescent="0.25">
      <c r="A2329">
        <v>40830</v>
      </c>
      <c r="B2329" t="s">
        <v>54</v>
      </c>
      <c r="C2329" t="s">
        <v>55</v>
      </c>
      <c r="D2329">
        <v>28.1035</v>
      </c>
      <c r="E2329">
        <v>26.485900000000001</v>
      </c>
      <c r="F2329">
        <v>6.1074000000000002</v>
      </c>
      <c r="G2329">
        <v>1.6175999999999999</v>
      </c>
      <c r="H2329">
        <v>200.02</v>
      </c>
      <c r="I2329">
        <v>5621262.0700000003</v>
      </c>
    </row>
    <row r="2330" spans="1:9" x14ac:dyDescent="0.25">
      <c r="A2330">
        <v>40829</v>
      </c>
      <c r="B2330" t="s">
        <v>54</v>
      </c>
      <c r="C2330" t="s">
        <v>55</v>
      </c>
      <c r="D2330">
        <v>26.486000000000001</v>
      </c>
      <c r="E2330">
        <v>26.29</v>
      </c>
      <c r="F2330">
        <v>0.74553000000000003</v>
      </c>
      <c r="G2330">
        <v>0.19600000000000001</v>
      </c>
      <c r="H2330">
        <v>200.02</v>
      </c>
      <c r="I2330">
        <v>5297729.72</v>
      </c>
    </row>
    <row r="2331" spans="1:9" x14ac:dyDescent="0.25">
      <c r="A2331">
        <v>40828</v>
      </c>
      <c r="B2331" t="s">
        <v>54</v>
      </c>
      <c r="C2331" t="s">
        <v>55</v>
      </c>
      <c r="D2331">
        <v>26.290500000000002</v>
      </c>
      <c r="E2331">
        <v>24.746500000000001</v>
      </c>
      <c r="F2331">
        <v>6.2392700000000003</v>
      </c>
      <c r="G2331">
        <v>1.544</v>
      </c>
      <c r="H2331">
        <v>200.02</v>
      </c>
      <c r="I2331">
        <v>5258625.8099999996</v>
      </c>
    </row>
    <row r="2332" spans="1:9" x14ac:dyDescent="0.25">
      <c r="A2332">
        <v>40827</v>
      </c>
      <c r="B2332" t="s">
        <v>54</v>
      </c>
      <c r="C2332" t="s">
        <v>55</v>
      </c>
      <c r="D2332">
        <v>24.746500000000001</v>
      </c>
      <c r="E2332">
        <v>24.622499999999999</v>
      </c>
      <c r="F2332">
        <v>0.50360000000000005</v>
      </c>
      <c r="G2332">
        <v>0.124</v>
      </c>
      <c r="H2332">
        <v>200.02</v>
      </c>
      <c r="I2332">
        <v>4949794.93</v>
      </c>
    </row>
    <row r="2333" spans="1:9" x14ac:dyDescent="0.25">
      <c r="A2333">
        <v>40826</v>
      </c>
      <c r="B2333" t="s">
        <v>54</v>
      </c>
      <c r="C2333" t="s">
        <v>55</v>
      </c>
      <c r="D2333">
        <v>24.622499999999999</v>
      </c>
      <c r="E2333">
        <v>22.976500000000001</v>
      </c>
      <c r="F2333">
        <v>7.1638400000000004</v>
      </c>
      <c r="G2333">
        <v>1.6459999999999999</v>
      </c>
      <c r="H2333">
        <v>200.02</v>
      </c>
      <c r="I2333">
        <v>4924992.45</v>
      </c>
    </row>
    <row r="2334" spans="1:9" x14ac:dyDescent="0.25">
      <c r="A2334">
        <v>40823</v>
      </c>
      <c r="B2334" t="s">
        <v>54</v>
      </c>
      <c r="C2334" t="s">
        <v>55</v>
      </c>
      <c r="D2334">
        <v>22.975999999999999</v>
      </c>
      <c r="E2334">
        <v>23.021599999999999</v>
      </c>
      <c r="F2334">
        <v>-0.19807</v>
      </c>
      <c r="G2334">
        <v>-4.5600000000000002E-2</v>
      </c>
      <c r="H2334">
        <v>200.02</v>
      </c>
      <c r="I2334">
        <v>4595659.5199999996</v>
      </c>
    </row>
    <row r="2335" spans="1:9" x14ac:dyDescent="0.25">
      <c r="A2335">
        <v>40822</v>
      </c>
      <c r="B2335" t="s">
        <v>54</v>
      </c>
      <c r="C2335" t="s">
        <v>55</v>
      </c>
      <c r="D2335">
        <v>23.021999999999998</v>
      </c>
      <c r="E2335">
        <v>22.726800000000001</v>
      </c>
      <c r="F2335">
        <v>1.29891</v>
      </c>
      <c r="G2335">
        <v>0.29520000000000002</v>
      </c>
      <c r="H2335">
        <v>200.02</v>
      </c>
      <c r="I2335">
        <v>4604860.4400000004</v>
      </c>
    </row>
    <row r="2336" spans="1:9" x14ac:dyDescent="0.25">
      <c r="A2336">
        <v>40821</v>
      </c>
      <c r="B2336" t="s">
        <v>54</v>
      </c>
      <c r="C2336" t="s">
        <v>55</v>
      </c>
      <c r="D2336">
        <v>22.727</v>
      </c>
      <c r="E2336">
        <v>21.598199999999999</v>
      </c>
      <c r="F2336">
        <v>5.2263599999999997</v>
      </c>
      <c r="G2336">
        <v>1.1288</v>
      </c>
      <c r="H2336">
        <v>200.02</v>
      </c>
      <c r="I2336">
        <v>4545854.54</v>
      </c>
    </row>
    <row r="2337" spans="1:9" x14ac:dyDescent="0.25">
      <c r="A2337">
        <v>40820</v>
      </c>
      <c r="B2337" t="s">
        <v>54</v>
      </c>
      <c r="C2337" t="s">
        <v>55</v>
      </c>
      <c r="D2337">
        <v>21.598500000000001</v>
      </c>
      <c r="E2337">
        <v>19.999700000000001</v>
      </c>
      <c r="F2337">
        <v>7.9941199999999997</v>
      </c>
      <c r="G2337">
        <v>1.5988</v>
      </c>
      <c r="H2337">
        <v>200.02</v>
      </c>
      <c r="I2337">
        <v>4320131.97</v>
      </c>
    </row>
    <row r="2338" spans="1:9" x14ac:dyDescent="0.25">
      <c r="A2338">
        <v>40819</v>
      </c>
      <c r="B2338" t="s">
        <v>54</v>
      </c>
      <c r="C2338" t="s">
        <v>55</v>
      </c>
      <c r="D2338">
        <v>20</v>
      </c>
      <c r="E2338">
        <v>20</v>
      </c>
      <c r="F2338">
        <v>0</v>
      </c>
      <c r="G2338">
        <v>0</v>
      </c>
      <c r="H2338">
        <v>200.02</v>
      </c>
      <c r="I2338">
        <v>4000400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31</v>
      </c>
      <c r="B1" t="s">
        <v>24</v>
      </c>
      <c r="C1" t="s">
        <v>25</v>
      </c>
      <c r="D1" t="s">
        <v>26</v>
      </c>
      <c r="E1" t="s">
        <v>27</v>
      </c>
      <c r="F1" t="s">
        <v>29</v>
      </c>
      <c r="G1" t="s">
        <v>28</v>
      </c>
    </row>
    <row r="2" spans="1:7" x14ac:dyDescent="0.25">
      <c r="A2" s="20">
        <v>40820</v>
      </c>
      <c r="B2">
        <v>4.9362500000000002</v>
      </c>
      <c r="C2">
        <v>5.2625000000000002</v>
      </c>
      <c r="D2">
        <v>4.9124999999999996</v>
      </c>
      <c r="E2">
        <v>5.2625000000000002</v>
      </c>
      <c r="F2">
        <v>5.2625000000000002</v>
      </c>
      <c r="G2">
        <v>162400</v>
      </c>
    </row>
    <row r="3" spans="1:7" x14ac:dyDescent="0.25">
      <c r="A3" s="20">
        <v>40821</v>
      </c>
      <c r="B3">
        <v>5.4412500000000001</v>
      </c>
      <c r="C3">
        <v>5.7050000000000001</v>
      </c>
      <c r="D3">
        <v>5.4312500000000004</v>
      </c>
      <c r="E3">
        <v>5.6737500000000001</v>
      </c>
      <c r="F3">
        <v>5.6737500000000001</v>
      </c>
      <c r="G3">
        <v>71200</v>
      </c>
    </row>
    <row r="4" spans="1:7" x14ac:dyDescent="0.25">
      <c r="A4" s="20">
        <v>40822</v>
      </c>
      <c r="B4">
        <v>5.67875</v>
      </c>
      <c r="C4">
        <v>5.7912499999999998</v>
      </c>
      <c r="D4">
        <v>5.6</v>
      </c>
      <c r="E4">
        <v>5.7912499999999998</v>
      </c>
      <c r="F4">
        <v>5.7912499999999998</v>
      </c>
      <c r="G4">
        <v>44800</v>
      </c>
    </row>
    <row r="5" spans="1:7" x14ac:dyDescent="0.25">
      <c r="A5" s="20">
        <v>40823</v>
      </c>
      <c r="B5">
        <v>5.8987499999999997</v>
      </c>
      <c r="C5">
        <v>5.8987499999999997</v>
      </c>
      <c r="D5">
        <v>5.5975000000000001</v>
      </c>
      <c r="E5">
        <v>5.8362499999999997</v>
      </c>
      <c r="F5">
        <v>5.8362499999999997</v>
      </c>
      <c r="G5">
        <v>145600</v>
      </c>
    </row>
    <row r="6" spans="1:7" x14ac:dyDescent="0.25">
      <c r="A6" s="20">
        <v>40826</v>
      </c>
      <c r="B6">
        <v>5.9375</v>
      </c>
      <c r="C6">
        <v>6.0750000000000002</v>
      </c>
      <c r="D6">
        <v>5.9249999999999998</v>
      </c>
      <c r="E6">
        <v>6.0750000000000002</v>
      </c>
      <c r="F6">
        <v>6.0750000000000002</v>
      </c>
      <c r="G6">
        <v>120000</v>
      </c>
    </row>
    <row r="7" spans="1:7" x14ac:dyDescent="0.25">
      <c r="A7" s="20">
        <v>40827</v>
      </c>
      <c r="B7">
        <v>6.03125</v>
      </c>
      <c r="C7">
        <v>6.2062499999999998</v>
      </c>
      <c r="D7">
        <v>6.03</v>
      </c>
      <c r="E7">
        <v>6.1574999999999998</v>
      </c>
      <c r="F7">
        <v>6.1574999999999998</v>
      </c>
      <c r="G7">
        <v>131200</v>
      </c>
    </row>
    <row r="8" spans="1:7" x14ac:dyDescent="0.25">
      <c r="A8" s="20">
        <v>40828</v>
      </c>
      <c r="B8">
        <v>6.3949999999999996</v>
      </c>
      <c r="C8">
        <v>6.6875</v>
      </c>
      <c r="D8">
        <v>6.375</v>
      </c>
      <c r="E8">
        <v>6.5862499999999997</v>
      </c>
      <c r="F8">
        <v>6.5862499999999997</v>
      </c>
      <c r="G8">
        <v>110400</v>
      </c>
    </row>
    <row r="9" spans="1:7" x14ac:dyDescent="0.25">
      <c r="A9" s="20">
        <v>40829</v>
      </c>
      <c r="B9">
        <v>6.5</v>
      </c>
      <c r="C9">
        <v>6.5337500000000004</v>
      </c>
      <c r="D9">
        <v>6.3674999999999997</v>
      </c>
      <c r="E9">
        <v>6.5337500000000004</v>
      </c>
      <c r="F9">
        <v>6.5337500000000004</v>
      </c>
      <c r="G9">
        <v>116800</v>
      </c>
    </row>
    <row r="10" spans="1:7" x14ac:dyDescent="0.25">
      <c r="A10" s="20">
        <v>40830</v>
      </c>
      <c r="B10">
        <v>6.9237500000000001</v>
      </c>
      <c r="C10">
        <v>6.9725000000000001</v>
      </c>
      <c r="D10">
        <v>6.7512499999999998</v>
      </c>
      <c r="E10">
        <v>6.96875</v>
      </c>
      <c r="F10">
        <v>6.96875</v>
      </c>
      <c r="G10">
        <v>105600</v>
      </c>
    </row>
    <row r="11" spans="1:7" x14ac:dyDescent="0.25">
      <c r="A11" s="20">
        <v>40833</v>
      </c>
      <c r="B11">
        <v>6.8624999999999998</v>
      </c>
      <c r="C11">
        <v>6.8637499999999996</v>
      </c>
      <c r="D11">
        <v>6.2024999999999997</v>
      </c>
      <c r="E11">
        <v>6.2024999999999997</v>
      </c>
      <c r="F11">
        <v>6.2024999999999997</v>
      </c>
      <c r="G11">
        <v>84800</v>
      </c>
    </row>
    <row r="12" spans="1:7" x14ac:dyDescent="0.25">
      <c r="A12" s="20">
        <v>40834</v>
      </c>
      <c r="B12">
        <v>6.1875</v>
      </c>
      <c r="C12">
        <v>6.5337500000000004</v>
      </c>
      <c r="D12">
        <v>6.0362499999999999</v>
      </c>
      <c r="E12">
        <v>6.4175000000000004</v>
      </c>
      <c r="F12">
        <v>6.4175000000000004</v>
      </c>
      <c r="G12">
        <v>83200</v>
      </c>
    </row>
    <row r="13" spans="1:7" x14ac:dyDescent="0.25">
      <c r="A13" s="20">
        <v>40835</v>
      </c>
      <c r="B13">
        <v>6.4725000000000001</v>
      </c>
      <c r="C13">
        <v>6.4762500000000003</v>
      </c>
      <c r="D13">
        <v>5.9012500000000001</v>
      </c>
      <c r="E13">
        <v>5.99</v>
      </c>
      <c r="F13">
        <v>5.99</v>
      </c>
      <c r="G13">
        <v>158400</v>
      </c>
    </row>
    <row r="14" spans="1:7" x14ac:dyDescent="0.25">
      <c r="A14" s="20">
        <v>40836</v>
      </c>
      <c r="B14">
        <v>5.9562499999999998</v>
      </c>
      <c r="C14">
        <v>5.9562499999999998</v>
      </c>
      <c r="D14">
        <v>5.7312500000000002</v>
      </c>
      <c r="E14">
        <v>5.9387499999999998</v>
      </c>
      <c r="F14">
        <v>5.9387499999999998</v>
      </c>
      <c r="G14">
        <v>82400</v>
      </c>
    </row>
    <row r="15" spans="1:7" x14ac:dyDescent="0.25">
      <c r="A15" s="20">
        <v>40837</v>
      </c>
      <c r="B15">
        <v>6.16</v>
      </c>
      <c r="C15">
        <v>6.2312500000000002</v>
      </c>
      <c r="D15">
        <v>6.0824999999999996</v>
      </c>
      <c r="E15">
        <v>6.2312500000000002</v>
      </c>
      <c r="F15">
        <v>6.2312500000000002</v>
      </c>
      <c r="G15">
        <v>60000</v>
      </c>
    </row>
    <row r="16" spans="1:7" x14ac:dyDescent="0.25">
      <c r="A16" s="20">
        <v>40840</v>
      </c>
      <c r="B16">
        <v>6.3674999999999997</v>
      </c>
      <c r="C16">
        <v>6.6325000000000003</v>
      </c>
      <c r="D16">
        <v>6.3674999999999997</v>
      </c>
      <c r="E16">
        <v>6.6325000000000003</v>
      </c>
      <c r="F16">
        <v>6.6325000000000003</v>
      </c>
      <c r="G16">
        <v>82400</v>
      </c>
    </row>
    <row r="17" spans="1:7" x14ac:dyDescent="0.25">
      <c r="A17" s="20">
        <v>40841</v>
      </c>
      <c r="B17">
        <v>6.5287499999999996</v>
      </c>
      <c r="C17">
        <v>6.5287499999999996</v>
      </c>
      <c r="D17">
        <v>6.1812500000000004</v>
      </c>
      <c r="E17">
        <v>6.1825000000000001</v>
      </c>
      <c r="F17">
        <v>6.1825000000000001</v>
      </c>
      <c r="G17">
        <v>147200</v>
      </c>
    </row>
    <row r="18" spans="1:7" x14ac:dyDescent="0.25">
      <c r="A18" s="20">
        <v>40842</v>
      </c>
      <c r="B18">
        <v>6.4124999999999996</v>
      </c>
      <c r="C18">
        <v>6.4387499999999998</v>
      </c>
      <c r="D18">
        <v>6.1050000000000004</v>
      </c>
      <c r="E18">
        <v>6.39</v>
      </c>
      <c r="F18">
        <v>6.39</v>
      </c>
      <c r="G18">
        <v>179200</v>
      </c>
    </row>
    <row r="19" spans="1:7" x14ac:dyDescent="0.25">
      <c r="A19" s="20">
        <v>40843</v>
      </c>
      <c r="B19">
        <v>7.0875000000000004</v>
      </c>
      <c r="C19">
        <v>7.3187499999999996</v>
      </c>
      <c r="D19">
        <v>6.9562499999999998</v>
      </c>
      <c r="E19">
        <v>7.2287499999999998</v>
      </c>
      <c r="F19">
        <v>7.2287499999999998</v>
      </c>
      <c r="G19">
        <v>255200</v>
      </c>
    </row>
    <row r="20" spans="1:7" x14ac:dyDescent="0.25">
      <c r="A20" s="20">
        <v>40844</v>
      </c>
      <c r="B20">
        <v>7.1037499999999998</v>
      </c>
      <c r="C20">
        <v>7.3475000000000001</v>
      </c>
      <c r="D20">
        <v>7.0724999999999998</v>
      </c>
      <c r="E20">
        <v>7.3475000000000001</v>
      </c>
      <c r="F20">
        <v>7.3475000000000001</v>
      </c>
      <c r="G20">
        <v>184800</v>
      </c>
    </row>
    <row r="21" spans="1:7" x14ac:dyDescent="0.25">
      <c r="A21" s="20">
        <v>40847</v>
      </c>
      <c r="B21">
        <v>6.97</v>
      </c>
      <c r="C21">
        <v>7.02</v>
      </c>
      <c r="D21">
        <v>6.5549999999999997</v>
      </c>
      <c r="E21">
        <v>6.5549999999999997</v>
      </c>
      <c r="F21">
        <v>6.5549999999999997</v>
      </c>
      <c r="G21">
        <v>381600</v>
      </c>
    </row>
    <row r="22" spans="1:7" x14ac:dyDescent="0.25">
      <c r="A22" s="20">
        <v>40848</v>
      </c>
      <c r="B22">
        <v>5.55</v>
      </c>
      <c r="C22">
        <v>5.8162500000000001</v>
      </c>
      <c r="D22">
        <v>5.38375</v>
      </c>
      <c r="E22">
        <v>5.5787500000000003</v>
      </c>
      <c r="F22">
        <v>5.5787500000000003</v>
      </c>
      <c r="G22">
        <v>1083200</v>
      </c>
    </row>
    <row r="23" spans="1:7" x14ac:dyDescent="0.25">
      <c r="A23" s="20">
        <v>40849</v>
      </c>
      <c r="B23">
        <v>5.8087499999999999</v>
      </c>
      <c r="C23">
        <v>5.81</v>
      </c>
      <c r="D23">
        <v>5.585</v>
      </c>
      <c r="E23">
        <v>5.7637499999999999</v>
      </c>
      <c r="F23">
        <v>5.7637499999999999</v>
      </c>
      <c r="G23">
        <v>177600</v>
      </c>
    </row>
    <row r="24" spans="1:7" x14ac:dyDescent="0.25">
      <c r="A24" s="20">
        <v>40850</v>
      </c>
      <c r="B24">
        <v>5.93</v>
      </c>
      <c r="C24">
        <v>6.0549999999999997</v>
      </c>
      <c r="D24">
        <v>5.5787500000000003</v>
      </c>
      <c r="E24">
        <v>6.0449999999999999</v>
      </c>
      <c r="F24">
        <v>6.0449999999999999</v>
      </c>
      <c r="G24">
        <v>497600</v>
      </c>
    </row>
    <row r="25" spans="1:7" x14ac:dyDescent="0.25">
      <c r="A25" s="20">
        <v>40851</v>
      </c>
      <c r="B25">
        <v>5.8812499999999996</v>
      </c>
      <c r="C25">
        <v>6.0250000000000004</v>
      </c>
      <c r="D25">
        <v>5.6912500000000001</v>
      </c>
      <c r="E25">
        <v>5.9262499999999996</v>
      </c>
      <c r="F25">
        <v>5.9262499999999996</v>
      </c>
      <c r="G25">
        <v>428800</v>
      </c>
    </row>
    <row r="26" spans="1:7" x14ac:dyDescent="0.25">
      <c r="A26" s="20">
        <v>40854</v>
      </c>
      <c r="B26">
        <v>5.8787500000000001</v>
      </c>
      <c r="C26">
        <v>5.97</v>
      </c>
      <c r="D26">
        <v>5.7525000000000004</v>
      </c>
      <c r="E26">
        <v>5.9649999999999999</v>
      </c>
      <c r="F26">
        <v>5.9649999999999999</v>
      </c>
      <c r="G26">
        <v>164800</v>
      </c>
    </row>
    <row r="27" spans="1:7" x14ac:dyDescent="0.25">
      <c r="A27" s="20">
        <v>40855</v>
      </c>
      <c r="B27">
        <v>6.0562500000000004</v>
      </c>
      <c r="C27">
        <v>6.2512499999999998</v>
      </c>
      <c r="D27">
        <v>5.88375</v>
      </c>
      <c r="E27">
        <v>6.2512499999999998</v>
      </c>
      <c r="F27">
        <v>6.2512499999999998</v>
      </c>
      <c r="G27">
        <v>293600</v>
      </c>
    </row>
    <row r="28" spans="1:7" x14ac:dyDescent="0.25">
      <c r="A28" s="20">
        <v>40856</v>
      </c>
      <c r="B28">
        <v>5.7762500000000001</v>
      </c>
      <c r="C28">
        <v>5.8287500000000003</v>
      </c>
      <c r="D28">
        <v>5.0274999999999999</v>
      </c>
      <c r="E28">
        <v>5.0525000000000002</v>
      </c>
      <c r="F28">
        <v>5.0525000000000002</v>
      </c>
      <c r="G28">
        <v>554400</v>
      </c>
    </row>
    <row r="29" spans="1:7" x14ac:dyDescent="0.25">
      <c r="A29" s="20">
        <v>40857</v>
      </c>
      <c r="B29">
        <v>5.3425000000000002</v>
      </c>
      <c r="C29">
        <v>5.375</v>
      </c>
      <c r="D29">
        <v>5.09</v>
      </c>
      <c r="E29">
        <v>5.3624999999999998</v>
      </c>
      <c r="F29">
        <v>5.3624999999999998</v>
      </c>
      <c r="G29">
        <v>391200</v>
      </c>
    </row>
    <row r="30" spans="1:7" x14ac:dyDescent="0.25">
      <c r="A30" s="20">
        <v>40858</v>
      </c>
      <c r="B30">
        <v>5.5750000000000002</v>
      </c>
      <c r="C30">
        <v>5.6537499999999996</v>
      </c>
      <c r="D30">
        <v>5.55375</v>
      </c>
      <c r="E30">
        <v>5.59375</v>
      </c>
      <c r="F30">
        <v>5.59375</v>
      </c>
      <c r="G30">
        <v>589600</v>
      </c>
    </row>
    <row r="31" spans="1:7" x14ac:dyDescent="0.25">
      <c r="A31" s="20">
        <v>40861</v>
      </c>
      <c r="B31">
        <v>5.5175000000000001</v>
      </c>
      <c r="C31">
        <v>5.5187499999999998</v>
      </c>
      <c r="D31">
        <v>5.3574999999999999</v>
      </c>
      <c r="E31">
        <v>5.4550000000000001</v>
      </c>
      <c r="F31">
        <v>5.4550000000000001</v>
      </c>
      <c r="G31">
        <v>204000</v>
      </c>
    </row>
    <row r="32" spans="1:7" x14ac:dyDescent="0.25">
      <c r="A32" s="20">
        <v>40862</v>
      </c>
      <c r="B32">
        <v>5.3562500000000002</v>
      </c>
      <c r="C32">
        <v>5.5549999999999997</v>
      </c>
      <c r="D32">
        <v>5.3137499999999998</v>
      </c>
      <c r="E32">
        <v>5.5112500000000004</v>
      </c>
      <c r="F32">
        <v>5.5112500000000004</v>
      </c>
      <c r="G32">
        <v>966400</v>
      </c>
    </row>
    <row r="33" spans="1:7" x14ac:dyDescent="0.25">
      <c r="A33" s="20">
        <v>40863</v>
      </c>
      <c r="B33">
        <v>5.3337500000000002</v>
      </c>
      <c r="C33">
        <v>5.5350000000000001</v>
      </c>
      <c r="D33">
        <v>5.21875</v>
      </c>
      <c r="E33">
        <v>5.2487500000000002</v>
      </c>
      <c r="F33">
        <v>5.2487500000000002</v>
      </c>
      <c r="G33">
        <v>699200</v>
      </c>
    </row>
    <row r="34" spans="1:7" x14ac:dyDescent="0.25">
      <c r="A34" s="20">
        <v>40864</v>
      </c>
      <c r="B34">
        <v>5.19625</v>
      </c>
      <c r="C34">
        <v>5.2337499999999997</v>
      </c>
      <c r="D34">
        <v>4.8962500000000002</v>
      </c>
      <c r="E34">
        <v>4.9962499999999999</v>
      </c>
      <c r="F34">
        <v>4.9962499999999999</v>
      </c>
      <c r="G34">
        <v>1687200</v>
      </c>
    </row>
    <row r="35" spans="1:7" x14ac:dyDescent="0.25">
      <c r="A35" s="20">
        <v>40865</v>
      </c>
      <c r="B35">
        <v>5.125</v>
      </c>
      <c r="C35">
        <v>5.1624999999999996</v>
      </c>
      <c r="D35">
        <v>4.9937500000000004</v>
      </c>
      <c r="E35">
        <v>5.15625</v>
      </c>
      <c r="F35">
        <v>5.15625</v>
      </c>
      <c r="G35">
        <v>1727200</v>
      </c>
    </row>
    <row r="36" spans="1:7" x14ac:dyDescent="0.25">
      <c r="A36" s="20">
        <v>40868</v>
      </c>
      <c r="B36">
        <v>4.88375</v>
      </c>
      <c r="C36">
        <v>5.1287500000000001</v>
      </c>
      <c r="D36">
        <v>4.875</v>
      </c>
      <c r="E36">
        <v>5.1050000000000004</v>
      </c>
      <c r="F36">
        <v>5.1050000000000004</v>
      </c>
      <c r="G36">
        <v>949600</v>
      </c>
    </row>
    <row r="37" spans="1:7" x14ac:dyDescent="0.25">
      <c r="A37" s="20">
        <v>40869</v>
      </c>
      <c r="B37">
        <v>5.05375</v>
      </c>
      <c r="C37">
        <v>5.2137500000000001</v>
      </c>
      <c r="D37">
        <v>5.03</v>
      </c>
      <c r="E37">
        <v>5.2087500000000002</v>
      </c>
      <c r="F37">
        <v>5.2087500000000002</v>
      </c>
      <c r="G37">
        <v>831200</v>
      </c>
    </row>
    <row r="38" spans="1:7" x14ac:dyDescent="0.25">
      <c r="A38" s="20">
        <v>40870</v>
      </c>
      <c r="B38">
        <v>5.0949999999999998</v>
      </c>
      <c r="C38">
        <v>5.1174999999999997</v>
      </c>
      <c r="D38">
        <v>4.9625000000000004</v>
      </c>
      <c r="E38">
        <v>4.9725000000000001</v>
      </c>
      <c r="F38">
        <v>4.9725000000000001</v>
      </c>
      <c r="G38">
        <v>1167200</v>
      </c>
    </row>
    <row r="39" spans="1:7" x14ac:dyDescent="0.25">
      <c r="A39" s="20">
        <v>40872</v>
      </c>
      <c r="B39">
        <v>4.9675000000000002</v>
      </c>
      <c r="C39">
        <v>5.05</v>
      </c>
      <c r="D39">
        <v>4.8899999999999997</v>
      </c>
      <c r="E39">
        <v>4.90625</v>
      </c>
      <c r="F39">
        <v>4.90625</v>
      </c>
      <c r="G39">
        <v>276800</v>
      </c>
    </row>
    <row r="40" spans="1:7" x14ac:dyDescent="0.25">
      <c r="A40" s="20">
        <v>40875</v>
      </c>
      <c r="B40">
        <v>5.2287499999999998</v>
      </c>
      <c r="C40">
        <v>5.2450000000000001</v>
      </c>
      <c r="D40">
        <v>5.0824999999999996</v>
      </c>
      <c r="E40">
        <v>5.1262499999999998</v>
      </c>
      <c r="F40">
        <v>5.1262499999999998</v>
      </c>
      <c r="G40">
        <v>588000</v>
      </c>
    </row>
    <row r="41" spans="1:7" x14ac:dyDescent="0.25">
      <c r="A41" s="20">
        <v>40876</v>
      </c>
      <c r="B41">
        <v>5.1775000000000002</v>
      </c>
      <c r="C41">
        <v>5.25875</v>
      </c>
      <c r="D41">
        <v>5.1112500000000001</v>
      </c>
      <c r="E41">
        <v>5.2225000000000001</v>
      </c>
      <c r="F41">
        <v>5.2225000000000001</v>
      </c>
      <c r="G41">
        <v>543200</v>
      </c>
    </row>
    <row r="42" spans="1:7" x14ac:dyDescent="0.25">
      <c r="A42" s="20">
        <v>40877</v>
      </c>
      <c r="B42">
        <v>5.5774999999999997</v>
      </c>
      <c r="C42">
        <v>5.7024999999999997</v>
      </c>
      <c r="D42">
        <v>5.5374999999999996</v>
      </c>
      <c r="E42">
        <v>5.7024999999999997</v>
      </c>
      <c r="F42">
        <v>5.7024999999999997</v>
      </c>
      <c r="G42">
        <v>707200</v>
      </c>
    </row>
    <row r="43" spans="1:7" x14ac:dyDescent="0.25">
      <c r="A43" s="20">
        <v>40878</v>
      </c>
      <c r="B43">
        <v>5.6924999999999999</v>
      </c>
      <c r="C43">
        <v>5.8687500000000004</v>
      </c>
      <c r="D43">
        <v>5.67875</v>
      </c>
      <c r="E43">
        <v>5.8187499999999996</v>
      </c>
      <c r="F43">
        <v>5.8187499999999996</v>
      </c>
      <c r="G43">
        <v>900800</v>
      </c>
    </row>
    <row r="44" spans="1:7" x14ac:dyDescent="0.25">
      <c r="A44" s="20">
        <v>40879</v>
      </c>
      <c r="B44">
        <v>5.99</v>
      </c>
      <c r="C44">
        <v>6.0862499999999997</v>
      </c>
      <c r="D44">
        <v>5.84</v>
      </c>
      <c r="E44">
        <v>5.8449999999999998</v>
      </c>
      <c r="F44">
        <v>5.8449999999999998</v>
      </c>
      <c r="G44">
        <v>747200</v>
      </c>
    </row>
    <row r="45" spans="1:7" x14ac:dyDescent="0.25">
      <c r="A45" s="20">
        <v>40882</v>
      </c>
      <c r="B45">
        <v>6.0612500000000002</v>
      </c>
      <c r="C45">
        <v>6.0762499999999999</v>
      </c>
      <c r="D45">
        <v>5.8025000000000002</v>
      </c>
      <c r="E45">
        <v>5.8525</v>
      </c>
      <c r="F45">
        <v>5.8525</v>
      </c>
      <c r="G45">
        <v>455200</v>
      </c>
    </row>
    <row r="46" spans="1:7" x14ac:dyDescent="0.25">
      <c r="A46" s="20">
        <v>40883</v>
      </c>
      <c r="B46">
        <v>5.8487499999999999</v>
      </c>
      <c r="C46">
        <v>5.9537500000000003</v>
      </c>
      <c r="D46">
        <v>5.8262499999999999</v>
      </c>
      <c r="E46">
        <v>5.8762499999999998</v>
      </c>
      <c r="F46">
        <v>5.8762499999999998</v>
      </c>
      <c r="G46">
        <v>381600</v>
      </c>
    </row>
    <row r="47" spans="1:7" x14ac:dyDescent="0.25">
      <c r="A47" s="20">
        <v>40884</v>
      </c>
      <c r="B47">
        <v>5.8075000000000001</v>
      </c>
      <c r="C47">
        <v>5.8075000000000001</v>
      </c>
      <c r="D47">
        <v>5.5562500000000004</v>
      </c>
      <c r="E47">
        <v>5.6950000000000003</v>
      </c>
      <c r="F47">
        <v>5.6950000000000003</v>
      </c>
      <c r="G47">
        <v>647200</v>
      </c>
    </row>
    <row r="48" spans="1:7" x14ac:dyDescent="0.25">
      <c r="A48" s="20">
        <v>40885</v>
      </c>
      <c r="B48">
        <v>5.5374999999999996</v>
      </c>
      <c r="C48">
        <v>5.585</v>
      </c>
      <c r="D48">
        <v>5.3812499999999996</v>
      </c>
      <c r="E48">
        <v>5.4349999999999996</v>
      </c>
      <c r="F48">
        <v>5.4349999999999996</v>
      </c>
      <c r="G48">
        <v>742400</v>
      </c>
    </row>
    <row r="49" spans="1:7" x14ac:dyDescent="0.25">
      <c r="A49" s="20">
        <v>40886</v>
      </c>
      <c r="B49">
        <v>5.4987500000000002</v>
      </c>
      <c r="C49">
        <v>5.8150000000000004</v>
      </c>
      <c r="D49">
        <v>5.4987500000000002</v>
      </c>
      <c r="E49">
        <v>5.8075000000000001</v>
      </c>
      <c r="F49">
        <v>5.8075000000000001</v>
      </c>
      <c r="G49">
        <v>926400</v>
      </c>
    </row>
    <row r="50" spans="1:7" x14ac:dyDescent="0.25">
      <c r="A50" s="20">
        <v>40889</v>
      </c>
      <c r="B50">
        <v>5.67</v>
      </c>
      <c r="C50">
        <v>5.7649999999999997</v>
      </c>
      <c r="D50">
        <v>5.55375</v>
      </c>
      <c r="E50">
        <v>5.7649999999999997</v>
      </c>
      <c r="F50">
        <v>5.7649999999999997</v>
      </c>
      <c r="G50">
        <v>948000</v>
      </c>
    </row>
    <row r="51" spans="1:7" x14ac:dyDescent="0.25">
      <c r="A51" s="20">
        <v>40890</v>
      </c>
      <c r="B51">
        <v>5.9337499999999999</v>
      </c>
      <c r="C51">
        <v>6.0137499999999999</v>
      </c>
      <c r="D51">
        <v>5.6862500000000002</v>
      </c>
      <c r="E51">
        <v>5.7774999999999999</v>
      </c>
      <c r="F51">
        <v>5.7774999999999999</v>
      </c>
      <c r="G51">
        <v>1096800</v>
      </c>
    </row>
    <row r="52" spans="1:7" x14ac:dyDescent="0.25">
      <c r="A52" s="20">
        <v>40891</v>
      </c>
      <c r="B52">
        <v>5.7874999999999996</v>
      </c>
      <c r="C52">
        <v>5.8775000000000004</v>
      </c>
      <c r="D52">
        <v>5.6662499999999998</v>
      </c>
      <c r="E52">
        <v>5.78</v>
      </c>
      <c r="F52">
        <v>5.78</v>
      </c>
      <c r="G52">
        <v>1020000</v>
      </c>
    </row>
    <row r="53" spans="1:7" x14ac:dyDescent="0.25">
      <c r="A53" s="20">
        <v>40892</v>
      </c>
      <c r="B53">
        <v>6.0075000000000003</v>
      </c>
      <c r="C53">
        <v>6.07</v>
      </c>
      <c r="D53">
        <v>5.93</v>
      </c>
      <c r="E53">
        <v>5.9950000000000001</v>
      </c>
      <c r="F53">
        <v>5.9950000000000001</v>
      </c>
      <c r="G53">
        <v>818400</v>
      </c>
    </row>
    <row r="54" spans="1:7" x14ac:dyDescent="0.25">
      <c r="A54" s="20">
        <v>40893</v>
      </c>
      <c r="B54">
        <v>6.19625</v>
      </c>
      <c r="C54">
        <v>6.2024999999999997</v>
      </c>
      <c r="D54">
        <v>5.9625000000000004</v>
      </c>
      <c r="E54">
        <v>6.0437500000000002</v>
      </c>
      <c r="F54">
        <v>6.0437500000000002</v>
      </c>
      <c r="G54">
        <v>624800</v>
      </c>
    </row>
    <row r="55" spans="1:7" x14ac:dyDescent="0.25">
      <c r="A55" s="20">
        <v>40896</v>
      </c>
      <c r="B55">
        <v>6.0975000000000001</v>
      </c>
      <c r="C55">
        <v>6.2225000000000001</v>
      </c>
      <c r="D55">
        <v>6.0462499999999997</v>
      </c>
      <c r="E55">
        <v>6.0875000000000004</v>
      </c>
      <c r="F55">
        <v>6.0875000000000004</v>
      </c>
      <c r="G55">
        <v>628000</v>
      </c>
    </row>
    <row r="56" spans="1:7" x14ac:dyDescent="0.25">
      <c r="A56" s="20">
        <v>40897</v>
      </c>
      <c r="B56">
        <v>6.37</v>
      </c>
      <c r="C56">
        <v>6.4862500000000001</v>
      </c>
      <c r="D56">
        <v>6.32</v>
      </c>
      <c r="E56">
        <v>6.4649999999999999</v>
      </c>
      <c r="F56">
        <v>6.4649999999999999</v>
      </c>
      <c r="G56">
        <v>1179200</v>
      </c>
    </row>
    <row r="57" spans="1:7" x14ac:dyDescent="0.25">
      <c r="A57" s="20">
        <v>40898</v>
      </c>
      <c r="B57">
        <v>6.5549999999999997</v>
      </c>
      <c r="C57">
        <v>6.915</v>
      </c>
      <c r="D57">
        <v>6.4312500000000004</v>
      </c>
      <c r="E57">
        <v>6.9050000000000002</v>
      </c>
      <c r="F57">
        <v>6.9050000000000002</v>
      </c>
      <c r="G57">
        <v>1045600</v>
      </c>
    </row>
    <row r="58" spans="1:7" x14ac:dyDescent="0.25">
      <c r="A58" s="20">
        <v>40899</v>
      </c>
      <c r="B58">
        <v>7.0562500000000004</v>
      </c>
      <c r="C58">
        <v>7.1875</v>
      </c>
      <c r="D58">
        <v>6.8025000000000002</v>
      </c>
      <c r="E58">
        <v>6.8724999999999996</v>
      </c>
      <c r="F58">
        <v>6.8724999999999996</v>
      </c>
      <c r="G58">
        <v>962400</v>
      </c>
    </row>
    <row r="59" spans="1:7" x14ac:dyDescent="0.25">
      <c r="A59" s="20">
        <v>40900</v>
      </c>
      <c r="B59">
        <v>6.9637500000000001</v>
      </c>
      <c r="C59">
        <v>6.9812500000000002</v>
      </c>
      <c r="D59">
        <v>6.6624999999999996</v>
      </c>
      <c r="E59">
        <v>6.7125000000000004</v>
      </c>
      <c r="F59">
        <v>6.7125000000000004</v>
      </c>
      <c r="G59">
        <v>392800</v>
      </c>
    </row>
    <row r="60" spans="1:7" x14ac:dyDescent="0.25">
      <c r="A60" s="20">
        <v>40904</v>
      </c>
      <c r="B60">
        <v>6.7037500000000003</v>
      </c>
      <c r="C60">
        <v>6.82125</v>
      </c>
      <c r="D60">
        <v>6.7037500000000003</v>
      </c>
      <c r="E60">
        <v>6.7537500000000001</v>
      </c>
      <c r="F60">
        <v>6.7537500000000001</v>
      </c>
      <c r="G60">
        <v>302400</v>
      </c>
    </row>
    <row r="61" spans="1:7" x14ac:dyDescent="0.25">
      <c r="A61" s="20">
        <v>40905</v>
      </c>
      <c r="B61">
        <v>6.7975000000000003</v>
      </c>
      <c r="C61">
        <v>6.7975000000000003</v>
      </c>
      <c r="D61">
        <v>6.4649999999999999</v>
      </c>
      <c r="E61">
        <v>6.4649999999999999</v>
      </c>
      <c r="F61">
        <v>6.4649999999999999</v>
      </c>
      <c r="G61">
        <v>104000</v>
      </c>
    </row>
    <row r="62" spans="1:7" x14ac:dyDescent="0.25">
      <c r="A62" s="20">
        <v>40906</v>
      </c>
      <c r="B62">
        <v>6.5762499999999999</v>
      </c>
      <c r="C62">
        <v>6.6437499999999998</v>
      </c>
      <c r="D62">
        <v>6.57</v>
      </c>
      <c r="E62">
        <v>6.6287500000000001</v>
      </c>
      <c r="F62">
        <v>6.6287500000000001</v>
      </c>
      <c r="G62">
        <v>68000</v>
      </c>
    </row>
    <row r="63" spans="1:7" x14ac:dyDescent="0.25">
      <c r="A63" s="20">
        <v>40907</v>
      </c>
      <c r="B63">
        <v>6.6375000000000002</v>
      </c>
      <c r="C63">
        <v>6.66</v>
      </c>
      <c r="D63">
        <v>6.5350000000000001</v>
      </c>
      <c r="E63">
        <v>6.5350000000000001</v>
      </c>
      <c r="F63">
        <v>6.5350000000000001</v>
      </c>
      <c r="G63">
        <v>105600</v>
      </c>
    </row>
    <row r="64" spans="1:7" x14ac:dyDescent="0.25">
      <c r="A64" s="20">
        <v>40911</v>
      </c>
      <c r="B64">
        <v>6.8274999999999997</v>
      </c>
      <c r="C64">
        <v>6.9</v>
      </c>
      <c r="D64">
        <v>6.7962499999999997</v>
      </c>
      <c r="E64">
        <v>6.8612500000000001</v>
      </c>
      <c r="F64">
        <v>6.8612500000000001</v>
      </c>
      <c r="G64">
        <v>210400</v>
      </c>
    </row>
    <row r="65" spans="1:7" x14ac:dyDescent="0.25">
      <c r="A65" s="20">
        <v>40912</v>
      </c>
      <c r="B65">
        <v>6.7862499999999999</v>
      </c>
      <c r="C65">
        <v>6.9937500000000004</v>
      </c>
      <c r="D65">
        <v>6.7024999999999997</v>
      </c>
      <c r="E65">
        <v>6.9887499999999996</v>
      </c>
      <c r="F65">
        <v>6.9887499999999996</v>
      </c>
      <c r="G65">
        <v>169600</v>
      </c>
    </row>
    <row r="66" spans="1:7" x14ac:dyDescent="0.25">
      <c r="A66" s="20">
        <v>40913</v>
      </c>
      <c r="B66">
        <v>6.8487499999999999</v>
      </c>
      <c r="C66">
        <v>7.1537499999999996</v>
      </c>
      <c r="D66">
        <v>6.8237500000000004</v>
      </c>
      <c r="E66">
        <v>7.1537499999999996</v>
      </c>
      <c r="F66">
        <v>7.1537499999999996</v>
      </c>
      <c r="G66">
        <v>137600</v>
      </c>
    </row>
    <row r="67" spans="1:7" x14ac:dyDescent="0.25">
      <c r="A67" s="20">
        <v>40914</v>
      </c>
      <c r="B67">
        <v>7.2087500000000002</v>
      </c>
      <c r="C67">
        <v>7.3324999999999996</v>
      </c>
      <c r="D67">
        <v>7.0737500000000004</v>
      </c>
      <c r="E67">
        <v>7.27</v>
      </c>
      <c r="F67">
        <v>7.27</v>
      </c>
      <c r="G67">
        <v>153600</v>
      </c>
    </row>
    <row r="68" spans="1:7" x14ac:dyDescent="0.25">
      <c r="A68" s="20">
        <v>40917</v>
      </c>
      <c r="B68">
        <v>7.3287500000000003</v>
      </c>
      <c r="C68">
        <v>7.3925000000000001</v>
      </c>
      <c r="D68">
        <v>7.2774999999999999</v>
      </c>
      <c r="E68">
        <v>7.37</v>
      </c>
      <c r="F68">
        <v>7.37</v>
      </c>
      <c r="G68">
        <v>56800</v>
      </c>
    </row>
    <row r="69" spans="1:7" x14ac:dyDescent="0.25">
      <c r="A69" s="20">
        <v>40918</v>
      </c>
      <c r="B69">
        <v>7.58</v>
      </c>
      <c r="C69">
        <v>7.6487499999999997</v>
      </c>
      <c r="D69">
        <v>7.5012499999999998</v>
      </c>
      <c r="E69">
        <v>7.5125000000000002</v>
      </c>
      <c r="F69">
        <v>7.5125000000000002</v>
      </c>
      <c r="G69">
        <v>118400</v>
      </c>
    </row>
    <row r="70" spans="1:7" x14ac:dyDescent="0.25">
      <c r="A70" s="20">
        <v>40919</v>
      </c>
      <c r="B70">
        <v>7.4387499999999998</v>
      </c>
      <c r="C70">
        <v>7.4587500000000002</v>
      </c>
      <c r="D70">
        <v>7.3737500000000002</v>
      </c>
      <c r="E70">
        <v>7.3849999999999998</v>
      </c>
      <c r="F70">
        <v>7.3849999999999998</v>
      </c>
      <c r="G70">
        <v>139200</v>
      </c>
    </row>
    <row r="71" spans="1:7" x14ac:dyDescent="0.25">
      <c r="A71" s="20">
        <v>40920</v>
      </c>
      <c r="B71">
        <v>7.4212499999999997</v>
      </c>
      <c r="C71">
        <v>7.5037500000000001</v>
      </c>
      <c r="D71">
        <v>7.16</v>
      </c>
      <c r="E71">
        <v>7.4874999999999998</v>
      </c>
      <c r="F71">
        <v>7.4874999999999998</v>
      </c>
      <c r="G71">
        <v>106400</v>
      </c>
    </row>
    <row r="72" spans="1:7" x14ac:dyDescent="0.25">
      <c r="A72" s="20">
        <v>40921</v>
      </c>
      <c r="B72">
        <v>7.2937500000000002</v>
      </c>
      <c r="C72">
        <v>7.31</v>
      </c>
      <c r="D72">
        <v>7.07125</v>
      </c>
      <c r="E72">
        <v>7.2975000000000003</v>
      </c>
      <c r="F72">
        <v>7.2975000000000003</v>
      </c>
      <c r="G72">
        <v>224800</v>
      </c>
    </row>
    <row r="73" spans="1:7" x14ac:dyDescent="0.25">
      <c r="A73" s="20">
        <v>40925</v>
      </c>
      <c r="B73">
        <v>7.5487500000000001</v>
      </c>
      <c r="C73">
        <v>7.66</v>
      </c>
      <c r="D73">
        <v>7.3250000000000002</v>
      </c>
      <c r="E73">
        <v>7.3587499999999997</v>
      </c>
      <c r="F73">
        <v>7.3587499999999997</v>
      </c>
      <c r="G73">
        <v>491200</v>
      </c>
    </row>
    <row r="74" spans="1:7" x14ac:dyDescent="0.25">
      <c r="A74" s="20">
        <v>40926</v>
      </c>
      <c r="B74">
        <v>7.3949999999999996</v>
      </c>
      <c r="C74">
        <v>7.63</v>
      </c>
      <c r="D74">
        <v>7.3387500000000001</v>
      </c>
      <c r="E74">
        <v>7.6224999999999996</v>
      </c>
      <c r="F74">
        <v>7.6224999999999996</v>
      </c>
      <c r="G74">
        <v>236000</v>
      </c>
    </row>
    <row r="75" spans="1:7" x14ac:dyDescent="0.25">
      <c r="A75" s="20">
        <v>40927</v>
      </c>
      <c r="B75">
        <v>7.7424999999999997</v>
      </c>
      <c r="C75">
        <v>7.8312499999999998</v>
      </c>
      <c r="D75">
        <v>7.6725000000000003</v>
      </c>
      <c r="E75">
        <v>7.8312499999999998</v>
      </c>
      <c r="F75">
        <v>7.8312499999999998</v>
      </c>
      <c r="G75">
        <v>210400</v>
      </c>
    </row>
    <row r="76" spans="1:7" x14ac:dyDescent="0.25">
      <c r="A76" s="20">
        <v>40928</v>
      </c>
      <c r="B76">
        <v>7.7837500000000004</v>
      </c>
      <c r="C76">
        <v>8.0675000000000008</v>
      </c>
      <c r="D76">
        <v>7.77</v>
      </c>
      <c r="E76">
        <v>8.0662500000000001</v>
      </c>
      <c r="F76">
        <v>8.0662500000000001</v>
      </c>
      <c r="G76">
        <v>248000</v>
      </c>
    </row>
    <row r="77" spans="1:7" x14ac:dyDescent="0.25">
      <c r="A77" s="20">
        <v>40931</v>
      </c>
      <c r="B77">
        <v>8.0762499999999999</v>
      </c>
      <c r="C77">
        <v>8.3112499999999994</v>
      </c>
      <c r="D77">
        <v>8.0712499999999991</v>
      </c>
      <c r="E77">
        <v>8.2675000000000001</v>
      </c>
      <c r="F77">
        <v>8.2675000000000001</v>
      </c>
      <c r="G77">
        <v>1169600</v>
      </c>
    </row>
    <row r="78" spans="1:7" x14ac:dyDescent="0.25">
      <c r="A78" s="20">
        <v>40932</v>
      </c>
      <c r="B78">
        <v>8.0549999999999997</v>
      </c>
      <c r="C78">
        <v>8.2737499999999997</v>
      </c>
      <c r="D78">
        <v>8.0337499999999995</v>
      </c>
      <c r="E78">
        <v>8.2262500000000003</v>
      </c>
      <c r="F78">
        <v>8.2262500000000003</v>
      </c>
      <c r="G78">
        <v>757600</v>
      </c>
    </row>
    <row r="79" spans="1:7" x14ac:dyDescent="0.25">
      <c r="A79" s="20">
        <v>40933</v>
      </c>
      <c r="B79">
        <v>8.2225000000000001</v>
      </c>
      <c r="C79">
        <v>8.6137499999999996</v>
      </c>
      <c r="D79">
        <v>8.1575000000000006</v>
      </c>
      <c r="E79">
        <v>8.5975000000000001</v>
      </c>
      <c r="F79">
        <v>8.5975000000000001</v>
      </c>
      <c r="G79">
        <v>358400</v>
      </c>
    </row>
    <row r="80" spans="1:7" x14ac:dyDescent="0.25">
      <c r="A80" s="20">
        <v>40934</v>
      </c>
      <c r="B80">
        <v>8.7912499999999998</v>
      </c>
      <c r="C80">
        <v>8.7912499999999998</v>
      </c>
      <c r="D80">
        <v>8.4574999999999996</v>
      </c>
      <c r="E80">
        <v>8.5625</v>
      </c>
      <c r="F80">
        <v>8.5625</v>
      </c>
      <c r="G80">
        <v>153600</v>
      </c>
    </row>
    <row r="81" spans="1:7" x14ac:dyDescent="0.25">
      <c r="A81" s="20">
        <v>40935</v>
      </c>
      <c r="B81">
        <v>8.4550000000000001</v>
      </c>
      <c r="C81">
        <v>8.7787500000000005</v>
      </c>
      <c r="D81">
        <v>8.4550000000000001</v>
      </c>
      <c r="E81">
        <v>8.7774999999999999</v>
      </c>
      <c r="F81">
        <v>8.7774999999999999</v>
      </c>
      <c r="G81">
        <v>34400</v>
      </c>
    </row>
    <row r="82" spans="1:7" x14ac:dyDescent="0.25">
      <c r="A82" s="20">
        <v>40938</v>
      </c>
      <c r="B82">
        <v>8.4037500000000005</v>
      </c>
      <c r="C82">
        <v>8.59</v>
      </c>
      <c r="D82">
        <v>8.3887499999999999</v>
      </c>
      <c r="E82">
        <v>8.5</v>
      </c>
      <c r="F82">
        <v>8.5</v>
      </c>
      <c r="G82">
        <v>531200</v>
      </c>
    </row>
    <row r="83" spans="1:7" x14ac:dyDescent="0.25">
      <c r="A83" s="20">
        <v>40939</v>
      </c>
      <c r="B83">
        <v>8.7087500000000002</v>
      </c>
      <c r="C83">
        <v>8.7375000000000007</v>
      </c>
      <c r="D83">
        <v>8.4149999999999991</v>
      </c>
      <c r="E83">
        <v>8.5150000000000006</v>
      </c>
      <c r="F83">
        <v>8.5150000000000006</v>
      </c>
      <c r="G83">
        <v>137600</v>
      </c>
    </row>
    <row r="84" spans="1:7" x14ac:dyDescent="0.25">
      <c r="A84" s="20">
        <v>40940</v>
      </c>
      <c r="B84">
        <v>8.6812500000000004</v>
      </c>
      <c r="C84">
        <v>8.8087499999999999</v>
      </c>
      <c r="D84">
        <v>8.6362500000000004</v>
      </c>
      <c r="E84">
        <v>8.7312499999999993</v>
      </c>
      <c r="F84">
        <v>8.7312499999999993</v>
      </c>
      <c r="G84">
        <v>98400</v>
      </c>
    </row>
    <row r="85" spans="1:7" x14ac:dyDescent="0.25">
      <c r="A85" s="20">
        <v>40941</v>
      </c>
      <c r="B85">
        <v>8.8825000000000003</v>
      </c>
      <c r="C85">
        <v>8.9949999999999992</v>
      </c>
      <c r="D85">
        <v>8.8550000000000004</v>
      </c>
      <c r="E85">
        <v>8.9949999999999992</v>
      </c>
      <c r="F85">
        <v>8.9949999999999992</v>
      </c>
      <c r="G85">
        <v>68800</v>
      </c>
    </row>
    <row r="86" spans="1:7" x14ac:dyDescent="0.25">
      <c r="A86" s="20">
        <v>40942</v>
      </c>
      <c r="B86">
        <v>9.3687500000000004</v>
      </c>
      <c r="C86">
        <v>9.4774999999999991</v>
      </c>
      <c r="D86">
        <v>9.2774999999999999</v>
      </c>
      <c r="E86">
        <v>9.4774999999999991</v>
      </c>
      <c r="F86">
        <v>9.4774999999999991</v>
      </c>
      <c r="G86">
        <v>720800</v>
      </c>
    </row>
    <row r="87" spans="1:7" x14ac:dyDescent="0.25">
      <c r="A87" s="20">
        <v>40945</v>
      </c>
      <c r="B87">
        <v>9.4112500000000008</v>
      </c>
      <c r="C87">
        <v>9.5812500000000007</v>
      </c>
      <c r="D87">
        <v>9.3625000000000007</v>
      </c>
      <c r="E87">
        <v>9.5712499999999991</v>
      </c>
      <c r="F87">
        <v>9.5712499999999991</v>
      </c>
      <c r="G87">
        <v>221600</v>
      </c>
    </row>
    <row r="88" spans="1:7" x14ac:dyDescent="0.25">
      <c r="A88" s="20">
        <v>40946</v>
      </c>
      <c r="B88">
        <v>9.5662500000000001</v>
      </c>
      <c r="C88">
        <v>9.5712499999999991</v>
      </c>
      <c r="D88">
        <v>9.3687500000000004</v>
      </c>
      <c r="E88">
        <v>9.5012500000000006</v>
      </c>
      <c r="F88">
        <v>9.5012500000000006</v>
      </c>
      <c r="G88">
        <v>345600</v>
      </c>
    </row>
    <row r="89" spans="1:7" x14ac:dyDescent="0.25">
      <c r="A89" s="20">
        <v>40947</v>
      </c>
      <c r="B89">
        <v>9.5187500000000007</v>
      </c>
      <c r="C89">
        <v>9.5399999999999991</v>
      </c>
      <c r="D89">
        <v>9.2349999999999994</v>
      </c>
      <c r="E89">
        <v>9.2962500000000006</v>
      </c>
      <c r="F89">
        <v>9.2962500000000006</v>
      </c>
      <c r="G89">
        <v>400000</v>
      </c>
    </row>
    <row r="90" spans="1:7" x14ac:dyDescent="0.25">
      <c r="A90" s="20">
        <v>40948</v>
      </c>
      <c r="B90">
        <v>9.2375000000000007</v>
      </c>
      <c r="C90">
        <v>9.24</v>
      </c>
      <c r="D90">
        <v>8.8237500000000004</v>
      </c>
      <c r="E90">
        <v>8.8237500000000004</v>
      </c>
      <c r="F90">
        <v>8.8237500000000004</v>
      </c>
      <c r="G90">
        <v>176800</v>
      </c>
    </row>
    <row r="91" spans="1:7" x14ac:dyDescent="0.25">
      <c r="A91" s="20">
        <v>40949</v>
      </c>
      <c r="B91">
        <v>8.34</v>
      </c>
      <c r="C91">
        <v>8.4375</v>
      </c>
      <c r="D91">
        <v>7.59</v>
      </c>
      <c r="E91">
        <v>8.0274999999999999</v>
      </c>
      <c r="F91">
        <v>8.0274999999999999</v>
      </c>
      <c r="G91">
        <v>791200</v>
      </c>
    </row>
    <row r="92" spans="1:7" x14ac:dyDescent="0.25">
      <c r="A92" s="20">
        <v>40952</v>
      </c>
      <c r="B92">
        <v>8.5350000000000001</v>
      </c>
      <c r="C92">
        <v>8.7100000000000009</v>
      </c>
      <c r="D92">
        <v>8.4212500000000006</v>
      </c>
      <c r="E92">
        <v>8.7100000000000009</v>
      </c>
      <c r="F92">
        <v>8.7100000000000009</v>
      </c>
      <c r="G92">
        <v>220800</v>
      </c>
    </row>
    <row r="93" spans="1:7" x14ac:dyDescent="0.25">
      <c r="A93" s="20">
        <v>40953</v>
      </c>
      <c r="B93">
        <v>8.5625</v>
      </c>
      <c r="C93">
        <v>8.5625</v>
      </c>
      <c r="D93">
        <v>7.8787500000000001</v>
      </c>
      <c r="E93">
        <v>8.4162499999999998</v>
      </c>
      <c r="F93">
        <v>8.4162499999999998</v>
      </c>
      <c r="G93">
        <v>1400800</v>
      </c>
    </row>
    <row r="94" spans="1:7" x14ac:dyDescent="0.25">
      <c r="A94" s="20">
        <v>40954</v>
      </c>
      <c r="B94">
        <v>8.2587499999999991</v>
      </c>
      <c r="C94">
        <v>8.3162500000000001</v>
      </c>
      <c r="D94">
        <v>7.8849999999999998</v>
      </c>
      <c r="E94">
        <v>7.9237500000000001</v>
      </c>
      <c r="F94">
        <v>7.9237500000000001</v>
      </c>
      <c r="G94">
        <v>1961600</v>
      </c>
    </row>
    <row r="95" spans="1:7" x14ac:dyDescent="0.25">
      <c r="A95" s="20">
        <v>40955</v>
      </c>
      <c r="B95">
        <v>7.75</v>
      </c>
      <c r="C95">
        <v>8.2274999999999991</v>
      </c>
      <c r="D95">
        <v>7.6187500000000004</v>
      </c>
      <c r="E95">
        <v>8.2125000000000004</v>
      </c>
      <c r="F95">
        <v>8.2125000000000004</v>
      </c>
      <c r="G95">
        <v>1170400</v>
      </c>
    </row>
    <row r="96" spans="1:7" x14ac:dyDescent="0.25">
      <c r="A96" s="20">
        <v>40956</v>
      </c>
      <c r="B96">
        <v>8.3424999999999994</v>
      </c>
      <c r="C96">
        <v>8.4287500000000009</v>
      </c>
      <c r="D96">
        <v>8.125</v>
      </c>
      <c r="E96">
        <v>8.3350000000000009</v>
      </c>
      <c r="F96">
        <v>8.3350000000000009</v>
      </c>
      <c r="G96">
        <v>478400</v>
      </c>
    </row>
    <row r="97" spans="1:7" x14ac:dyDescent="0.25">
      <c r="A97" s="20">
        <v>40960</v>
      </c>
      <c r="B97">
        <v>8.4337499999999999</v>
      </c>
      <c r="C97">
        <v>8.4337499999999999</v>
      </c>
      <c r="D97">
        <v>8.2225000000000001</v>
      </c>
      <c r="E97">
        <v>8.3412500000000005</v>
      </c>
      <c r="F97">
        <v>8.3412500000000005</v>
      </c>
      <c r="G97">
        <v>210400</v>
      </c>
    </row>
    <row r="98" spans="1:7" x14ac:dyDescent="0.25">
      <c r="A98" s="20">
        <v>40961</v>
      </c>
      <c r="B98">
        <v>8.2937499999999993</v>
      </c>
      <c r="C98">
        <v>8.59</v>
      </c>
      <c r="D98">
        <v>8.2937499999999993</v>
      </c>
      <c r="E98">
        <v>8.5587499999999999</v>
      </c>
      <c r="F98">
        <v>8.5587499999999999</v>
      </c>
      <c r="G98">
        <v>774400</v>
      </c>
    </row>
    <row r="99" spans="1:7" x14ac:dyDescent="0.25">
      <c r="A99" s="20">
        <v>40962</v>
      </c>
      <c r="B99">
        <v>8.57</v>
      </c>
      <c r="C99">
        <v>9.1512499999999992</v>
      </c>
      <c r="D99">
        <v>8.5299999999999994</v>
      </c>
      <c r="E99">
        <v>9.125</v>
      </c>
      <c r="F99">
        <v>9.125</v>
      </c>
      <c r="G99">
        <v>392000</v>
      </c>
    </row>
    <row r="100" spans="1:7" x14ac:dyDescent="0.25">
      <c r="A100" s="20">
        <v>40963</v>
      </c>
      <c r="B100">
        <v>9.2787500000000005</v>
      </c>
      <c r="C100">
        <v>9.3112499999999994</v>
      </c>
      <c r="D100">
        <v>8.7324999999999999</v>
      </c>
      <c r="E100">
        <v>8.7762499999999992</v>
      </c>
      <c r="F100">
        <v>8.7762499999999992</v>
      </c>
      <c r="G100">
        <v>384000</v>
      </c>
    </row>
    <row r="101" spans="1:7" x14ac:dyDescent="0.25">
      <c r="A101" s="20">
        <v>40966</v>
      </c>
      <c r="B101">
        <v>8.4749999999999996</v>
      </c>
      <c r="C101">
        <v>8.9725000000000001</v>
      </c>
      <c r="D101">
        <v>8.4512499999999999</v>
      </c>
      <c r="E101">
        <v>8.7062500000000007</v>
      </c>
      <c r="F101">
        <v>8.7062500000000007</v>
      </c>
      <c r="G101">
        <v>299200</v>
      </c>
    </row>
    <row r="102" spans="1:7" x14ac:dyDescent="0.25">
      <c r="A102" s="20">
        <v>40967</v>
      </c>
      <c r="B102">
        <v>8.6074999999999999</v>
      </c>
      <c r="C102">
        <v>8.83</v>
      </c>
      <c r="D102">
        <v>8.58</v>
      </c>
      <c r="E102">
        <v>8.7949999999999999</v>
      </c>
      <c r="F102">
        <v>8.7949999999999999</v>
      </c>
      <c r="G102">
        <v>224800</v>
      </c>
    </row>
    <row r="103" spans="1:7" x14ac:dyDescent="0.25">
      <c r="A103" s="20">
        <v>40968</v>
      </c>
      <c r="B103">
        <v>8.9487500000000004</v>
      </c>
      <c r="C103">
        <v>9.1150000000000002</v>
      </c>
      <c r="D103">
        <v>8.74</v>
      </c>
      <c r="E103">
        <v>8.9324999999999992</v>
      </c>
      <c r="F103">
        <v>8.9324999999999992</v>
      </c>
      <c r="G103">
        <v>1027200</v>
      </c>
    </row>
    <row r="104" spans="1:7" x14ac:dyDescent="0.25">
      <c r="A104" s="20">
        <v>40969</v>
      </c>
      <c r="B104">
        <v>9.0124999999999993</v>
      </c>
      <c r="C104">
        <v>9.15625</v>
      </c>
      <c r="D104">
        <v>8.9725000000000001</v>
      </c>
      <c r="E104">
        <v>9.1062499999999993</v>
      </c>
      <c r="F104">
        <v>9.1062499999999993</v>
      </c>
      <c r="G104">
        <v>832000</v>
      </c>
    </row>
    <row r="105" spans="1:7" x14ac:dyDescent="0.25">
      <c r="A105" s="20">
        <v>40970</v>
      </c>
      <c r="B105">
        <v>9.1174999999999997</v>
      </c>
      <c r="C105">
        <v>9.1687499999999993</v>
      </c>
      <c r="D105">
        <v>8.9574999999999996</v>
      </c>
      <c r="E105">
        <v>9.0449999999999999</v>
      </c>
      <c r="F105">
        <v>9.0449999999999999</v>
      </c>
      <c r="G105">
        <v>1094400</v>
      </c>
    </row>
    <row r="106" spans="1:7" x14ac:dyDescent="0.25">
      <c r="A106" s="20">
        <v>40973</v>
      </c>
      <c r="B106">
        <v>8.9700000000000006</v>
      </c>
      <c r="C106">
        <v>9.1125000000000007</v>
      </c>
      <c r="D106">
        <v>8.8812499999999996</v>
      </c>
      <c r="E106">
        <v>9.0625</v>
      </c>
      <c r="F106">
        <v>9.0625</v>
      </c>
      <c r="G106">
        <v>1298400</v>
      </c>
    </row>
    <row r="107" spans="1:7" x14ac:dyDescent="0.25">
      <c r="A107" s="20">
        <v>40974</v>
      </c>
      <c r="B107">
        <v>8.4762500000000003</v>
      </c>
      <c r="C107">
        <v>8.6675000000000004</v>
      </c>
      <c r="D107">
        <v>8.2762499999999992</v>
      </c>
      <c r="E107">
        <v>8.3512500000000003</v>
      </c>
      <c r="F107">
        <v>8.3512500000000003</v>
      </c>
      <c r="G107">
        <v>1982400</v>
      </c>
    </row>
    <row r="108" spans="1:7" x14ac:dyDescent="0.25">
      <c r="A108" s="20">
        <v>40975</v>
      </c>
      <c r="B108">
        <v>8.4550000000000001</v>
      </c>
      <c r="C108">
        <v>8.7687500000000007</v>
      </c>
      <c r="D108">
        <v>8.4049999999999994</v>
      </c>
      <c r="E108">
        <v>8.7562499999999996</v>
      </c>
      <c r="F108">
        <v>8.7562499999999996</v>
      </c>
      <c r="G108">
        <v>1876000</v>
      </c>
    </row>
    <row r="109" spans="1:7" x14ac:dyDescent="0.25">
      <c r="A109" s="20">
        <v>40976</v>
      </c>
      <c r="B109">
        <v>8.9637499999999992</v>
      </c>
      <c r="C109">
        <v>9.1425000000000001</v>
      </c>
      <c r="D109">
        <v>8.9312500000000004</v>
      </c>
      <c r="E109">
        <v>9.09</v>
      </c>
      <c r="F109">
        <v>9.09</v>
      </c>
      <c r="G109">
        <v>1002400</v>
      </c>
    </row>
    <row r="110" spans="1:7" x14ac:dyDescent="0.25">
      <c r="A110" s="20">
        <v>40977</v>
      </c>
      <c r="B110">
        <v>9.2137499999999992</v>
      </c>
      <c r="C110">
        <v>9.4499999999999993</v>
      </c>
      <c r="D110">
        <v>9.2050000000000001</v>
      </c>
      <c r="E110">
        <v>9.2725000000000009</v>
      </c>
      <c r="F110">
        <v>9.2725000000000009</v>
      </c>
      <c r="G110">
        <v>1170400</v>
      </c>
    </row>
    <row r="111" spans="1:7" x14ac:dyDescent="0.25">
      <c r="A111" s="20">
        <v>40980</v>
      </c>
      <c r="B111">
        <v>9.3937500000000007</v>
      </c>
      <c r="C111">
        <v>9.7249999999999996</v>
      </c>
      <c r="D111">
        <v>9.3737499999999994</v>
      </c>
      <c r="E111">
        <v>9.6925000000000008</v>
      </c>
      <c r="F111">
        <v>9.6925000000000008</v>
      </c>
      <c r="G111">
        <v>1580800</v>
      </c>
    </row>
    <row r="112" spans="1:7" x14ac:dyDescent="0.25">
      <c r="A112" s="20">
        <v>40981</v>
      </c>
      <c r="B112">
        <v>9.98</v>
      </c>
      <c r="C112">
        <v>10.2125</v>
      </c>
      <c r="D112">
        <v>9.8975000000000009</v>
      </c>
      <c r="E112">
        <v>10.15</v>
      </c>
      <c r="F112">
        <v>10.15</v>
      </c>
      <c r="G112">
        <v>1924800</v>
      </c>
    </row>
    <row r="113" spans="1:7" x14ac:dyDescent="0.25">
      <c r="A113" s="20">
        <v>40982</v>
      </c>
      <c r="B113">
        <v>10.2125</v>
      </c>
      <c r="C113">
        <v>10.233750000000001</v>
      </c>
      <c r="D113">
        <v>9.5449999999999999</v>
      </c>
      <c r="E113">
        <v>9.7987500000000001</v>
      </c>
      <c r="F113">
        <v>9.7987500000000001</v>
      </c>
      <c r="G113">
        <v>1841600</v>
      </c>
    </row>
    <row r="114" spans="1:7" x14ac:dyDescent="0.25">
      <c r="A114" s="20">
        <v>40983</v>
      </c>
      <c r="B114">
        <v>9.6962499999999991</v>
      </c>
      <c r="C114">
        <v>9.9425000000000008</v>
      </c>
      <c r="D114">
        <v>9.6137499999999996</v>
      </c>
      <c r="E114">
        <v>9.9275000000000002</v>
      </c>
      <c r="F114">
        <v>9.9275000000000002</v>
      </c>
      <c r="G114">
        <v>1764000</v>
      </c>
    </row>
    <row r="115" spans="1:7" x14ac:dyDescent="0.25">
      <c r="A115" s="20">
        <v>40984</v>
      </c>
      <c r="B115">
        <v>9.99</v>
      </c>
      <c r="C115">
        <v>10.081250000000001</v>
      </c>
      <c r="D115">
        <v>9.85</v>
      </c>
      <c r="E115">
        <v>9.9550000000000001</v>
      </c>
      <c r="F115">
        <v>9.9550000000000001</v>
      </c>
      <c r="G115">
        <v>1118400</v>
      </c>
    </row>
    <row r="116" spans="1:7" x14ac:dyDescent="0.25">
      <c r="A116" s="20">
        <v>40987</v>
      </c>
      <c r="B116">
        <v>10.0275</v>
      </c>
      <c r="C116">
        <v>10.625</v>
      </c>
      <c r="D116">
        <v>9.98</v>
      </c>
      <c r="E116">
        <v>10.56625</v>
      </c>
      <c r="F116">
        <v>10.56625</v>
      </c>
      <c r="G116">
        <v>1947200</v>
      </c>
    </row>
    <row r="117" spans="1:7" x14ac:dyDescent="0.25">
      <c r="A117" s="20">
        <v>40988</v>
      </c>
      <c r="B117">
        <v>10.2875</v>
      </c>
      <c r="C117">
        <v>11.0425</v>
      </c>
      <c r="D117">
        <v>10.205</v>
      </c>
      <c r="E117">
        <v>11.0425</v>
      </c>
      <c r="F117">
        <v>11.0425</v>
      </c>
      <c r="G117">
        <v>2720800</v>
      </c>
    </row>
    <row r="118" spans="1:7" x14ac:dyDescent="0.25">
      <c r="A118" s="20">
        <v>40989</v>
      </c>
      <c r="B118">
        <v>11.2575</v>
      </c>
      <c r="C118">
        <v>11.7075</v>
      </c>
      <c r="D118">
        <v>11.1075</v>
      </c>
      <c r="E118">
        <v>11.574999999999999</v>
      </c>
      <c r="F118">
        <v>11.574999999999999</v>
      </c>
      <c r="G118">
        <v>1013600</v>
      </c>
    </row>
    <row r="119" spans="1:7" x14ac:dyDescent="0.25">
      <c r="A119" s="20">
        <v>40990</v>
      </c>
      <c r="B119">
        <v>11.055</v>
      </c>
      <c r="C119">
        <v>11.561249999999999</v>
      </c>
      <c r="D119">
        <v>10.83625</v>
      </c>
      <c r="E119">
        <v>11.4175</v>
      </c>
      <c r="F119">
        <v>11.4175</v>
      </c>
      <c r="G119">
        <v>2808800</v>
      </c>
    </row>
    <row r="120" spans="1:7" x14ac:dyDescent="0.25">
      <c r="A120" s="20">
        <v>40991</v>
      </c>
      <c r="B120">
        <v>11.5075</v>
      </c>
      <c r="C120">
        <v>12.276249999999999</v>
      </c>
      <c r="D120">
        <v>11.30875</v>
      </c>
      <c r="E120">
        <v>12.215</v>
      </c>
      <c r="F120">
        <v>12.215</v>
      </c>
      <c r="G120">
        <v>2283200</v>
      </c>
    </row>
    <row r="121" spans="1:7" x14ac:dyDescent="0.25">
      <c r="A121" s="20">
        <v>40994</v>
      </c>
      <c r="B121">
        <v>12.6875</v>
      </c>
      <c r="C121">
        <v>13.438750000000001</v>
      </c>
      <c r="D121">
        <v>12.68375</v>
      </c>
      <c r="E121">
        <v>13.376250000000001</v>
      </c>
      <c r="F121">
        <v>13.376250000000001</v>
      </c>
      <c r="G121">
        <v>2321600</v>
      </c>
    </row>
    <row r="122" spans="1:7" x14ac:dyDescent="0.25">
      <c r="A122" s="20">
        <v>40995</v>
      </c>
      <c r="B122">
        <v>13.123749999999999</v>
      </c>
      <c r="C122">
        <v>13.202500000000001</v>
      </c>
      <c r="D122">
        <v>11.998749999999999</v>
      </c>
      <c r="E122">
        <v>12.061249999999999</v>
      </c>
      <c r="F122">
        <v>12.061249999999999</v>
      </c>
      <c r="G122">
        <v>2680000</v>
      </c>
    </row>
    <row r="123" spans="1:7" x14ac:dyDescent="0.25">
      <c r="A123" s="20">
        <v>40996</v>
      </c>
      <c r="B123">
        <v>12.026249999999999</v>
      </c>
      <c r="C123">
        <v>12.203749999999999</v>
      </c>
      <c r="D123">
        <v>10.8775</v>
      </c>
      <c r="E123">
        <v>11.90875</v>
      </c>
      <c r="F123">
        <v>11.90875</v>
      </c>
      <c r="G123">
        <v>3420800</v>
      </c>
    </row>
    <row r="124" spans="1:7" x14ac:dyDescent="0.25">
      <c r="A124" s="20">
        <v>40997</v>
      </c>
      <c r="B124">
        <v>11.19</v>
      </c>
      <c r="C124">
        <v>12.088749999999999</v>
      </c>
      <c r="D124">
        <v>11.1875</v>
      </c>
      <c r="E124">
        <v>11.981249999999999</v>
      </c>
      <c r="F124">
        <v>11.981249999999999</v>
      </c>
      <c r="G124">
        <v>4535200</v>
      </c>
    </row>
    <row r="125" spans="1:7" x14ac:dyDescent="0.25">
      <c r="A125" s="20">
        <v>40998</v>
      </c>
      <c r="B125">
        <v>12.484999999999999</v>
      </c>
      <c r="C125">
        <v>12.484999999999999</v>
      </c>
      <c r="D125">
        <v>11.99375</v>
      </c>
      <c r="E125">
        <v>12.266249999999999</v>
      </c>
      <c r="F125">
        <v>12.266249999999999</v>
      </c>
      <c r="G125">
        <v>2100800</v>
      </c>
    </row>
    <row r="126" spans="1:7" x14ac:dyDescent="0.25">
      <c r="A126" s="20">
        <v>41001</v>
      </c>
      <c r="B126">
        <v>12.16375</v>
      </c>
      <c r="C126">
        <v>12.715</v>
      </c>
      <c r="D126">
        <v>12.1525</v>
      </c>
      <c r="E126">
        <v>12.276249999999999</v>
      </c>
      <c r="F126">
        <v>12.276249999999999</v>
      </c>
      <c r="G126">
        <v>1370400</v>
      </c>
    </row>
    <row r="127" spans="1:7" x14ac:dyDescent="0.25">
      <c r="A127" s="20">
        <v>41002</v>
      </c>
      <c r="B127">
        <v>12.34625</v>
      </c>
      <c r="C127">
        <v>12.435</v>
      </c>
      <c r="D127">
        <v>11.706250000000001</v>
      </c>
      <c r="E127">
        <v>12.05875</v>
      </c>
      <c r="F127">
        <v>12.05875</v>
      </c>
      <c r="G127">
        <v>1470400</v>
      </c>
    </row>
    <row r="128" spans="1:7" x14ac:dyDescent="0.25">
      <c r="A128" s="20">
        <v>41003</v>
      </c>
      <c r="B128">
        <v>11.44375</v>
      </c>
      <c r="C128">
        <v>11.891249999999999</v>
      </c>
      <c r="D128">
        <v>11.1625</v>
      </c>
      <c r="E128">
        <v>11.775</v>
      </c>
      <c r="F128">
        <v>11.775</v>
      </c>
      <c r="G128">
        <v>1706400</v>
      </c>
    </row>
    <row r="129" spans="1:7" x14ac:dyDescent="0.25">
      <c r="A129" s="20">
        <v>41004</v>
      </c>
      <c r="B129">
        <v>11.494999999999999</v>
      </c>
      <c r="C129">
        <v>11.82375</v>
      </c>
      <c r="D129">
        <v>11.435</v>
      </c>
      <c r="E129">
        <v>11.50625</v>
      </c>
      <c r="F129">
        <v>11.50625</v>
      </c>
      <c r="G129">
        <v>1119200</v>
      </c>
    </row>
    <row r="130" spans="1:7" x14ac:dyDescent="0.25">
      <c r="A130" s="20">
        <v>41008</v>
      </c>
      <c r="B130">
        <v>10.84125</v>
      </c>
      <c r="C130">
        <v>11.25625</v>
      </c>
      <c r="D130">
        <v>10.80625</v>
      </c>
      <c r="E130">
        <v>10.80625</v>
      </c>
      <c r="F130">
        <v>10.80625</v>
      </c>
      <c r="G130">
        <v>1599200</v>
      </c>
    </row>
    <row r="131" spans="1:7" x14ac:dyDescent="0.25">
      <c r="A131" s="20">
        <v>41009</v>
      </c>
      <c r="B131">
        <v>10.744999999999999</v>
      </c>
      <c r="C131">
        <v>10.89</v>
      </c>
      <c r="D131">
        <v>9.9212500000000006</v>
      </c>
      <c r="E131">
        <v>9.9287500000000009</v>
      </c>
      <c r="F131">
        <v>9.9287500000000009</v>
      </c>
      <c r="G131">
        <v>3101600</v>
      </c>
    </row>
    <row r="132" spans="1:7" x14ac:dyDescent="0.25">
      <c r="A132" s="20">
        <v>41010</v>
      </c>
      <c r="B132">
        <v>10.456250000000001</v>
      </c>
      <c r="C132">
        <v>10.55875</v>
      </c>
      <c r="D132">
        <v>10.137499999999999</v>
      </c>
      <c r="E132">
        <v>10.17625</v>
      </c>
      <c r="F132">
        <v>10.17625</v>
      </c>
      <c r="G132">
        <v>2422400</v>
      </c>
    </row>
    <row r="133" spans="1:7" x14ac:dyDescent="0.25">
      <c r="A133" s="20">
        <v>41011</v>
      </c>
      <c r="B133">
        <v>10.328749999999999</v>
      </c>
      <c r="C133">
        <v>11.112500000000001</v>
      </c>
      <c r="D133">
        <v>10.275</v>
      </c>
      <c r="E133">
        <v>11.0725</v>
      </c>
      <c r="F133">
        <v>11.0725</v>
      </c>
      <c r="G133">
        <v>2169600</v>
      </c>
    </row>
    <row r="134" spans="1:7" x14ac:dyDescent="0.25">
      <c r="A134" s="20">
        <v>41012</v>
      </c>
      <c r="B134">
        <v>11.074999999999999</v>
      </c>
      <c r="C134">
        <v>11.085000000000001</v>
      </c>
      <c r="D134">
        <v>10.237500000000001</v>
      </c>
      <c r="E134">
        <v>10.387499999999999</v>
      </c>
      <c r="F134">
        <v>10.387499999999999</v>
      </c>
      <c r="G134">
        <v>3493600</v>
      </c>
    </row>
    <row r="135" spans="1:7" x14ac:dyDescent="0.25">
      <c r="A135" s="20">
        <v>41015</v>
      </c>
      <c r="B135">
        <v>10.75375</v>
      </c>
      <c r="C135">
        <v>10.85125</v>
      </c>
      <c r="D135">
        <v>10.2675</v>
      </c>
      <c r="E135">
        <v>10.55</v>
      </c>
      <c r="F135">
        <v>10.55</v>
      </c>
      <c r="G135">
        <v>2366400</v>
      </c>
    </row>
    <row r="136" spans="1:7" x14ac:dyDescent="0.25">
      <c r="A136" s="20">
        <v>41016</v>
      </c>
      <c r="B136">
        <v>10.91375</v>
      </c>
      <c r="C136">
        <v>11.2525</v>
      </c>
      <c r="D136">
        <v>10.887499999999999</v>
      </c>
      <c r="E136">
        <v>11.125</v>
      </c>
      <c r="F136">
        <v>11.125</v>
      </c>
      <c r="G136">
        <v>2501600</v>
      </c>
    </row>
    <row r="137" spans="1:7" x14ac:dyDescent="0.25">
      <c r="A137" s="20">
        <v>41017</v>
      </c>
      <c r="B137">
        <v>11.005000000000001</v>
      </c>
      <c r="C137">
        <v>11.237500000000001</v>
      </c>
      <c r="D137">
        <v>10.8025</v>
      </c>
      <c r="E137">
        <v>10.92625</v>
      </c>
      <c r="F137">
        <v>10.92625</v>
      </c>
      <c r="G137">
        <v>2022400</v>
      </c>
    </row>
    <row r="138" spans="1:7" x14ac:dyDescent="0.25">
      <c r="A138" s="20">
        <v>41018</v>
      </c>
      <c r="B138">
        <v>10.97125</v>
      </c>
      <c r="C138">
        <v>11.188750000000001</v>
      </c>
      <c r="D138">
        <v>10.535</v>
      </c>
      <c r="E138">
        <v>10.845000000000001</v>
      </c>
      <c r="F138">
        <v>10.845000000000001</v>
      </c>
      <c r="G138">
        <v>2418400</v>
      </c>
    </row>
    <row r="139" spans="1:7" x14ac:dyDescent="0.25">
      <c r="A139" s="20">
        <v>41019</v>
      </c>
      <c r="B139">
        <v>11.0825</v>
      </c>
      <c r="C139">
        <v>11.3125</v>
      </c>
      <c r="D139">
        <v>11.08</v>
      </c>
      <c r="E139">
        <v>11.19875</v>
      </c>
      <c r="F139">
        <v>11.19875</v>
      </c>
      <c r="G139">
        <v>1588000</v>
      </c>
    </row>
    <row r="140" spans="1:7" x14ac:dyDescent="0.25">
      <c r="A140" s="20">
        <v>41022</v>
      </c>
      <c r="B140">
        <v>10.63125</v>
      </c>
      <c r="C140">
        <v>10.8825</v>
      </c>
      <c r="D140">
        <v>10.38625</v>
      </c>
      <c r="E140">
        <v>10.835000000000001</v>
      </c>
      <c r="F140">
        <v>10.835000000000001</v>
      </c>
      <c r="G140">
        <v>1666400</v>
      </c>
    </row>
    <row r="141" spans="1:7" x14ac:dyDescent="0.25">
      <c r="A141" s="20">
        <v>41023</v>
      </c>
      <c r="B141">
        <v>10.86875</v>
      </c>
      <c r="C141">
        <v>11.077500000000001</v>
      </c>
      <c r="D141">
        <v>10.8</v>
      </c>
      <c r="E141">
        <v>11.077500000000001</v>
      </c>
      <c r="F141">
        <v>11.077500000000001</v>
      </c>
      <c r="G141">
        <v>962400</v>
      </c>
    </row>
    <row r="142" spans="1:7" x14ac:dyDescent="0.25">
      <c r="A142" s="20">
        <v>41024</v>
      </c>
      <c r="B142">
        <v>11.535</v>
      </c>
      <c r="C142">
        <v>11.7925</v>
      </c>
      <c r="D142">
        <v>11.285</v>
      </c>
      <c r="E142">
        <v>11.77</v>
      </c>
      <c r="F142">
        <v>11.77</v>
      </c>
      <c r="G142">
        <v>1524000</v>
      </c>
    </row>
    <row r="143" spans="1:7" x14ac:dyDescent="0.25">
      <c r="A143" s="20">
        <v>41025</v>
      </c>
      <c r="B143">
        <v>11.74375</v>
      </c>
      <c r="C143">
        <v>12.27125</v>
      </c>
      <c r="D143">
        <v>11.68375</v>
      </c>
      <c r="E143">
        <v>12.1675</v>
      </c>
      <c r="F143">
        <v>12.1675</v>
      </c>
      <c r="G143">
        <v>880000</v>
      </c>
    </row>
    <row r="144" spans="1:7" x14ac:dyDescent="0.25">
      <c r="A144" s="20">
        <v>41026</v>
      </c>
      <c r="B144">
        <v>12.237500000000001</v>
      </c>
      <c r="C144">
        <v>12.31</v>
      </c>
      <c r="D144">
        <v>11.977499999999999</v>
      </c>
      <c r="E144">
        <v>12.195</v>
      </c>
      <c r="F144">
        <v>12.195</v>
      </c>
      <c r="G144">
        <v>539200</v>
      </c>
    </row>
    <row r="145" spans="1:7" x14ac:dyDescent="0.25">
      <c r="A145" s="20">
        <v>41029</v>
      </c>
      <c r="B145">
        <v>12.047499999999999</v>
      </c>
      <c r="C145">
        <v>12.11875</v>
      </c>
      <c r="D145">
        <v>11.855</v>
      </c>
      <c r="E145">
        <v>11.921250000000001</v>
      </c>
      <c r="F145">
        <v>11.921250000000001</v>
      </c>
      <c r="G145">
        <v>792000</v>
      </c>
    </row>
    <row r="146" spans="1:7" x14ac:dyDescent="0.25">
      <c r="A146" s="20">
        <v>41030</v>
      </c>
      <c r="B146">
        <v>11.953749999999999</v>
      </c>
      <c r="C146">
        <v>12.421250000000001</v>
      </c>
      <c r="D146">
        <v>11.914999999999999</v>
      </c>
      <c r="E146">
        <v>12.275</v>
      </c>
      <c r="F146">
        <v>12.275</v>
      </c>
      <c r="G146">
        <v>841600</v>
      </c>
    </row>
    <row r="147" spans="1:7" x14ac:dyDescent="0.25">
      <c r="A147" s="20">
        <v>41031</v>
      </c>
      <c r="B147">
        <v>12.025</v>
      </c>
      <c r="C147">
        <v>12.295</v>
      </c>
      <c r="D147">
        <v>11.914999999999999</v>
      </c>
      <c r="E147">
        <v>12.185</v>
      </c>
      <c r="F147">
        <v>12.185</v>
      </c>
      <c r="G147">
        <v>672000</v>
      </c>
    </row>
    <row r="148" spans="1:7" x14ac:dyDescent="0.25">
      <c r="A148" s="20">
        <v>41032</v>
      </c>
      <c r="B148">
        <v>12.293749999999999</v>
      </c>
      <c r="C148">
        <v>12.36875</v>
      </c>
      <c r="D148">
        <v>11.79</v>
      </c>
      <c r="E148">
        <v>11.92625</v>
      </c>
      <c r="F148">
        <v>11.92625</v>
      </c>
      <c r="G148">
        <v>360000</v>
      </c>
    </row>
    <row r="149" spans="1:7" x14ac:dyDescent="0.25">
      <c r="A149" s="20">
        <v>41033</v>
      </c>
      <c r="B149">
        <v>11.81</v>
      </c>
      <c r="C149">
        <v>11.82</v>
      </c>
      <c r="D149">
        <v>11.20875</v>
      </c>
      <c r="E149">
        <v>11.3925</v>
      </c>
      <c r="F149">
        <v>11.3925</v>
      </c>
      <c r="G149">
        <v>1464800</v>
      </c>
    </row>
    <row r="150" spans="1:7" x14ac:dyDescent="0.25">
      <c r="A150" s="20">
        <v>41036</v>
      </c>
      <c r="B150">
        <v>11.12875</v>
      </c>
      <c r="C150">
        <v>11.664999999999999</v>
      </c>
      <c r="D150">
        <v>11.07</v>
      </c>
      <c r="E150">
        <v>11.5525</v>
      </c>
      <c r="F150">
        <v>11.5525</v>
      </c>
      <c r="G150">
        <v>952000</v>
      </c>
    </row>
    <row r="151" spans="1:7" x14ac:dyDescent="0.25">
      <c r="A151" s="20">
        <v>41037</v>
      </c>
      <c r="B151">
        <v>11.307499999999999</v>
      </c>
      <c r="C151">
        <v>11.5025</v>
      </c>
      <c r="D151">
        <v>10.705</v>
      </c>
      <c r="E151">
        <v>11.455</v>
      </c>
      <c r="F151">
        <v>11.455</v>
      </c>
      <c r="G151">
        <v>2132800</v>
      </c>
    </row>
    <row r="152" spans="1:7" x14ac:dyDescent="0.25">
      <c r="A152" s="20">
        <v>41038</v>
      </c>
      <c r="B152">
        <v>10.885</v>
      </c>
      <c r="C152">
        <v>11.342499999999999</v>
      </c>
      <c r="D152">
        <v>10.67</v>
      </c>
      <c r="E152">
        <v>11</v>
      </c>
      <c r="F152">
        <v>11</v>
      </c>
      <c r="G152">
        <v>2953600</v>
      </c>
    </row>
    <row r="153" spans="1:7" x14ac:dyDescent="0.25">
      <c r="A153" s="20">
        <v>41039</v>
      </c>
      <c r="B153">
        <v>11.315</v>
      </c>
      <c r="C153">
        <v>11.48</v>
      </c>
      <c r="D153">
        <v>11.186249999999999</v>
      </c>
      <c r="E153">
        <v>11.352499999999999</v>
      </c>
      <c r="F153">
        <v>11.352499999999999</v>
      </c>
      <c r="G153">
        <v>1551200</v>
      </c>
    </row>
    <row r="154" spans="1:7" x14ac:dyDescent="0.25">
      <c r="A154" s="20">
        <v>41040</v>
      </c>
      <c r="B154">
        <v>11.045</v>
      </c>
      <c r="C154">
        <v>11.53</v>
      </c>
      <c r="D154">
        <v>11.012499999999999</v>
      </c>
      <c r="E154">
        <v>11.17</v>
      </c>
      <c r="F154">
        <v>11.17</v>
      </c>
      <c r="G154">
        <v>1088000</v>
      </c>
    </row>
    <row r="155" spans="1:7" x14ac:dyDescent="0.25">
      <c r="A155" s="20">
        <v>41043</v>
      </c>
      <c r="B155">
        <v>10.695</v>
      </c>
      <c r="C155">
        <v>10.827500000000001</v>
      </c>
      <c r="D155">
        <v>10.48625</v>
      </c>
      <c r="E155">
        <v>10.51</v>
      </c>
      <c r="F155">
        <v>10.51</v>
      </c>
      <c r="G155">
        <v>2299200</v>
      </c>
    </row>
    <row r="156" spans="1:7" x14ac:dyDescent="0.25">
      <c r="A156" s="20">
        <v>41044</v>
      </c>
      <c r="B156">
        <v>10.45</v>
      </c>
      <c r="C156">
        <v>10.63875</v>
      </c>
      <c r="D156">
        <v>9.9550000000000001</v>
      </c>
      <c r="E156">
        <v>10</v>
      </c>
      <c r="F156">
        <v>10</v>
      </c>
      <c r="G156">
        <v>2112000</v>
      </c>
    </row>
    <row r="157" spans="1:7" x14ac:dyDescent="0.25">
      <c r="A157" s="20">
        <v>41045</v>
      </c>
      <c r="B157">
        <v>10.126250000000001</v>
      </c>
      <c r="C157">
        <v>10.29</v>
      </c>
      <c r="D157">
        <v>9.6037499999999998</v>
      </c>
      <c r="E157">
        <v>9.6274999999999995</v>
      </c>
      <c r="F157">
        <v>9.6274999999999995</v>
      </c>
      <c r="G157">
        <v>2184800</v>
      </c>
    </row>
    <row r="158" spans="1:7" x14ac:dyDescent="0.25">
      <c r="A158" s="20">
        <v>41046</v>
      </c>
      <c r="B158">
        <v>9.7162500000000005</v>
      </c>
      <c r="C158">
        <v>9.82</v>
      </c>
      <c r="D158">
        <v>9.1649999999999991</v>
      </c>
      <c r="E158">
        <v>9.1649999999999991</v>
      </c>
      <c r="F158">
        <v>9.1649999999999991</v>
      </c>
      <c r="G158">
        <v>1665600</v>
      </c>
    </row>
    <row r="159" spans="1:7" x14ac:dyDescent="0.25">
      <c r="A159" s="20">
        <v>41047</v>
      </c>
      <c r="B159">
        <v>9.2149999999999999</v>
      </c>
      <c r="C159">
        <v>9.2612500000000004</v>
      </c>
      <c r="D159">
        <v>8.4049999999999994</v>
      </c>
      <c r="E159">
        <v>8.5500000000000007</v>
      </c>
      <c r="F159">
        <v>8.5500000000000007</v>
      </c>
      <c r="G159">
        <v>3050400</v>
      </c>
    </row>
    <row r="160" spans="1:7" x14ac:dyDescent="0.25">
      <c r="A160" s="20">
        <v>41050</v>
      </c>
      <c r="B160">
        <v>8.59</v>
      </c>
      <c r="C160">
        <v>9.4762500000000003</v>
      </c>
      <c r="D160">
        <v>8.4749999999999996</v>
      </c>
      <c r="E160">
        <v>9.4762500000000003</v>
      </c>
      <c r="F160">
        <v>9.4762500000000003</v>
      </c>
      <c r="G160">
        <v>3096800</v>
      </c>
    </row>
    <row r="161" spans="1:7" x14ac:dyDescent="0.25">
      <c r="A161" s="20">
        <v>41051</v>
      </c>
      <c r="B161">
        <v>9.59</v>
      </c>
      <c r="C161">
        <v>9.9862500000000001</v>
      </c>
      <c r="D161">
        <v>8.8049999999999997</v>
      </c>
      <c r="E161">
        <v>9.0950000000000006</v>
      </c>
      <c r="F161">
        <v>9.0950000000000006</v>
      </c>
      <c r="G161">
        <v>4504800</v>
      </c>
    </row>
    <row r="162" spans="1:7" x14ac:dyDescent="0.25">
      <c r="A162" s="20">
        <v>41052</v>
      </c>
      <c r="B162">
        <v>8.8849999999999998</v>
      </c>
      <c r="C162">
        <v>9.3725000000000005</v>
      </c>
      <c r="D162">
        <v>8.59375</v>
      </c>
      <c r="E162">
        <v>9.27</v>
      </c>
      <c r="F162">
        <v>9.27</v>
      </c>
      <c r="G162">
        <v>5280000</v>
      </c>
    </row>
    <row r="163" spans="1:7" x14ac:dyDescent="0.25">
      <c r="A163" s="20">
        <v>41053</v>
      </c>
      <c r="B163">
        <v>9.36</v>
      </c>
      <c r="C163">
        <v>9.39</v>
      </c>
      <c r="D163">
        <v>8.8550000000000004</v>
      </c>
      <c r="E163">
        <v>9.1875</v>
      </c>
      <c r="F163">
        <v>9.1875</v>
      </c>
      <c r="G163">
        <v>2651200</v>
      </c>
    </row>
    <row r="164" spans="1:7" x14ac:dyDescent="0.25">
      <c r="A164" s="20">
        <v>41054</v>
      </c>
      <c r="B164">
        <v>9.2149999999999999</v>
      </c>
      <c r="C164">
        <v>9.3512500000000003</v>
      </c>
      <c r="D164">
        <v>9.1549999999999994</v>
      </c>
      <c r="E164">
        <v>9.3037500000000009</v>
      </c>
      <c r="F164">
        <v>9.3037500000000009</v>
      </c>
      <c r="G164">
        <v>1385600</v>
      </c>
    </row>
    <row r="165" spans="1:7" x14ac:dyDescent="0.25">
      <c r="A165" s="20">
        <v>41058</v>
      </c>
      <c r="B165">
        <v>9.5649999999999995</v>
      </c>
      <c r="C165">
        <v>9.7874999999999996</v>
      </c>
      <c r="D165">
        <v>9.40625</v>
      </c>
      <c r="E165">
        <v>9.7274999999999991</v>
      </c>
      <c r="F165">
        <v>9.7274999999999991</v>
      </c>
      <c r="G165">
        <v>1484800</v>
      </c>
    </row>
    <row r="166" spans="1:7" x14ac:dyDescent="0.25">
      <c r="A166" s="20">
        <v>41059</v>
      </c>
      <c r="B166">
        <v>9.4674999999999994</v>
      </c>
      <c r="C166">
        <v>9.4674999999999994</v>
      </c>
      <c r="D166">
        <v>9.0724999999999998</v>
      </c>
      <c r="E166">
        <v>9.0724999999999998</v>
      </c>
      <c r="F166">
        <v>9.0724999999999998</v>
      </c>
      <c r="G166">
        <v>1566400</v>
      </c>
    </row>
    <row r="167" spans="1:7" x14ac:dyDescent="0.25">
      <c r="A167" s="20">
        <v>41060</v>
      </c>
      <c r="B167">
        <v>8.9574999999999996</v>
      </c>
      <c r="C167">
        <v>9.2012499999999999</v>
      </c>
      <c r="D167">
        <v>8.5</v>
      </c>
      <c r="E167">
        <v>8.9</v>
      </c>
      <c r="F167">
        <v>8.9</v>
      </c>
      <c r="G167">
        <v>5666400</v>
      </c>
    </row>
    <row r="168" spans="1:7" x14ac:dyDescent="0.25">
      <c r="A168" s="20">
        <v>41061</v>
      </c>
      <c r="B168">
        <v>8.2475000000000005</v>
      </c>
      <c r="C168">
        <v>8.4937500000000004</v>
      </c>
      <c r="D168">
        <v>8.1425000000000001</v>
      </c>
      <c r="E168">
        <v>8.1637500000000003</v>
      </c>
      <c r="F168">
        <v>8.1637500000000003</v>
      </c>
      <c r="G168">
        <v>4696000</v>
      </c>
    </row>
    <row r="169" spans="1:7" x14ac:dyDescent="0.25">
      <c r="A169" s="20">
        <v>41064</v>
      </c>
      <c r="B169">
        <v>8.3412500000000005</v>
      </c>
      <c r="C169">
        <v>8.5150000000000006</v>
      </c>
      <c r="D169">
        <v>8.0587499999999999</v>
      </c>
      <c r="E169">
        <v>8.5137499999999999</v>
      </c>
      <c r="F169">
        <v>8.5137499999999999</v>
      </c>
      <c r="G169">
        <v>3748800</v>
      </c>
    </row>
    <row r="170" spans="1:7" x14ac:dyDescent="0.25">
      <c r="A170" s="20">
        <v>41065</v>
      </c>
      <c r="B170">
        <v>8.41</v>
      </c>
      <c r="C170">
        <v>8.7387499999999996</v>
      </c>
      <c r="D170">
        <v>8.4087499999999995</v>
      </c>
      <c r="E170">
        <v>8.6750000000000007</v>
      </c>
      <c r="F170">
        <v>8.6750000000000007</v>
      </c>
      <c r="G170">
        <v>2571200</v>
      </c>
    </row>
    <row r="171" spans="1:7" x14ac:dyDescent="0.25">
      <c r="A171" s="20">
        <v>41066</v>
      </c>
      <c r="B171">
        <v>8.9574999999999996</v>
      </c>
      <c r="C171">
        <v>9.3262499999999999</v>
      </c>
      <c r="D171">
        <v>8.8887499999999999</v>
      </c>
      <c r="E171">
        <v>9.3175000000000008</v>
      </c>
      <c r="F171">
        <v>9.3175000000000008</v>
      </c>
      <c r="G171">
        <v>4217600</v>
      </c>
    </row>
    <row r="172" spans="1:7" x14ac:dyDescent="0.25">
      <c r="A172" s="20">
        <v>41067</v>
      </c>
      <c r="B172">
        <v>9.7449999999999992</v>
      </c>
      <c r="C172">
        <v>9.7899999999999991</v>
      </c>
      <c r="D172">
        <v>9.3562499999999993</v>
      </c>
      <c r="E172">
        <v>9.4137500000000003</v>
      </c>
      <c r="F172">
        <v>9.4137500000000003</v>
      </c>
      <c r="G172">
        <v>3388800</v>
      </c>
    </row>
    <row r="173" spans="1:7" x14ac:dyDescent="0.25">
      <c r="A173" s="20">
        <v>41068</v>
      </c>
      <c r="B173">
        <v>9.34375</v>
      </c>
      <c r="C173">
        <v>9.9312500000000004</v>
      </c>
      <c r="D173">
        <v>9.3037500000000009</v>
      </c>
      <c r="E173">
        <v>9.9162499999999998</v>
      </c>
      <c r="F173">
        <v>9.9162499999999998</v>
      </c>
      <c r="G173">
        <v>2825600</v>
      </c>
    </row>
    <row r="174" spans="1:7" x14ac:dyDescent="0.25">
      <c r="A174" s="20">
        <v>41071</v>
      </c>
      <c r="B174">
        <v>10.28125</v>
      </c>
      <c r="C174">
        <v>10.33375</v>
      </c>
      <c r="D174">
        <v>9.0175000000000001</v>
      </c>
      <c r="E174">
        <v>9.0549999999999997</v>
      </c>
      <c r="F174">
        <v>9.0549999999999997</v>
      </c>
      <c r="G174">
        <v>4374400</v>
      </c>
    </row>
    <row r="175" spans="1:7" x14ac:dyDescent="0.25">
      <c r="A175" s="20">
        <v>41072</v>
      </c>
      <c r="B175">
        <v>9.0787499999999994</v>
      </c>
      <c r="C175">
        <v>9.2274999999999991</v>
      </c>
      <c r="D175">
        <v>8.7837499999999995</v>
      </c>
      <c r="E175">
        <v>9.17</v>
      </c>
      <c r="F175">
        <v>9.17</v>
      </c>
      <c r="G175">
        <v>4312000</v>
      </c>
    </row>
    <row r="176" spans="1:7" x14ac:dyDescent="0.25">
      <c r="A176" s="20">
        <v>41073</v>
      </c>
      <c r="B176">
        <v>8.9324999999999992</v>
      </c>
      <c r="C176">
        <v>9.1887500000000006</v>
      </c>
      <c r="D176">
        <v>8.5374999999999996</v>
      </c>
      <c r="E176">
        <v>8.6912500000000001</v>
      </c>
      <c r="F176">
        <v>8.6912500000000001</v>
      </c>
      <c r="G176">
        <v>3388000</v>
      </c>
    </row>
    <row r="177" spans="1:7" x14ac:dyDescent="0.25">
      <c r="A177" s="20">
        <v>41074</v>
      </c>
      <c r="B177">
        <v>8.7612500000000004</v>
      </c>
      <c r="C177">
        <v>9.2487499999999994</v>
      </c>
      <c r="D177">
        <v>8.625</v>
      </c>
      <c r="E177">
        <v>9.2487499999999994</v>
      </c>
      <c r="F177">
        <v>9.2487499999999994</v>
      </c>
      <c r="G177">
        <v>4307200</v>
      </c>
    </row>
    <row r="178" spans="1:7" x14ac:dyDescent="0.25">
      <c r="A178" s="20">
        <v>41075</v>
      </c>
      <c r="B178">
        <v>9.3062500000000004</v>
      </c>
      <c r="C178">
        <v>9.7437500000000004</v>
      </c>
      <c r="D178">
        <v>9.1875</v>
      </c>
      <c r="E178">
        <v>9.6150000000000002</v>
      </c>
      <c r="F178">
        <v>9.6150000000000002</v>
      </c>
      <c r="G178">
        <v>2681600</v>
      </c>
    </row>
    <row r="179" spans="1:7" x14ac:dyDescent="0.25">
      <c r="A179" s="20">
        <v>41078</v>
      </c>
      <c r="B179">
        <v>9.6787500000000009</v>
      </c>
      <c r="C179">
        <v>10.467499999999999</v>
      </c>
      <c r="D179">
        <v>9.5812500000000007</v>
      </c>
      <c r="E179">
        <v>10.43375</v>
      </c>
      <c r="F179">
        <v>10.43375</v>
      </c>
      <c r="G179">
        <v>4520000</v>
      </c>
    </row>
    <row r="180" spans="1:7" x14ac:dyDescent="0.25">
      <c r="A180" s="20">
        <v>41079</v>
      </c>
      <c r="B180">
        <v>10.7925</v>
      </c>
      <c r="C180">
        <v>10.84</v>
      </c>
      <c r="D180">
        <v>10.463749999999999</v>
      </c>
      <c r="E180">
        <v>10.62</v>
      </c>
      <c r="F180">
        <v>10.62</v>
      </c>
      <c r="G180">
        <v>2741600</v>
      </c>
    </row>
    <row r="181" spans="1:7" x14ac:dyDescent="0.25">
      <c r="A181" s="20">
        <v>41080</v>
      </c>
      <c r="B181">
        <v>10.626250000000001</v>
      </c>
      <c r="C181">
        <v>11.061249999999999</v>
      </c>
      <c r="D181">
        <v>10.22875</v>
      </c>
      <c r="E181">
        <v>11.061249999999999</v>
      </c>
      <c r="F181">
        <v>11.061249999999999</v>
      </c>
      <c r="G181">
        <v>3924800</v>
      </c>
    </row>
    <row r="182" spans="1:7" x14ac:dyDescent="0.25">
      <c r="A182" s="20">
        <v>41081</v>
      </c>
      <c r="B182">
        <v>11.026249999999999</v>
      </c>
      <c r="C182">
        <v>11.1425</v>
      </c>
      <c r="D182">
        <v>9.73</v>
      </c>
      <c r="E182">
        <v>9.73</v>
      </c>
      <c r="F182">
        <v>9.73</v>
      </c>
      <c r="G182">
        <v>3211200</v>
      </c>
    </row>
    <row r="183" spans="1:7" x14ac:dyDescent="0.25">
      <c r="A183" s="20">
        <v>41082</v>
      </c>
      <c r="B183">
        <v>10.11375</v>
      </c>
      <c r="C183">
        <v>10.827500000000001</v>
      </c>
      <c r="D183">
        <v>9.9350000000000005</v>
      </c>
      <c r="E183">
        <v>10.76</v>
      </c>
      <c r="F183">
        <v>10.76</v>
      </c>
      <c r="G183">
        <v>2529600</v>
      </c>
    </row>
    <row r="184" spans="1:7" x14ac:dyDescent="0.25">
      <c r="A184" s="20">
        <v>41085</v>
      </c>
      <c r="B184">
        <v>10.11</v>
      </c>
      <c r="C184">
        <v>10.178750000000001</v>
      </c>
      <c r="D184">
        <v>9.8712499999999999</v>
      </c>
      <c r="E184">
        <v>9.9662500000000005</v>
      </c>
      <c r="F184">
        <v>9.9662500000000005</v>
      </c>
      <c r="G184">
        <v>4256800</v>
      </c>
    </row>
    <row r="185" spans="1:7" x14ac:dyDescent="0.25">
      <c r="A185" s="20">
        <v>41086</v>
      </c>
      <c r="B185">
        <v>10.282500000000001</v>
      </c>
      <c r="C185">
        <v>10.41625</v>
      </c>
      <c r="D185">
        <v>9.8874999999999993</v>
      </c>
      <c r="E185">
        <v>10.29</v>
      </c>
      <c r="F185">
        <v>10.29</v>
      </c>
      <c r="G185">
        <v>3820800</v>
      </c>
    </row>
    <row r="186" spans="1:7" x14ac:dyDescent="0.25">
      <c r="A186" s="20">
        <v>41087</v>
      </c>
      <c r="B186">
        <v>10.435</v>
      </c>
      <c r="C186">
        <v>10.5825</v>
      </c>
      <c r="D186">
        <v>10.19</v>
      </c>
      <c r="E186">
        <v>10.195</v>
      </c>
      <c r="F186">
        <v>10.195</v>
      </c>
      <c r="G186">
        <v>2592000</v>
      </c>
    </row>
    <row r="187" spans="1:7" x14ac:dyDescent="0.25">
      <c r="A187" s="20">
        <v>41088</v>
      </c>
      <c r="B187">
        <v>10.081250000000001</v>
      </c>
      <c r="C187">
        <v>10.546250000000001</v>
      </c>
      <c r="D187">
        <v>9.9</v>
      </c>
      <c r="E187">
        <v>10.5175</v>
      </c>
      <c r="F187">
        <v>10.5175</v>
      </c>
      <c r="G187">
        <v>2498400</v>
      </c>
    </row>
    <row r="188" spans="1:7" x14ac:dyDescent="0.25">
      <c r="A188" s="20">
        <v>41089</v>
      </c>
      <c r="B188">
        <v>11.13875</v>
      </c>
      <c r="C188">
        <v>11.2875</v>
      </c>
      <c r="D188">
        <v>10.987500000000001</v>
      </c>
      <c r="E188">
        <v>11.22875</v>
      </c>
      <c r="F188">
        <v>11.22875</v>
      </c>
      <c r="G188">
        <v>4128000</v>
      </c>
    </row>
    <row r="189" spans="1:7" x14ac:dyDescent="0.25">
      <c r="A189" s="20">
        <v>41092</v>
      </c>
      <c r="B189">
        <v>11.455</v>
      </c>
      <c r="C189">
        <v>11.981249999999999</v>
      </c>
      <c r="D189">
        <v>11.3225</v>
      </c>
      <c r="E189">
        <v>11.938750000000001</v>
      </c>
      <c r="F189">
        <v>11.938750000000001</v>
      </c>
      <c r="G189">
        <v>2507200</v>
      </c>
    </row>
    <row r="190" spans="1:7" x14ac:dyDescent="0.25">
      <c r="A190" s="20">
        <v>41093</v>
      </c>
      <c r="B190">
        <v>12.01125</v>
      </c>
      <c r="C190">
        <v>12.356249999999999</v>
      </c>
      <c r="D190">
        <v>11.994999999999999</v>
      </c>
      <c r="E190">
        <v>12.178750000000001</v>
      </c>
      <c r="F190">
        <v>12.178750000000001</v>
      </c>
      <c r="G190">
        <v>1488000</v>
      </c>
    </row>
    <row r="191" spans="1:7" x14ac:dyDescent="0.25">
      <c r="A191" s="20">
        <v>41095</v>
      </c>
      <c r="B191">
        <v>12.106249999999999</v>
      </c>
      <c r="C191">
        <v>12.106249999999999</v>
      </c>
      <c r="D191">
        <v>11.57625</v>
      </c>
      <c r="E191">
        <v>11.73</v>
      </c>
      <c r="F191">
        <v>11.73</v>
      </c>
      <c r="G191">
        <v>2100000</v>
      </c>
    </row>
    <row r="192" spans="1:7" x14ac:dyDescent="0.25">
      <c r="A192" s="20">
        <v>41096</v>
      </c>
      <c r="B192">
        <v>11.37875</v>
      </c>
      <c r="C192">
        <v>11.862500000000001</v>
      </c>
      <c r="D192">
        <v>11.3675</v>
      </c>
      <c r="E192">
        <v>11.811249999999999</v>
      </c>
      <c r="F192">
        <v>11.811249999999999</v>
      </c>
      <c r="G192">
        <v>1902400</v>
      </c>
    </row>
    <row r="193" spans="1:7" x14ac:dyDescent="0.25">
      <c r="A193" s="20">
        <v>41099</v>
      </c>
      <c r="B193">
        <v>11.914999999999999</v>
      </c>
      <c r="C193">
        <v>12.055</v>
      </c>
      <c r="D193">
        <v>11.647500000000001</v>
      </c>
      <c r="E193">
        <v>11.93</v>
      </c>
      <c r="F193">
        <v>11.93</v>
      </c>
      <c r="G193">
        <v>1779200</v>
      </c>
    </row>
    <row r="194" spans="1:7" x14ac:dyDescent="0.25">
      <c r="A194" s="20">
        <v>41100</v>
      </c>
      <c r="B194">
        <v>12.12125</v>
      </c>
      <c r="C194">
        <v>12.262499999999999</v>
      </c>
      <c r="D194">
        <v>11.373749999999999</v>
      </c>
      <c r="E194">
        <v>11.598750000000001</v>
      </c>
      <c r="F194">
        <v>11.598750000000001</v>
      </c>
      <c r="G194">
        <v>2337600</v>
      </c>
    </row>
    <row r="195" spans="1:7" x14ac:dyDescent="0.25">
      <c r="A195" s="20">
        <v>41101</v>
      </c>
      <c r="B195">
        <v>11.616250000000001</v>
      </c>
      <c r="C195">
        <v>12.06</v>
      </c>
      <c r="D195">
        <v>11.418749999999999</v>
      </c>
      <c r="E195">
        <v>11.94375</v>
      </c>
      <c r="F195">
        <v>11.94375</v>
      </c>
      <c r="G195">
        <v>1875200</v>
      </c>
    </row>
    <row r="196" spans="1:7" x14ac:dyDescent="0.25">
      <c r="A196" s="20">
        <v>41102</v>
      </c>
      <c r="B196">
        <v>11.66375</v>
      </c>
      <c r="C196">
        <v>12.1075</v>
      </c>
      <c r="D196">
        <v>11.385</v>
      </c>
      <c r="E196">
        <v>11.828749999999999</v>
      </c>
      <c r="F196">
        <v>11.828749999999999</v>
      </c>
      <c r="G196">
        <v>2760000</v>
      </c>
    </row>
    <row r="197" spans="1:7" x14ac:dyDescent="0.25">
      <c r="A197" s="20">
        <v>41103</v>
      </c>
      <c r="B197">
        <v>12.0275</v>
      </c>
      <c r="C197">
        <v>12.535</v>
      </c>
      <c r="D197">
        <v>12.015000000000001</v>
      </c>
      <c r="E197">
        <v>12.52125</v>
      </c>
      <c r="F197">
        <v>12.52125</v>
      </c>
      <c r="G197">
        <v>3014400</v>
      </c>
    </row>
    <row r="198" spans="1:7" x14ac:dyDescent="0.25">
      <c r="A198" s="20">
        <v>41106</v>
      </c>
      <c r="B198">
        <v>12.5525</v>
      </c>
      <c r="C198">
        <v>12.793749999999999</v>
      </c>
      <c r="D198">
        <v>12.395</v>
      </c>
      <c r="E198">
        <v>12.661250000000001</v>
      </c>
      <c r="F198">
        <v>12.661250000000001</v>
      </c>
      <c r="G198">
        <v>2317600</v>
      </c>
    </row>
    <row r="199" spans="1:7" x14ac:dyDescent="0.25">
      <c r="A199" s="20">
        <v>41107</v>
      </c>
      <c r="B199">
        <v>12.89875</v>
      </c>
      <c r="C199">
        <v>13.217499999999999</v>
      </c>
      <c r="D199">
        <v>12.516249999999999</v>
      </c>
      <c r="E199">
        <v>13.115</v>
      </c>
      <c r="F199">
        <v>13.115</v>
      </c>
      <c r="G199">
        <v>3762400</v>
      </c>
    </row>
    <row r="200" spans="1:7" x14ac:dyDescent="0.25">
      <c r="A200" s="20">
        <v>41108</v>
      </c>
      <c r="B200">
        <v>13.057499999999999</v>
      </c>
      <c r="C200">
        <v>13.315</v>
      </c>
      <c r="D200">
        <v>12.893750000000001</v>
      </c>
      <c r="E200">
        <v>12.973750000000001</v>
      </c>
      <c r="F200">
        <v>12.973750000000001</v>
      </c>
      <c r="G200">
        <v>2680000</v>
      </c>
    </row>
    <row r="201" spans="1:7" x14ac:dyDescent="0.25">
      <c r="A201" s="20">
        <v>41109</v>
      </c>
      <c r="B201">
        <v>13.081250000000001</v>
      </c>
      <c r="C201">
        <v>13.272500000000001</v>
      </c>
      <c r="D201">
        <v>12.78125</v>
      </c>
      <c r="E201">
        <v>13.268750000000001</v>
      </c>
      <c r="F201">
        <v>13.268750000000001</v>
      </c>
      <c r="G201">
        <v>1272000</v>
      </c>
    </row>
    <row r="202" spans="1:7" x14ac:dyDescent="0.25">
      <c r="A202" s="20">
        <v>41110</v>
      </c>
      <c r="B202">
        <v>12.875</v>
      </c>
      <c r="C202">
        <v>13.046250000000001</v>
      </c>
      <c r="D202">
        <v>12.4375</v>
      </c>
      <c r="E202">
        <v>12.5625</v>
      </c>
      <c r="F202">
        <v>12.5625</v>
      </c>
      <c r="G202">
        <v>1810400</v>
      </c>
    </row>
    <row r="203" spans="1:7" x14ac:dyDescent="0.25">
      <c r="A203" s="20">
        <v>41113</v>
      </c>
      <c r="B203">
        <v>11.565</v>
      </c>
      <c r="C203">
        <v>11.981249999999999</v>
      </c>
      <c r="D203">
        <v>11.12875</v>
      </c>
      <c r="E203">
        <v>11.686249999999999</v>
      </c>
      <c r="F203">
        <v>11.686249999999999</v>
      </c>
      <c r="G203">
        <v>1891200</v>
      </c>
    </row>
    <row r="204" spans="1:7" x14ac:dyDescent="0.25">
      <c r="A204" s="20">
        <v>41114</v>
      </c>
      <c r="B204">
        <v>11.73875</v>
      </c>
      <c r="C204">
        <v>11.744999999999999</v>
      </c>
      <c r="D204">
        <v>10.887499999999999</v>
      </c>
      <c r="E204">
        <v>11.2425</v>
      </c>
      <c r="F204">
        <v>11.2425</v>
      </c>
      <c r="G204">
        <v>2348800</v>
      </c>
    </row>
    <row r="205" spans="1:7" x14ac:dyDescent="0.25">
      <c r="A205" s="20">
        <v>41115</v>
      </c>
      <c r="B205">
        <v>11.297499999999999</v>
      </c>
      <c r="C205">
        <v>11.53875</v>
      </c>
      <c r="D205">
        <v>10.893750000000001</v>
      </c>
      <c r="E205">
        <v>11.35375</v>
      </c>
      <c r="F205">
        <v>11.35375</v>
      </c>
      <c r="G205">
        <v>2803200</v>
      </c>
    </row>
    <row r="206" spans="1:7" x14ac:dyDescent="0.25">
      <c r="A206" s="20">
        <v>41116</v>
      </c>
      <c r="B206">
        <v>12.057499999999999</v>
      </c>
      <c r="C206">
        <v>12.26375</v>
      </c>
      <c r="D206">
        <v>11.835000000000001</v>
      </c>
      <c r="E206">
        <v>12.234999999999999</v>
      </c>
      <c r="F206">
        <v>12.234999999999999</v>
      </c>
      <c r="G206">
        <v>2455200</v>
      </c>
    </row>
    <row r="207" spans="1:7" x14ac:dyDescent="0.25">
      <c r="A207" s="20">
        <v>41117</v>
      </c>
      <c r="B207">
        <v>12.7325</v>
      </c>
      <c r="C207">
        <v>12.78125</v>
      </c>
      <c r="D207">
        <v>12.40625</v>
      </c>
      <c r="E207">
        <v>12.532500000000001</v>
      </c>
      <c r="F207">
        <v>12.532500000000001</v>
      </c>
      <c r="G207">
        <v>1960000</v>
      </c>
    </row>
    <row r="208" spans="1:7" x14ac:dyDescent="0.25">
      <c r="A208" s="20">
        <v>41120</v>
      </c>
      <c r="B208">
        <v>12.64</v>
      </c>
      <c r="C208">
        <v>12.7925</v>
      </c>
      <c r="D208">
        <v>12.248749999999999</v>
      </c>
      <c r="E208">
        <v>12.27125</v>
      </c>
      <c r="F208">
        <v>12.27125</v>
      </c>
      <c r="G208">
        <v>2301600</v>
      </c>
    </row>
    <row r="209" spans="1:7" x14ac:dyDescent="0.25">
      <c r="A209" s="20">
        <v>41121</v>
      </c>
      <c r="B209">
        <v>12.00625</v>
      </c>
      <c r="C209">
        <v>12.262499999999999</v>
      </c>
      <c r="D209">
        <v>11.9</v>
      </c>
      <c r="E209">
        <v>11.907500000000001</v>
      </c>
      <c r="F209">
        <v>11.907500000000001</v>
      </c>
      <c r="G209">
        <v>1586400</v>
      </c>
    </row>
    <row r="210" spans="1:7" x14ac:dyDescent="0.25">
      <c r="A210" s="20">
        <v>41122</v>
      </c>
      <c r="B210">
        <v>12.13125</v>
      </c>
      <c r="C210">
        <v>12.32</v>
      </c>
      <c r="D210">
        <v>11.887499999999999</v>
      </c>
      <c r="E210">
        <v>12.164999999999999</v>
      </c>
      <c r="F210">
        <v>12.164999999999999</v>
      </c>
      <c r="G210">
        <v>3452800</v>
      </c>
    </row>
    <row r="211" spans="1:7" x14ac:dyDescent="0.25">
      <c r="A211" s="20">
        <v>41123</v>
      </c>
      <c r="B211">
        <v>11.848750000000001</v>
      </c>
      <c r="C211">
        <v>12.4375</v>
      </c>
      <c r="D211">
        <v>11.76375</v>
      </c>
      <c r="E211">
        <v>12.4375</v>
      </c>
      <c r="F211">
        <v>12.4375</v>
      </c>
      <c r="G211">
        <v>3147200</v>
      </c>
    </row>
    <row r="212" spans="1:7" x14ac:dyDescent="0.25">
      <c r="A212" s="20">
        <v>41124</v>
      </c>
      <c r="B212">
        <v>12.91625</v>
      </c>
      <c r="C212">
        <v>13.307499999999999</v>
      </c>
      <c r="D212">
        <v>12.838749999999999</v>
      </c>
      <c r="E212">
        <v>13.307499999999999</v>
      </c>
      <c r="F212">
        <v>13.307499999999999</v>
      </c>
      <c r="G212">
        <v>2534400</v>
      </c>
    </row>
    <row r="213" spans="1:7" x14ac:dyDescent="0.25">
      <c r="A213" s="20">
        <v>41127</v>
      </c>
      <c r="B213">
        <v>13.4975</v>
      </c>
      <c r="C213">
        <v>13.74375</v>
      </c>
      <c r="D213">
        <v>13.41</v>
      </c>
      <c r="E213">
        <v>13.61125</v>
      </c>
      <c r="F213">
        <v>13.61125</v>
      </c>
      <c r="G213">
        <v>1572800</v>
      </c>
    </row>
    <row r="214" spans="1:7" x14ac:dyDescent="0.25">
      <c r="A214" s="20">
        <v>41128</v>
      </c>
      <c r="B214">
        <v>13.8125</v>
      </c>
      <c r="C214">
        <v>13.887499999999999</v>
      </c>
      <c r="D214">
        <v>13.192500000000001</v>
      </c>
      <c r="E214">
        <v>13.2125</v>
      </c>
      <c r="F214">
        <v>13.2125</v>
      </c>
      <c r="G214">
        <v>1808000</v>
      </c>
    </row>
    <row r="215" spans="1:7" x14ac:dyDescent="0.25">
      <c r="A215" s="20">
        <v>41129</v>
      </c>
      <c r="B215">
        <v>13.24375</v>
      </c>
      <c r="C215">
        <v>13.7675</v>
      </c>
      <c r="D215">
        <v>13.14875</v>
      </c>
      <c r="E215">
        <v>13.751250000000001</v>
      </c>
      <c r="F215">
        <v>13.751250000000001</v>
      </c>
      <c r="G215">
        <v>1176800</v>
      </c>
    </row>
    <row r="216" spans="1:7" x14ac:dyDescent="0.25">
      <c r="A216" s="20">
        <v>41130</v>
      </c>
      <c r="B216">
        <v>13.635</v>
      </c>
      <c r="C216">
        <v>13.9475</v>
      </c>
      <c r="D216">
        <v>13.515000000000001</v>
      </c>
      <c r="E216">
        <v>13.80625</v>
      </c>
      <c r="F216">
        <v>13.80625</v>
      </c>
      <c r="G216">
        <v>1238400</v>
      </c>
    </row>
    <row r="217" spans="1:7" x14ac:dyDescent="0.25">
      <c r="A217" s="20">
        <v>41131</v>
      </c>
      <c r="B217">
        <v>13.657500000000001</v>
      </c>
      <c r="C217">
        <v>14.061249999999999</v>
      </c>
      <c r="D217">
        <v>13.55875</v>
      </c>
      <c r="E217">
        <v>14.0525</v>
      </c>
      <c r="F217">
        <v>14.0525</v>
      </c>
      <c r="G217">
        <v>1799200</v>
      </c>
    </row>
    <row r="218" spans="1:7" x14ac:dyDescent="0.25">
      <c r="A218" s="20">
        <v>41134</v>
      </c>
      <c r="B218">
        <v>14.0075</v>
      </c>
      <c r="C218">
        <v>14.436249999999999</v>
      </c>
      <c r="D218">
        <v>13.956250000000001</v>
      </c>
      <c r="E218">
        <v>14.436249999999999</v>
      </c>
      <c r="F218">
        <v>14.436249999999999</v>
      </c>
      <c r="G218">
        <v>4881600</v>
      </c>
    </row>
    <row r="219" spans="1:7" x14ac:dyDescent="0.25">
      <c r="A219" s="20">
        <v>41135</v>
      </c>
      <c r="B219">
        <v>14.38875</v>
      </c>
      <c r="C219">
        <v>14.465</v>
      </c>
      <c r="D219">
        <v>13.67375</v>
      </c>
      <c r="E219">
        <v>13.69</v>
      </c>
      <c r="F219">
        <v>13.69</v>
      </c>
      <c r="G219">
        <v>1869600</v>
      </c>
    </row>
    <row r="220" spans="1:7" x14ac:dyDescent="0.25">
      <c r="A220" s="20">
        <v>41136</v>
      </c>
      <c r="B220">
        <v>13.6975</v>
      </c>
      <c r="C220">
        <v>14.03375</v>
      </c>
      <c r="D220">
        <v>13.61125</v>
      </c>
      <c r="E220">
        <v>13.692500000000001</v>
      </c>
      <c r="F220">
        <v>13.692500000000001</v>
      </c>
      <c r="G220">
        <v>693600</v>
      </c>
    </row>
    <row r="221" spans="1:7" x14ac:dyDescent="0.25">
      <c r="A221" s="20">
        <v>41137</v>
      </c>
      <c r="B221">
        <v>13.75375</v>
      </c>
      <c r="C221">
        <v>13.9725</v>
      </c>
      <c r="D221">
        <v>13.512499999999999</v>
      </c>
      <c r="E221">
        <v>13.96625</v>
      </c>
      <c r="F221">
        <v>13.96625</v>
      </c>
      <c r="G221">
        <v>538400</v>
      </c>
    </row>
    <row r="222" spans="1:7" x14ac:dyDescent="0.25">
      <c r="A222" s="20">
        <v>41138</v>
      </c>
      <c r="B222">
        <v>14.10125</v>
      </c>
      <c r="C222">
        <v>14.47</v>
      </c>
      <c r="D222">
        <v>13.94125</v>
      </c>
      <c r="E222">
        <v>14.3375</v>
      </c>
      <c r="F222">
        <v>14.3375</v>
      </c>
      <c r="G222">
        <v>1092000</v>
      </c>
    </row>
    <row r="223" spans="1:7" x14ac:dyDescent="0.25">
      <c r="A223" s="20">
        <v>41141</v>
      </c>
      <c r="B223">
        <v>14.2125</v>
      </c>
      <c r="C223">
        <v>14.37875</v>
      </c>
      <c r="D223">
        <v>13.98</v>
      </c>
      <c r="E223">
        <v>14.348750000000001</v>
      </c>
      <c r="F223">
        <v>14.348750000000001</v>
      </c>
      <c r="G223">
        <v>1150400</v>
      </c>
    </row>
    <row r="224" spans="1:7" x14ac:dyDescent="0.25">
      <c r="A224" s="20">
        <v>41142</v>
      </c>
      <c r="B224">
        <v>14.5275</v>
      </c>
      <c r="C224">
        <v>14.57375</v>
      </c>
      <c r="D224">
        <v>13.82625</v>
      </c>
      <c r="E224">
        <v>13.96</v>
      </c>
      <c r="F224">
        <v>13.96</v>
      </c>
      <c r="G224">
        <v>1624800</v>
      </c>
    </row>
    <row r="225" spans="1:7" x14ac:dyDescent="0.25">
      <c r="A225" s="20">
        <v>41143</v>
      </c>
      <c r="B225">
        <v>13.71125</v>
      </c>
      <c r="C225">
        <v>13.96875</v>
      </c>
      <c r="D225">
        <v>13.581250000000001</v>
      </c>
      <c r="E225">
        <v>13.8575</v>
      </c>
      <c r="F225">
        <v>13.8575</v>
      </c>
      <c r="G225">
        <v>1369600</v>
      </c>
    </row>
    <row r="226" spans="1:7" x14ac:dyDescent="0.25">
      <c r="A226" s="20">
        <v>41144</v>
      </c>
      <c r="B226">
        <v>13.75375</v>
      </c>
      <c r="C226">
        <v>13.8025</v>
      </c>
      <c r="D226">
        <v>13.385</v>
      </c>
      <c r="E226">
        <v>13.56875</v>
      </c>
      <c r="F226">
        <v>13.56875</v>
      </c>
      <c r="G226">
        <v>1468000</v>
      </c>
    </row>
    <row r="227" spans="1:7" x14ac:dyDescent="0.25">
      <c r="A227" s="20">
        <v>41145</v>
      </c>
      <c r="B227">
        <v>13.4175</v>
      </c>
      <c r="C227">
        <v>14.22</v>
      </c>
      <c r="D227">
        <v>13.38625</v>
      </c>
      <c r="E227">
        <v>14.108750000000001</v>
      </c>
      <c r="F227">
        <v>14.108750000000001</v>
      </c>
      <c r="G227">
        <v>1446400</v>
      </c>
    </row>
    <row r="228" spans="1:7" x14ac:dyDescent="0.25">
      <c r="A228" s="20">
        <v>41148</v>
      </c>
      <c r="B228">
        <v>14.248749999999999</v>
      </c>
      <c r="C228">
        <v>14.36125</v>
      </c>
      <c r="D228">
        <v>13.987500000000001</v>
      </c>
      <c r="E228">
        <v>14.02875</v>
      </c>
      <c r="F228">
        <v>14.02875</v>
      </c>
      <c r="G228">
        <v>1049600</v>
      </c>
    </row>
    <row r="229" spans="1:7" x14ac:dyDescent="0.25">
      <c r="A229" s="20">
        <v>41149</v>
      </c>
      <c r="B229">
        <v>13.78875</v>
      </c>
      <c r="C229">
        <v>14.0175</v>
      </c>
      <c r="D229">
        <v>13.731249999999999</v>
      </c>
      <c r="E229">
        <v>13.765000000000001</v>
      </c>
      <c r="F229">
        <v>13.765000000000001</v>
      </c>
      <c r="G229">
        <v>915200</v>
      </c>
    </row>
    <row r="230" spans="1:7" x14ac:dyDescent="0.25">
      <c r="A230" s="20">
        <v>41150</v>
      </c>
      <c r="B230">
        <v>13.78125</v>
      </c>
      <c r="C230">
        <v>14.063750000000001</v>
      </c>
      <c r="D230">
        <v>13.67375</v>
      </c>
      <c r="E230">
        <v>13.6975</v>
      </c>
      <c r="F230">
        <v>13.6975</v>
      </c>
      <c r="G230">
        <v>1656000</v>
      </c>
    </row>
    <row r="231" spans="1:7" x14ac:dyDescent="0.25">
      <c r="A231" s="20">
        <v>41151</v>
      </c>
      <c r="B231">
        <v>13.385</v>
      </c>
      <c r="C231">
        <v>13.57625</v>
      </c>
      <c r="D231">
        <v>13.27</v>
      </c>
      <c r="E231">
        <v>13.414999999999999</v>
      </c>
      <c r="F231">
        <v>13.414999999999999</v>
      </c>
      <c r="G231">
        <v>1492800</v>
      </c>
    </row>
    <row r="232" spans="1:7" x14ac:dyDescent="0.25">
      <c r="A232" s="20">
        <v>41152</v>
      </c>
      <c r="B232">
        <v>13.625</v>
      </c>
      <c r="C232">
        <v>13.9175</v>
      </c>
      <c r="D232">
        <v>13.342499999999999</v>
      </c>
      <c r="E232">
        <v>13.81625</v>
      </c>
      <c r="F232">
        <v>13.81625</v>
      </c>
      <c r="G232">
        <v>1385600</v>
      </c>
    </row>
    <row r="233" spans="1:7" x14ac:dyDescent="0.25">
      <c r="A233" s="20">
        <v>41156</v>
      </c>
      <c r="B233">
        <v>13.77375</v>
      </c>
      <c r="C233">
        <v>13.97125</v>
      </c>
      <c r="D233">
        <v>13.54</v>
      </c>
      <c r="E233">
        <v>13.95875</v>
      </c>
      <c r="F233">
        <v>13.95875</v>
      </c>
      <c r="G233">
        <v>1432800</v>
      </c>
    </row>
    <row r="234" spans="1:7" x14ac:dyDescent="0.25">
      <c r="A234" s="20">
        <v>41157</v>
      </c>
      <c r="B234">
        <v>13.99375</v>
      </c>
      <c r="C234">
        <v>14.385</v>
      </c>
      <c r="D234">
        <v>13.99375</v>
      </c>
      <c r="E234">
        <v>14.30875</v>
      </c>
      <c r="F234">
        <v>14.30875</v>
      </c>
      <c r="G234">
        <v>396800</v>
      </c>
    </row>
    <row r="235" spans="1:7" x14ac:dyDescent="0.25">
      <c r="A235" s="20">
        <v>41158</v>
      </c>
      <c r="B235">
        <v>14.635</v>
      </c>
      <c r="C235">
        <v>15.8225</v>
      </c>
      <c r="D235">
        <v>14.635</v>
      </c>
      <c r="E235">
        <v>15.8225</v>
      </c>
      <c r="F235">
        <v>15.8225</v>
      </c>
      <c r="G235">
        <v>2371200</v>
      </c>
    </row>
    <row r="236" spans="1:7" x14ac:dyDescent="0.25">
      <c r="A236" s="20">
        <v>41159</v>
      </c>
      <c r="B236">
        <v>16.133751</v>
      </c>
      <c r="C236">
        <v>16.754999000000002</v>
      </c>
      <c r="D236">
        <v>16.072500000000002</v>
      </c>
      <c r="E236">
        <v>16.715</v>
      </c>
      <c r="F236">
        <v>16.715</v>
      </c>
      <c r="G236">
        <v>2332800</v>
      </c>
    </row>
    <row r="237" spans="1:7" x14ac:dyDescent="0.25">
      <c r="A237" s="20">
        <v>41162</v>
      </c>
      <c r="B237">
        <v>16.443750000000001</v>
      </c>
      <c r="C237">
        <v>16.946251</v>
      </c>
      <c r="D237">
        <v>15.69</v>
      </c>
      <c r="E237">
        <v>15.76375</v>
      </c>
      <c r="F237">
        <v>15.76375</v>
      </c>
      <c r="G237">
        <v>2732800</v>
      </c>
    </row>
    <row r="238" spans="1:7" x14ac:dyDescent="0.25">
      <c r="A238" s="20">
        <v>41163</v>
      </c>
      <c r="B238">
        <v>15.776249999999999</v>
      </c>
      <c r="C238">
        <v>16.196251</v>
      </c>
      <c r="D238">
        <v>15.58375</v>
      </c>
      <c r="E238">
        <v>15.835000000000001</v>
      </c>
      <c r="F238">
        <v>15.835000000000001</v>
      </c>
      <c r="G238">
        <v>2266400</v>
      </c>
    </row>
    <row r="239" spans="1:7" x14ac:dyDescent="0.25">
      <c r="A239" s="20">
        <v>41164</v>
      </c>
      <c r="B239">
        <v>16.131250000000001</v>
      </c>
      <c r="C239">
        <v>16.311250999999999</v>
      </c>
      <c r="D239">
        <v>15.74625</v>
      </c>
      <c r="E239">
        <v>16.25</v>
      </c>
      <c r="F239">
        <v>16.25</v>
      </c>
      <c r="G239">
        <v>1771200</v>
      </c>
    </row>
    <row r="240" spans="1:7" x14ac:dyDescent="0.25">
      <c r="A240" s="20">
        <v>41165</v>
      </c>
      <c r="B240">
        <v>16.233749</v>
      </c>
      <c r="C240">
        <v>17.540001</v>
      </c>
      <c r="D240">
        <v>15.942500000000001</v>
      </c>
      <c r="E240">
        <v>17.43</v>
      </c>
      <c r="F240">
        <v>17.43</v>
      </c>
      <c r="G240">
        <v>2788800</v>
      </c>
    </row>
    <row r="241" spans="1:7" x14ac:dyDescent="0.25">
      <c r="A241" s="20">
        <v>41166</v>
      </c>
      <c r="B241">
        <v>17.772499</v>
      </c>
      <c r="C241">
        <v>18.052499999999998</v>
      </c>
      <c r="D241">
        <v>16.736249999999998</v>
      </c>
      <c r="E241">
        <v>16.8325</v>
      </c>
      <c r="F241">
        <v>16.8325</v>
      </c>
      <c r="G241">
        <v>3025600</v>
      </c>
    </row>
    <row r="242" spans="1:7" x14ac:dyDescent="0.25">
      <c r="A242" s="20">
        <v>41169</v>
      </c>
      <c r="B242">
        <v>16.524999999999999</v>
      </c>
      <c r="C242">
        <v>16.921249</v>
      </c>
      <c r="D242">
        <v>16.513750000000002</v>
      </c>
      <c r="E242">
        <v>16.918751</v>
      </c>
      <c r="F242">
        <v>16.918751</v>
      </c>
      <c r="G242">
        <v>1929600</v>
      </c>
    </row>
    <row r="243" spans="1:7" x14ac:dyDescent="0.25">
      <c r="A243" s="20">
        <v>41170</v>
      </c>
      <c r="B243">
        <v>16.827499</v>
      </c>
      <c r="C243">
        <v>17.4175</v>
      </c>
      <c r="D243">
        <v>16.649999999999999</v>
      </c>
      <c r="E243">
        <v>17.362499</v>
      </c>
      <c r="F243">
        <v>17.362499</v>
      </c>
      <c r="G243">
        <v>2216800</v>
      </c>
    </row>
    <row r="244" spans="1:7" x14ac:dyDescent="0.25">
      <c r="A244" s="20">
        <v>41171</v>
      </c>
      <c r="B244">
        <v>17.6875</v>
      </c>
      <c r="C244">
        <v>17.731251</v>
      </c>
      <c r="D244">
        <v>17.295000000000002</v>
      </c>
      <c r="E244">
        <v>17.392499999999998</v>
      </c>
      <c r="F244">
        <v>17.392499999999998</v>
      </c>
      <c r="G244">
        <v>2570400</v>
      </c>
    </row>
    <row r="245" spans="1:7" x14ac:dyDescent="0.25">
      <c r="A245" s="20">
        <v>41172</v>
      </c>
      <c r="B245">
        <v>17.231251</v>
      </c>
      <c r="C245">
        <v>17.5825</v>
      </c>
      <c r="D245">
        <v>16.96125</v>
      </c>
      <c r="E245">
        <v>17.565000999999999</v>
      </c>
      <c r="F245">
        <v>17.565000999999999</v>
      </c>
      <c r="G245">
        <v>3084800</v>
      </c>
    </row>
    <row r="246" spans="1:7" x14ac:dyDescent="0.25">
      <c r="A246" s="20">
        <v>41173</v>
      </c>
      <c r="B246">
        <v>17.545000000000002</v>
      </c>
      <c r="C246">
        <v>17.915001</v>
      </c>
      <c r="D246">
        <v>17.385000000000002</v>
      </c>
      <c r="E246">
        <v>17.671249</v>
      </c>
      <c r="F246">
        <v>17.671249</v>
      </c>
      <c r="G246">
        <v>2898400</v>
      </c>
    </row>
    <row r="247" spans="1:7" x14ac:dyDescent="0.25">
      <c r="A247" s="20">
        <v>41176</v>
      </c>
      <c r="B247">
        <v>17.471250999999999</v>
      </c>
      <c r="C247">
        <v>18.076250000000002</v>
      </c>
      <c r="D247">
        <v>17.393749</v>
      </c>
      <c r="E247">
        <v>17.908750999999999</v>
      </c>
      <c r="F247">
        <v>17.908750999999999</v>
      </c>
      <c r="G247">
        <v>2852800</v>
      </c>
    </row>
    <row r="248" spans="1:7" x14ac:dyDescent="0.25">
      <c r="A248" s="20">
        <v>41177</v>
      </c>
      <c r="B248">
        <v>18.114999999999998</v>
      </c>
      <c r="C248">
        <v>18.1325</v>
      </c>
      <c r="D248">
        <v>16.526250999999998</v>
      </c>
      <c r="E248">
        <v>16.57</v>
      </c>
      <c r="F248">
        <v>16.57</v>
      </c>
      <c r="G248">
        <v>3509600</v>
      </c>
    </row>
    <row r="249" spans="1:7" x14ac:dyDescent="0.25">
      <c r="A249" s="20">
        <v>41178</v>
      </c>
      <c r="B249">
        <v>16.256250000000001</v>
      </c>
      <c r="C249">
        <v>16.48</v>
      </c>
      <c r="D249">
        <v>15.567500000000001</v>
      </c>
      <c r="E249">
        <v>15.907500000000001</v>
      </c>
      <c r="F249">
        <v>15.907500000000001</v>
      </c>
      <c r="G249">
        <v>2968000</v>
      </c>
    </row>
    <row r="250" spans="1:7" x14ac:dyDescent="0.25">
      <c r="A250" s="20">
        <v>41179</v>
      </c>
      <c r="B250">
        <v>16.477501</v>
      </c>
      <c r="C250">
        <v>17.4175</v>
      </c>
      <c r="D250">
        <v>16.2075</v>
      </c>
      <c r="E250">
        <v>17.368749999999999</v>
      </c>
      <c r="F250">
        <v>17.368749999999999</v>
      </c>
      <c r="G250">
        <v>3378400</v>
      </c>
    </row>
    <row r="251" spans="1:7" x14ac:dyDescent="0.25">
      <c r="A251" s="20">
        <v>41180</v>
      </c>
      <c r="B251">
        <v>16.96875</v>
      </c>
      <c r="C251">
        <v>17.401250999999998</v>
      </c>
      <c r="D251">
        <v>16.688749000000001</v>
      </c>
      <c r="E251">
        <v>16.842500999999999</v>
      </c>
      <c r="F251">
        <v>16.842500999999999</v>
      </c>
      <c r="G251">
        <v>3326400</v>
      </c>
    </row>
    <row r="252" spans="1:7" x14ac:dyDescent="0.25">
      <c r="A252" s="20">
        <v>41183</v>
      </c>
      <c r="B252">
        <v>17.254999000000002</v>
      </c>
      <c r="C252">
        <v>17.715</v>
      </c>
      <c r="D252">
        <v>16.598749000000002</v>
      </c>
      <c r="E252">
        <v>16.682500999999998</v>
      </c>
      <c r="F252">
        <v>16.682500999999998</v>
      </c>
      <c r="G252">
        <v>3069600</v>
      </c>
    </row>
    <row r="253" spans="1:7" x14ac:dyDescent="0.25">
      <c r="A253" s="20">
        <v>41184</v>
      </c>
      <c r="B253">
        <v>16.896249999999998</v>
      </c>
      <c r="C253">
        <v>17.040001</v>
      </c>
      <c r="D253">
        <v>16.445</v>
      </c>
      <c r="E253">
        <v>17.016251</v>
      </c>
      <c r="F253">
        <v>17.016251</v>
      </c>
      <c r="G253">
        <v>1716000</v>
      </c>
    </row>
    <row r="254" spans="1:7" x14ac:dyDescent="0.25">
      <c r="A254" s="20">
        <v>41185</v>
      </c>
      <c r="B254">
        <v>17</v>
      </c>
      <c r="C254">
        <v>17.280000999999999</v>
      </c>
      <c r="D254">
        <v>16.5825</v>
      </c>
      <c r="E254">
        <v>17.078751</v>
      </c>
      <c r="F254">
        <v>17.078751</v>
      </c>
      <c r="G254">
        <v>1817600</v>
      </c>
    </row>
    <row r="255" spans="1:7" x14ac:dyDescent="0.25">
      <c r="A255" s="20">
        <v>41186</v>
      </c>
      <c r="B255">
        <v>17.219999000000001</v>
      </c>
      <c r="C255">
        <v>17.49625</v>
      </c>
      <c r="D255">
        <v>17.102501</v>
      </c>
      <c r="E255">
        <v>17.487499</v>
      </c>
      <c r="F255">
        <v>17.487499</v>
      </c>
      <c r="G255">
        <v>6960000</v>
      </c>
    </row>
    <row r="256" spans="1:7" x14ac:dyDescent="0.25">
      <c r="A256" s="20">
        <v>41187</v>
      </c>
      <c r="B256">
        <v>18.040001</v>
      </c>
      <c r="C256">
        <v>18.217500999999999</v>
      </c>
      <c r="D256">
        <v>17.5</v>
      </c>
      <c r="E256">
        <v>17.717500999999999</v>
      </c>
      <c r="F256">
        <v>17.717500999999999</v>
      </c>
      <c r="G256">
        <v>2464000</v>
      </c>
    </row>
    <row r="257" spans="1:7" x14ac:dyDescent="0.25">
      <c r="A257" s="20">
        <v>41190</v>
      </c>
      <c r="B257">
        <v>17.475000000000001</v>
      </c>
      <c r="C257">
        <v>17.692499000000002</v>
      </c>
      <c r="D257">
        <v>17.337499999999999</v>
      </c>
      <c r="E257">
        <v>17.52</v>
      </c>
      <c r="F257">
        <v>17.52</v>
      </c>
      <c r="G257">
        <v>780800</v>
      </c>
    </row>
    <row r="258" spans="1:7" x14ac:dyDescent="0.25">
      <c r="A258" s="20">
        <v>41191</v>
      </c>
      <c r="B258">
        <v>17.485001</v>
      </c>
      <c r="C258">
        <v>17.5625</v>
      </c>
      <c r="D258">
        <v>16.665001</v>
      </c>
      <c r="E258">
        <v>16.7575</v>
      </c>
      <c r="F258">
        <v>16.7575</v>
      </c>
      <c r="G258">
        <v>1497200</v>
      </c>
    </row>
    <row r="259" spans="1:7" x14ac:dyDescent="0.25">
      <c r="A259" s="20">
        <v>41192</v>
      </c>
      <c r="B259">
        <v>16.945</v>
      </c>
      <c r="C259">
        <v>17.045000000000002</v>
      </c>
      <c r="D259">
        <v>16.57</v>
      </c>
      <c r="E259">
        <v>16.947500000000002</v>
      </c>
      <c r="F259">
        <v>16.947500000000002</v>
      </c>
      <c r="G259">
        <v>1281600</v>
      </c>
    </row>
    <row r="260" spans="1:7" x14ac:dyDescent="0.25">
      <c r="A260" s="20">
        <v>41193</v>
      </c>
      <c r="B260">
        <v>17.197500000000002</v>
      </c>
      <c r="C260">
        <v>17.389999</v>
      </c>
      <c r="D260">
        <v>17.052499999999998</v>
      </c>
      <c r="E260">
        <v>17.110001</v>
      </c>
      <c r="F260">
        <v>17.110001</v>
      </c>
      <c r="G260">
        <v>1004800</v>
      </c>
    </row>
    <row r="261" spans="1:7" x14ac:dyDescent="0.25">
      <c r="A261" s="20">
        <v>41194</v>
      </c>
      <c r="B261">
        <v>17.459999</v>
      </c>
      <c r="C261">
        <v>17.612499</v>
      </c>
      <c r="D261">
        <v>16.912500000000001</v>
      </c>
      <c r="E261">
        <v>17</v>
      </c>
      <c r="F261">
        <v>17</v>
      </c>
      <c r="G261">
        <v>1397600</v>
      </c>
    </row>
    <row r="262" spans="1:7" x14ac:dyDescent="0.25">
      <c r="A262" s="20">
        <v>41197</v>
      </c>
      <c r="B262">
        <v>17.145</v>
      </c>
      <c r="C262">
        <v>17.6175</v>
      </c>
      <c r="D262">
        <v>16.805</v>
      </c>
      <c r="E262">
        <v>17.579999999999998</v>
      </c>
      <c r="F262">
        <v>17.579999999999998</v>
      </c>
      <c r="G262">
        <v>1719200</v>
      </c>
    </row>
    <row r="263" spans="1:7" x14ac:dyDescent="0.25">
      <c r="A263" s="20">
        <v>41198</v>
      </c>
      <c r="B263">
        <v>17.877500999999999</v>
      </c>
      <c r="C263">
        <v>18.0625</v>
      </c>
      <c r="D263">
        <v>17.737499</v>
      </c>
      <c r="E263">
        <v>17.9725</v>
      </c>
      <c r="F263">
        <v>17.9725</v>
      </c>
      <c r="G263">
        <v>1372800</v>
      </c>
    </row>
    <row r="264" spans="1:7" x14ac:dyDescent="0.25">
      <c r="A264" s="20">
        <v>41199</v>
      </c>
      <c r="B264">
        <v>17.982500000000002</v>
      </c>
      <c r="C264">
        <v>18.305</v>
      </c>
      <c r="D264">
        <v>17.7925</v>
      </c>
      <c r="E264">
        <v>18.212499999999999</v>
      </c>
      <c r="F264">
        <v>18.212499999999999</v>
      </c>
      <c r="G264">
        <v>1608400</v>
      </c>
    </row>
    <row r="265" spans="1:7" x14ac:dyDescent="0.25">
      <c r="A265" s="20">
        <v>41200</v>
      </c>
      <c r="B265">
        <v>18.0825</v>
      </c>
      <c r="C265">
        <v>18.469999000000001</v>
      </c>
      <c r="D265">
        <v>17.954999999999998</v>
      </c>
      <c r="E265">
        <v>18.237499</v>
      </c>
      <c r="F265">
        <v>18.237499</v>
      </c>
      <c r="G265">
        <v>1837600</v>
      </c>
    </row>
    <row r="266" spans="1:7" x14ac:dyDescent="0.25">
      <c r="A266" s="20">
        <v>41201</v>
      </c>
      <c r="B266">
        <v>18.084999</v>
      </c>
      <c r="C266">
        <v>18.084999</v>
      </c>
      <c r="D266">
        <v>16.879999000000002</v>
      </c>
      <c r="E266">
        <v>17.09</v>
      </c>
      <c r="F266">
        <v>17.09</v>
      </c>
      <c r="G266">
        <v>3644400</v>
      </c>
    </row>
    <row r="267" spans="1:7" x14ac:dyDescent="0.25">
      <c r="A267" s="20">
        <v>41204</v>
      </c>
      <c r="B267">
        <v>17.137501</v>
      </c>
      <c r="C267">
        <v>17.309999000000001</v>
      </c>
      <c r="D267">
        <v>16.625</v>
      </c>
      <c r="E267">
        <v>17.309999000000001</v>
      </c>
      <c r="F267">
        <v>17.309999000000001</v>
      </c>
      <c r="G267">
        <v>2071600</v>
      </c>
    </row>
    <row r="268" spans="1:7" x14ac:dyDescent="0.25">
      <c r="A268" s="20">
        <v>41205</v>
      </c>
      <c r="B268">
        <v>16.329999999999998</v>
      </c>
      <c r="C268">
        <v>16.440000999999999</v>
      </c>
      <c r="D268">
        <v>15.7</v>
      </c>
      <c r="E268">
        <v>15.92</v>
      </c>
      <c r="F268">
        <v>15.92</v>
      </c>
      <c r="G268">
        <v>2218800</v>
      </c>
    </row>
    <row r="269" spans="1:7" x14ac:dyDescent="0.25">
      <c r="A269" s="20">
        <v>41206</v>
      </c>
      <c r="B269">
        <v>16.094999000000001</v>
      </c>
      <c r="C269">
        <v>16.129999000000002</v>
      </c>
      <c r="D269">
        <v>15.672499999999999</v>
      </c>
      <c r="E269">
        <v>15.785</v>
      </c>
      <c r="F269">
        <v>15.785</v>
      </c>
      <c r="G269">
        <v>1938000</v>
      </c>
    </row>
    <row r="270" spans="1:7" x14ac:dyDescent="0.25">
      <c r="A270" s="20">
        <v>41207</v>
      </c>
      <c r="B270">
        <v>16.327499</v>
      </c>
      <c r="C270">
        <v>16.407499000000001</v>
      </c>
      <c r="D270">
        <v>15.805</v>
      </c>
      <c r="E270">
        <v>16.192499000000002</v>
      </c>
      <c r="F270">
        <v>16.192499000000002</v>
      </c>
      <c r="G270">
        <v>1384000</v>
      </c>
    </row>
    <row r="271" spans="1:7" x14ac:dyDescent="0.25">
      <c r="A271" s="20">
        <v>41208</v>
      </c>
      <c r="B271">
        <v>16.204999999999998</v>
      </c>
      <c r="C271">
        <v>16.485001</v>
      </c>
      <c r="D271">
        <v>15.807499999999999</v>
      </c>
      <c r="E271">
        <v>16.235001</v>
      </c>
      <c r="F271">
        <v>16.235001</v>
      </c>
      <c r="G271">
        <v>1385200</v>
      </c>
    </row>
    <row r="272" spans="1:7" x14ac:dyDescent="0.25">
      <c r="A272" s="20">
        <v>41213</v>
      </c>
      <c r="B272">
        <v>16.575001</v>
      </c>
      <c r="C272">
        <v>16.605</v>
      </c>
      <c r="D272">
        <v>15.762499999999999</v>
      </c>
      <c r="E272">
        <v>15.887499999999999</v>
      </c>
      <c r="F272">
        <v>15.887499999999999</v>
      </c>
      <c r="G272">
        <v>1339200</v>
      </c>
    </row>
    <row r="273" spans="1:7" x14ac:dyDescent="0.25">
      <c r="A273" s="20">
        <v>41214</v>
      </c>
      <c r="B273">
        <v>16.079999999999998</v>
      </c>
      <c r="C273">
        <v>17.184999000000001</v>
      </c>
      <c r="D273">
        <v>16.035</v>
      </c>
      <c r="E273">
        <v>17.170000000000002</v>
      </c>
      <c r="F273">
        <v>17.170000000000002</v>
      </c>
      <c r="G273">
        <v>1663600</v>
      </c>
    </row>
    <row r="274" spans="1:7" x14ac:dyDescent="0.25">
      <c r="A274" s="20">
        <v>41215</v>
      </c>
      <c r="B274">
        <v>17.387501</v>
      </c>
      <c r="C274">
        <v>17.447500000000002</v>
      </c>
      <c r="D274">
        <v>16.635000000000002</v>
      </c>
      <c r="E274">
        <v>16.719999000000001</v>
      </c>
      <c r="F274">
        <v>16.719999000000001</v>
      </c>
      <c r="G274">
        <v>1607200</v>
      </c>
    </row>
    <row r="275" spans="1:7" x14ac:dyDescent="0.25">
      <c r="A275" s="20">
        <v>41218</v>
      </c>
      <c r="B275">
        <v>16.467500999999999</v>
      </c>
      <c r="C275">
        <v>16.57</v>
      </c>
      <c r="D275">
        <v>15.977499999999999</v>
      </c>
      <c r="E275">
        <v>16.397499</v>
      </c>
      <c r="F275">
        <v>16.397499</v>
      </c>
      <c r="G275">
        <v>1805200</v>
      </c>
    </row>
    <row r="276" spans="1:7" x14ac:dyDescent="0.25">
      <c r="A276" s="20">
        <v>41219</v>
      </c>
      <c r="B276">
        <v>16.522499</v>
      </c>
      <c r="C276">
        <v>17.145</v>
      </c>
      <c r="D276">
        <v>16.3675</v>
      </c>
      <c r="E276">
        <v>16.965</v>
      </c>
      <c r="F276">
        <v>16.965</v>
      </c>
      <c r="G276">
        <v>1677600</v>
      </c>
    </row>
    <row r="277" spans="1:7" x14ac:dyDescent="0.25">
      <c r="A277" s="20">
        <v>41220</v>
      </c>
      <c r="B277">
        <v>16.5425</v>
      </c>
      <c r="C277">
        <v>16.662500000000001</v>
      </c>
      <c r="D277">
        <v>15.41</v>
      </c>
      <c r="E277">
        <v>15.615</v>
      </c>
      <c r="F277">
        <v>15.615</v>
      </c>
      <c r="G277">
        <v>3394800</v>
      </c>
    </row>
    <row r="278" spans="1:7" x14ac:dyDescent="0.25">
      <c r="A278" s="20">
        <v>41221</v>
      </c>
      <c r="B278">
        <v>15.637499999999999</v>
      </c>
      <c r="C278">
        <v>15.977499999999999</v>
      </c>
      <c r="D278">
        <v>15.414999999999999</v>
      </c>
      <c r="E278">
        <v>15.4825</v>
      </c>
      <c r="F278">
        <v>15.4825</v>
      </c>
      <c r="G278">
        <v>3148800</v>
      </c>
    </row>
    <row r="279" spans="1:7" x14ac:dyDescent="0.25">
      <c r="A279" s="20">
        <v>41222</v>
      </c>
      <c r="B279">
        <v>15.324999999999999</v>
      </c>
      <c r="C279">
        <v>15.987500000000001</v>
      </c>
      <c r="D279">
        <v>15.3</v>
      </c>
      <c r="E279">
        <v>15.4925</v>
      </c>
      <c r="F279">
        <v>15.4925</v>
      </c>
      <c r="G279">
        <v>2507200</v>
      </c>
    </row>
    <row r="280" spans="1:7" x14ac:dyDescent="0.25">
      <c r="A280" s="20">
        <v>41225</v>
      </c>
      <c r="B280">
        <v>15.66</v>
      </c>
      <c r="C280">
        <v>16.535</v>
      </c>
      <c r="D280">
        <v>15.66</v>
      </c>
      <c r="E280">
        <v>16.4925</v>
      </c>
      <c r="F280">
        <v>16.4925</v>
      </c>
      <c r="G280">
        <v>1809600</v>
      </c>
    </row>
    <row r="281" spans="1:7" x14ac:dyDescent="0.25">
      <c r="A281" s="20">
        <v>41226</v>
      </c>
      <c r="B281">
        <v>16.105</v>
      </c>
      <c r="C281">
        <v>16.885000000000002</v>
      </c>
      <c r="D281">
        <v>16</v>
      </c>
      <c r="E281">
        <v>16.4575</v>
      </c>
      <c r="F281">
        <v>16.4575</v>
      </c>
      <c r="G281">
        <v>2097200</v>
      </c>
    </row>
    <row r="282" spans="1:7" x14ac:dyDescent="0.25">
      <c r="A282" s="20">
        <v>41227</v>
      </c>
      <c r="B282">
        <v>16.93</v>
      </c>
      <c r="C282">
        <v>16.9725</v>
      </c>
      <c r="D282">
        <v>15.625</v>
      </c>
      <c r="E282">
        <v>15.9</v>
      </c>
      <c r="F282">
        <v>15.9</v>
      </c>
      <c r="G282">
        <v>2247200</v>
      </c>
    </row>
    <row r="283" spans="1:7" x14ac:dyDescent="0.25">
      <c r="A283" s="20">
        <v>41228</v>
      </c>
      <c r="B283">
        <v>15.904999999999999</v>
      </c>
      <c r="C283">
        <v>16.1875</v>
      </c>
      <c r="D283">
        <v>15.2425</v>
      </c>
      <c r="E283">
        <v>15.727499999999999</v>
      </c>
      <c r="F283">
        <v>15.727499999999999</v>
      </c>
      <c r="G283">
        <v>2356000</v>
      </c>
    </row>
    <row r="284" spans="1:7" x14ac:dyDescent="0.25">
      <c r="A284" s="20">
        <v>41229</v>
      </c>
      <c r="B284">
        <v>15.92</v>
      </c>
      <c r="C284">
        <v>16.482500000000002</v>
      </c>
      <c r="D284">
        <v>15.362500000000001</v>
      </c>
      <c r="E284">
        <v>16.454999999999998</v>
      </c>
      <c r="F284">
        <v>16.454999999999998</v>
      </c>
      <c r="G284">
        <v>2913200</v>
      </c>
    </row>
    <row r="285" spans="1:7" x14ac:dyDescent="0.25">
      <c r="A285" s="20">
        <v>41232</v>
      </c>
      <c r="B285">
        <v>17.037500000000001</v>
      </c>
      <c r="C285">
        <v>17.879999000000002</v>
      </c>
      <c r="D285">
        <v>17.022499</v>
      </c>
      <c r="E285">
        <v>17.864999999999998</v>
      </c>
      <c r="F285">
        <v>17.864999999999998</v>
      </c>
      <c r="G285">
        <v>2532000</v>
      </c>
    </row>
    <row r="286" spans="1:7" x14ac:dyDescent="0.25">
      <c r="A286" s="20">
        <v>41233</v>
      </c>
      <c r="B286">
        <v>18.0625</v>
      </c>
      <c r="C286">
        <v>18.202499</v>
      </c>
      <c r="D286">
        <v>17.752500999999999</v>
      </c>
      <c r="E286">
        <v>18.155000999999999</v>
      </c>
      <c r="F286">
        <v>18.155000999999999</v>
      </c>
      <c r="G286">
        <v>2145600</v>
      </c>
    </row>
    <row r="287" spans="1:7" x14ac:dyDescent="0.25">
      <c r="A287" s="20">
        <v>41234</v>
      </c>
      <c r="B287">
        <v>18.204999999999998</v>
      </c>
      <c r="C287">
        <v>18.517499999999998</v>
      </c>
      <c r="D287">
        <v>17.860001</v>
      </c>
      <c r="E287">
        <v>18.035</v>
      </c>
      <c r="F287">
        <v>18.035</v>
      </c>
      <c r="G287">
        <v>1630000</v>
      </c>
    </row>
    <row r="288" spans="1:7" x14ac:dyDescent="0.25">
      <c r="A288" s="20">
        <v>41236</v>
      </c>
      <c r="B288">
        <v>18.467500999999999</v>
      </c>
      <c r="C288">
        <v>18.822500000000002</v>
      </c>
      <c r="D288">
        <v>18.309999000000001</v>
      </c>
      <c r="E288">
        <v>18.822500000000002</v>
      </c>
      <c r="F288">
        <v>18.822500000000002</v>
      </c>
      <c r="G288">
        <v>1062000</v>
      </c>
    </row>
    <row r="289" spans="1:7" x14ac:dyDescent="0.25">
      <c r="A289" s="20">
        <v>41239</v>
      </c>
      <c r="B289">
        <v>18.495000999999998</v>
      </c>
      <c r="C289">
        <v>18.997499000000001</v>
      </c>
      <c r="D289">
        <v>18.389999</v>
      </c>
      <c r="E289">
        <v>18.977501</v>
      </c>
      <c r="F289">
        <v>18.977501</v>
      </c>
      <c r="G289">
        <v>1922000</v>
      </c>
    </row>
    <row r="290" spans="1:7" x14ac:dyDescent="0.25">
      <c r="A290" s="20">
        <v>41240</v>
      </c>
      <c r="B290">
        <v>19.100000000000001</v>
      </c>
      <c r="C290">
        <v>19.25</v>
      </c>
      <c r="D290">
        <v>18.502500999999999</v>
      </c>
      <c r="E290">
        <v>18.557500999999998</v>
      </c>
      <c r="F290">
        <v>18.557500999999998</v>
      </c>
      <c r="G290">
        <v>1638000</v>
      </c>
    </row>
    <row r="291" spans="1:7" x14ac:dyDescent="0.25">
      <c r="A291" s="20">
        <v>41241</v>
      </c>
      <c r="B291">
        <v>18.2425</v>
      </c>
      <c r="C291">
        <v>19.114999999999998</v>
      </c>
      <c r="D291">
        <v>17.862499</v>
      </c>
      <c r="E291">
        <v>19.0625</v>
      </c>
      <c r="F291">
        <v>19.0625</v>
      </c>
      <c r="G291">
        <v>2033200</v>
      </c>
    </row>
    <row r="292" spans="1:7" x14ac:dyDescent="0.25">
      <c r="A292" s="20">
        <v>41242</v>
      </c>
      <c r="B292">
        <v>19.364999999999998</v>
      </c>
      <c r="C292">
        <v>19.4375</v>
      </c>
      <c r="D292">
        <v>18.897499</v>
      </c>
      <c r="E292">
        <v>19.32</v>
      </c>
      <c r="F292">
        <v>19.32</v>
      </c>
      <c r="G292">
        <v>1111600</v>
      </c>
    </row>
    <row r="293" spans="1:7" x14ac:dyDescent="0.25">
      <c r="A293" s="20">
        <v>41243</v>
      </c>
      <c r="B293">
        <v>19.502500999999999</v>
      </c>
      <c r="C293">
        <v>19.502500999999999</v>
      </c>
      <c r="D293">
        <v>18.774999999999999</v>
      </c>
      <c r="E293">
        <v>18.942499000000002</v>
      </c>
      <c r="F293">
        <v>18.942499000000002</v>
      </c>
      <c r="G293">
        <v>1437600</v>
      </c>
    </row>
    <row r="294" spans="1:7" x14ac:dyDescent="0.25">
      <c r="A294" s="20">
        <v>41246</v>
      </c>
      <c r="B294">
        <v>19.4725</v>
      </c>
      <c r="C294">
        <v>19.497499000000001</v>
      </c>
      <c r="D294">
        <v>18.5275</v>
      </c>
      <c r="E294">
        <v>18.59</v>
      </c>
      <c r="F294">
        <v>18.59</v>
      </c>
      <c r="G294">
        <v>1367600</v>
      </c>
    </row>
    <row r="295" spans="1:7" x14ac:dyDescent="0.25">
      <c r="A295" s="20">
        <v>41247</v>
      </c>
      <c r="B295">
        <v>18.450001</v>
      </c>
      <c r="C295">
        <v>18.684999000000001</v>
      </c>
      <c r="D295">
        <v>17.985001</v>
      </c>
      <c r="E295">
        <v>18.239999999999998</v>
      </c>
      <c r="F295">
        <v>18.239999999999998</v>
      </c>
      <c r="G295">
        <v>1467600</v>
      </c>
    </row>
    <row r="296" spans="1:7" x14ac:dyDescent="0.25">
      <c r="A296" s="20">
        <v>41248</v>
      </c>
      <c r="B296">
        <v>18.25</v>
      </c>
      <c r="C296">
        <v>18.627500999999999</v>
      </c>
      <c r="D296">
        <v>17.844999000000001</v>
      </c>
      <c r="E296">
        <v>18.5425</v>
      </c>
      <c r="F296">
        <v>18.5425</v>
      </c>
      <c r="G296">
        <v>1504400</v>
      </c>
    </row>
    <row r="297" spans="1:7" x14ac:dyDescent="0.25">
      <c r="A297" s="20">
        <v>41249</v>
      </c>
      <c r="B297">
        <v>18.545000000000002</v>
      </c>
      <c r="C297">
        <v>18.602501</v>
      </c>
      <c r="D297">
        <v>18.1675</v>
      </c>
      <c r="E297">
        <v>18.327499</v>
      </c>
      <c r="F297">
        <v>18.327499</v>
      </c>
      <c r="G297">
        <v>1081200</v>
      </c>
    </row>
    <row r="298" spans="1:7" x14ac:dyDescent="0.25">
      <c r="A298" s="20">
        <v>41250</v>
      </c>
      <c r="B298">
        <v>18.607500000000002</v>
      </c>
      <c r="C298">
        <v>18.9925</v>
      </c>
      <c r="D298">
        <v>18.202499</v>
      </c>
      <c r="E298">
        <v>18.9575</v>
      </c>
      <c r="F298">
        <v>18.9575</v>
      </c>
      <c r="G298">
        <v>1092400</v>
      </c>
    </row>
    <row r="299" spans="1:7" x14ac:dyDescent="0.25">
      <c r="A299" s="20">
        <v>41253</v>
      </c>
      <c r="B299">
        <v>18.790001</v>
      </c>
      <c r="C299">
        <v>18.920000000000002</v>
      </c>
      <c r="D299">
        <v>18.577499</v>
      </c>
      <c r="E299">
        <v>18.727501</v>
      </c>
      <c r="F299">
        <v>18.727501</v>
      </c>
      <c r="G299">
        <v>645600</v>
      </c>
    </row>
    <row r="300" spans="1:7" x14ac:dyDescent="0.25">
      <c r="A300" s="20">
        <v>41254</v>
      </c>
      <c r="B300">
        <v>18.947500000000002</v>
      </c>
      <c r="C300">
        <v>19.360001</v>
      </c>
      <c r="D300">
        <v>18.877500999999999</v>
      </c>
      <c r="E300">
        <v>19.342500999999999</v>
      </c>
      <c r="F300">
        <v>19.342500999999999</v>
      </c>
      <c r="G300">
        <v>1149200</v>
      </c>
    </row>
    <row r="301" spans="1:7" x14ac:dyDescent="0.25">
      <c r="A301" s="20">
        <v>41255</v>
      </c>
      <c r="B301">
        <v>19.424999</v>
      </c>
      <c r="C301">
        <v>19.530000999999999</v>
      </c>
      <c r="D301">
        <v>18.805</v>
      </c>
      <c r="E301">
        <v>18.862499</v>
      </c>
      <c r="F301">
        <v>18.862499</v>
      </c>
      <c r="G301">
        <v>1234400</v>
      </c>
    </row>
    <row r="302" spans="1:7" x14ac:dyDescent="0.25">
      <c r="A302" s="20">
        <v>41256</v>
      </c>
      <c r="B302">
        <v>18.892499999999998</v>
      </c>
      <c r="C302">
        <v>18.9925</v>
      </c>
      <c r="D302">
        <v>18.204999999999998</v>
      </c>
      <c r="E302">
        <v>18.502500999999999</v>
      </c>
      <c r="F302">
        <v>18.502500999999999</v>
      </c>
      <c r="G302">
        <v>1420400</v>
      </c>
    </row>
    <row r="303" spans="1:7" x14ac:dyDescent="0.25">
      <c r="A303" s="20">
        <v>41257</v>
      </c>
      <c r="B303">
        <v>18.399999999999999</v>
      </c>
      <c r="C303">
        <v>18.5</v>
      </c>
      <c r="D303">
        <v>18.139999</v>
      </c>
      <c r="E303">
        <v>18.379999000000002</v>
      </c>
      <c r="F303">
        <v>18.379999000000002</v>
      </c>
      <c r="G303">
        <v>1152400</v>
      </c>
    </row>
    <row r="304" spans="1:7" x14ac:dyDescent="0.25">
      <c r="A304" s="20">
        <v>41260</v>
      </c>
      <c r="B304">
        <v>18.307500999999998</v>
      </c>
      <c r="C304">
        <v>19.012501</v>
      </c>
      <c r="D304">
        <v>18.280000999999999</v>
      </c>
      <c r="E304">
        <v>19</v>
      </c>
      <c r="F304">
        <v>19</v>
      </c>
      <c r="G304">
        <v>1246800</v>
      </c>
    </row>
    <row r="305" spans="1:7" x14ac:dyDescent="0.25">
      <c r="A305" s="20">
        <v>41261</v>
      </c>
      <c r="B305">
        <v>19.302499999999998</v>
      </c>
      <c r="C305">
        <v>19.8475</v>
      </c>
      <c r="D305">
        <v>19.192499000000002</v>
      </c>
      <c r="E305">
        <v>19.709999</v>
      </c>
      <c r="F305">
        <v>19.709999</v>
      </c>
      <c r="G305">
        <v>2393600</v>
      </c>
    </row>
    <row r="306" spans="1:7" x14ac:dyDescent="0.25">
      <c r="A306" s="20">
        <v>41262</v>
      </c>
      <c r="B306">
        <v>19.732500000000002</v>
      </c>
      <c r="C306">
        <v>19.732500000000002</v>
      </c>
      <c r="D306">
        <v>18.537500000000001</v>
      </c>
      <c r="E306">
        <v>18.540001</v>
      </c>
      <c r="F306">
        <v>18.540001</v>
      </c>
      <c r="G306">
        <v>3339600</v>
      </c>
    </row>
    <row r="307" spans="1:7" x14ac:dyDescent="0.25">
      <c r="A307" s="20">
        <v>41263</v>
      </c>
      <c r="B307">
        <v>18.600000000000001</v>
      </c>
      <c r="C307">
        <v>18.7225</v>
      </c>
      <c r="D307">
        <v>18</v>
      </c>
      <c r="E307">
        <v>18.112499</v>
      </c>
      <c r="F307">
        <v>18.112499</v>
      </c>
      <c r="G307">
        <v>2228400</v>
      </c>
    </row>
    <row r="308" spans="1:7" x14ac:dyDescent="0.25">
      <c r="A308" s="20">
        <v>41264</v>
      </c>
      <c r="B308">
        <v>16.639999</v>
      </c>
      <c r="C308">
        <v>17.217500999999999</v>
      </c>
      <c r="D308">
        <v>16.552499999999998</v>
      </c>
      <c r="E308">
        <v>16.924999</v>
      </c>
      <c r="F308">
        <v>16.924999</v>
      </c>
      <c r="G308">
        <v>4007200</v>
      </c>
    </row>
    <row r="309" spans="1:7" x14ac:dyDescent="0.25">
      <c r="A309" s="20">
        <v>41267</v>
      </c>
      <c r="B309">
        <v>17.235001</v>
      </c>
      <c r="C309">
        <v>17.309999000000001</v>
      </c>
      <c r="D309">
        <v>17.012501</v>
      </c>
      <c r="E309">
        <v>17.237499</v>
      </c>
      <c r="F309">
        <v>17.237499</v>
      </c>
      <c r="G309">
        <v>984800</v>
      </c>
    </row>
    <row r="310" spans="1:7" x14ac:dyDescent="0.25">
      <c r="A310" s="20">
        <v>41269</v>
      </c>
      <c r="B310">
        <v>16.967500999999999</v>
      </c>
      <c r="C310">
        <v>17</v>
      </c>
      <c r="D310">
        <v>16.2925</v>
      </c>
      <c r="E310">
        <v>16.3125</v>
      </c>
      <c r="F310">
        <v>16.3125</v>
      </c>
      <c r="G310">
        <v>2283200</v>
      </c>
    </row>
    <row r="311" spans="1:7" x14ac:dyDescent="0.25">
      <c r="A311" s="20">
        <v>41270</v>
      </c>
      <c r="B311">
        <v>16.327499</v>
      </c>
      <c r="C311">
        <v>16.5</v>
      </c>
      <c r="D311">
        <v>15.29</v>
      </c>
      <c r="E311">
        <v>16.302499999999998</v>
      </c>
      <c r="F311">
        <v>16.302499999999998</v>
      </c>
      <c r="G311">
        <v>4664800</v>
      </c>
    </row>
    <row r="312" spans="1:7" x14ac:dyDescent="0.25">
      <c r="A312" s="20">
        <v>41271</v>
      </c>
      <c r="B312">
        <v>15.782500000000001</v>
      </c>
      <c r="C312">
        <v>16.190000999999999</v>
      </c>
      <c r="D312">
        <v>15.35</v>
      </c>
      <c r="E312">
        <v>15.4625</v>
      </c>
      <c r="F312">
        <v>15.4625</v>
      </c>
      <c r="G312">
        <v>2932400</v>
      </c>
    </row>
    <row r="313" spans="1:7" x14ac:dyDescent="0.25">
      <c r="A313" s="20">
        <v>41274</v>
      </c>
      <c r="B313">
        <v>14.682499999999999</v>
      </c>
      <c r="C313">
        <v>16.52</v>
      </c>
      <c r="D313">
        <v>14.567500000000001</v>
      </c>
      <c r="E313">
        <v>16.362499</v>
      </c>
      <c r="F313">
        <v>16.362499</v>
      </c>
      <c r="G313">
        <v>6731200</v>
      </c>
    </row>
    <row r="314" spans="1:7" x14ac:dyDescent="0.25">
      <c r="A314" s="20">
        <v>41276</v>
      </c>
      <c r="B314">
        <v>17.9375</v>
      </c>
      <c r="C314">
        <v>18.372499000000001</v>
      </c>
      <c r="D314">
        <v>17.482500000000002</v>
      </c>
      <c r="E314">
        <v>18.364999999999998</v>
      </c>
      <c r="F314">
        <v>18.364999999999998</v>
      </c>
      <c r="G314">
        <v>4693600</v>
      </c>
    </row>
    <row r="315" spans="1:7" x14ac:dyDescent="0.25">
      <c r="A315" s="20">
        <v>41277</v>
      </c>
      <c r="B315">
        <v>18.165001</v>
      </c>
      <c r="C315">
        <v>18.565000999999999</v>
      </c>
      <c r="D315">
        <v>17.942499000000002</v>
      </c>
      <c r="E315">
        <v>18.212499999999999</v>
      </c>
      <c r="F315">
        <v>18.212499999999999</v>
      </c>
      <c r="G315">
        <v>2348800</v>
      </c>
    </row>
    <row r="316" spans="1:7" x14ac:dyDescent="0.25">
      <c r="A316" s="20">
        <v>41278</v>
      </c>
      <c r="B316">
        <v>18.237499</v>
      </c>
      <c r="C316">
        <v>18.655000999999999</v>
      </c>
      <c r="D316">
        <v>18.155000999999999</v>
      </c>
      <c r="E316">
        <v>18.5825</v>
      </c>
      <c r="F316">
        <v>18.5825</v>
      </c>
      <c r="G316">
        <v>1370800</v>
      </c>
    </row>
    <row r="317" spans="1:7" x14ac:dyDescent="0.25">
      <c r="A317" s="20">
        <v>41281</v>
      </c>
      <c r="B317">
        <v>18.385000000000002</v>
      </c>
      <c r="C317">
        <v>18.684999000000001</v>
      </c>
      <c r="D317">
        <v>18.215</v>
      </c>
      <c r="E317">
        <v>18.575001</v>
      </c>
      <c r="F317">
        <v>18.575001</v>
      </c>
      <c r="G317">
        <v>1037600</v>
      </c>
    </row>
    <row r="318" spans="1:7" x14ac:dyDescent="0.25">
      <c r="A318" s="20">
        <v>41282</v>
      </c>
      <c r="B318">
        <v>18.7075</v>
      </c>
      <c r="C318">
        <v>18.870000999999998</v>
      </c>
      <c r="D318">
        <v>18.375</v>
      </c>
      <c r="E318">
        <v>18.787500000000001</v>
      </c>
      <c r="F318">
        <v>18.787500000000001</v>
      </c>
      <c r="G318">
        <v>1447200</v>
      </c>
    </row>
    <row r="319" spans="1:7" x14ac:dyDescent="0.25">
      <c r="A319" s="20">
        <v>41283</v>
      </c>
      <c r="B319">
        <v>19.112499</v>
      </c>
      <c r="C319">
        <v>19.149999999999999</v>
      </c>
      <c r="D319">
        <v>18.612499</v>
      </c>
      <c r="E319">
        <v>18.760000000000002</v>
      </c>
      <c r="F319">
        <v>18.760000000000002</v>
      </c>
      <c r="G319">
        <v>1698800</v>
      </c>
    </row>
    <row r="320" spans="1:7" x14ac:dyDescent="0.25">
      <c r="A320" s="20">
        <v>41284</v>
      </c>
      <c r="B320">
        <v>19.120000999999998</v>
      </c>
      <c r="C320">
        <v>19.27</v>
      </c>
      <c r="D320">
        <v>18.837499999999999</v>
      </c>
      <c r="E320">
        <v>19.227501</v>
      </c>
      <c r="F320">
        <v>19.227501</v>
      </c>
      <c r="G320">
        <v>1598000</v>
      </c>
    </row>
    <row r="321" spans="1:7" x14ac:dyDescent="0.25">
      <c r="A321" s="20">
        <v>41285</v>
      </c>
      <c r="B321">
        <v>19.200001</v>
      </c>
      <c r="C321">
        <v>19.317499000000002</v>
      </c>
      <c r="D321">
        <v>18.967500999999999</v>
      </c>
      <c r="E321">
        <v>19.285</v>
      </c>
      <c r="F321">
        <v>19.285</v>
      </c>
      <c r="G321">
        <v>1448800</v>
      </c>
    </row>
    <row r="322" spans="1:7" x14ac:dyDescent="0.25">
      <c r="A322" s="20">
        <v>41288</v>
      </c>
      <c r="B322">
        <v>19.329999999999998</v>
      </c>
      <c r="C322">
        <v>19.702499</v>
      </c>
      <c r="D322">
        <v>19.190000999999999</v>
      </c>
      <c r="E322">
        <v>19.620000999999998</v>
      </c>
      <c r="F322">
        <v>19.620000999999998</v>
      </c>
      <c r="G322">
        <v>1730000</v>
      </c>
    </row>
    <row r="323" spans="1:7" x14ac:dyDescent="0.25">
      <c r="A323" s="20">
        <v>41289</v>
      </c>
      <c r="B323">
        <v>19.385000000000002</v>
      </c>
      <c r="C323">
        <v>19.797501</v>
      </c>
      <c r="D323">
        <v>19.299999</v>
      </c>
      <c r="E323">
        <v>19.612499</v>
      </c>
      <c r="F323">
        <v>19.612499</v>
      </c>
      <c r="G323">
        <v>1545600</v>
      </c>
    </row>
    <row r="324" spans="1:7" x14ac:dyDescent="0.25">
      <c r="A324" s="20">
        <v>41290</v>
      </c>
      <c r="B324">
        <v>19.772499</v>
      </c>
      <c r="C324">
        <v>20.23</v>
      </c>
      <c r="D324">
        <v>19.677499999999998</v>
      </c>
      <c r="E324">
        <v>20.052499999999998</v>
      </c>
      <c r="F324">
        <v>20.052499999999998</v>
      </c>
      <c r="G324">
        <v>3206400</v>
      </c>
    </row>
    <row r="325" spans="1:7" x14ac:dyDescent="0.25">
      <c r="A325" s="20">
        <v>41291</v>
      </c>
      <c r="B325">
        <v>20.295000000000002</v>
      </c>
      <c r="C325">
        <v>20.375</v>
      </c>
      <c r="D325">
        <v>19.91</v>
      </c>
      <c r="E325">
        <v>19.91</v>
      </c>
      <c r="F325">
        <v>19.91</v>
      </c>
      <c r="G325">
        <v>2230000</v>
      </c>
    </row>
    <row r="326" spans="1:7" x14ac:dyDescent="0.25">
      <c r="A326" s="20">
        <v>41292</v>
      </c>
      <c r="B326">
        <v>20.129999000000002</v>
      </c>
      <c r="C326">
        <v>21.2575</v>
      </c>
      <c r="D326">
        <v>20</v>
      </c>
      <c r="E326">
        <v>21.16</v>
      </c>
      <c r="F326">
        <v>21.16</v>
      </c>
      <c r="G326">
        <v>3272800</v>
      </c>
    </row>
    <row r="327" spans="1:7" x14ac:dyDescent="0.25">
      <c r="A327" s="20">
        <v>41296</v>
      </c>
      <c r="B327">
        <v>21.202499</v>
      </c>
      <c r="C327">
        <v>21.907499000000001</v>
      </c>
      <c r="D327">
        <v>20.799999</v>
      </c>
      <c r="E327">
        <v>21.805</v>
      </c>
      <c r="F327">
        <v>21.805</v>
      </c>
      <c r="G327">
        <v>2697600</v>
      </c>
    </row>
    <row r="328" spans="1:7" x14ac:dyDescent="0.25">
      <c r="A328" s="20">
        <v>41297</v>
      </c>
      <c r="B328">
        <v>21.7775</v>
      </c>
      <c r="C328">
        <v>22.485001</v>
      </c>
      <c r="D328">
        <v>21.709999</v>
      </c>
      <c r="E328">
        <v>22.372499000000001</v>
      </c>
      <c r="F328">
        <v>22.372499000000001</v>
      </c>
      <c r="G328">
        <v>4052800</v>
      </c>
    </row>
    <row r="329" spans="1:7" x14ac:dyDescent="0.25">
      <c r="A329" s="20">
        <v>41298</v>
      </c>
      <c r="B329">
        <v>22.212499999999999</v>
      </c>
      <c r="C329">
        <v>22.5825</v>
      </c>
      <c r="D329">
        <v>20.9175</v>
      </c>
      <c r="E329">
        <v>22.24</v>
      </c>
      <c r="F329">
        <v>22.24</v>
      </c>
      <c r="G329">
        <v>3461200</v>
      </c>
    </row>
    <row r="330" spans="1:7" x14ac:dyDescent="0.25">
      <c r="A330" s="20">
        <v>41299</v>
      </c>
      <c r="B330">
        <v>22.184999000000001</v>
      </c>
      <c r="C330">
        <v>22.450001</v>
      </c>
      <c r="D330">
        <v>21.647499</v>
      </c>
      <c r="E330">
        <v>22.07</v>
      </c>
      <c r="F330">
        <v>22.07</v>
      </c>
      <c r="G330">
        <v>2300400</v>
      </c>
    </row>
    <row r="331" spans="1:7" x14ac:dyDescent="0.25">
      <c r="A331" s="20">
        <v>41302</v>
      </c>
      <c r="B331">
        <v>22.147499</v>
      </c>
      <c r="C331">
        <v>22.147499</v>
      </c>
      <c r="D331">
        <v>21.225000000000001</v>
      </c>
      <c r="E331">
        <v>21.450001</v>
      </c>
      <c r="F331">
        <v>21.450001</v>
      </c>
      <c r="G331">
        <v>1787200</v>
      </c>
    </row>
    <row r="332" spans="1:7" x14ac:dyDescent="0.25">
      <c r="A332" s="20">
        <v>41303</v>
      </c>
      <c r="B332">
        <v>21.142499999999998</v>
      </c>
      <c r="C332">
        <v>22.280000999999999</v>
      </c>
      <c r="D332">
        <v>21.014999</v>
      </c>
      <c r="E332">
        <v>22.127500999999999</v>
      </c>
      <c r="F332">
        <v>22.127500999999999</v>
      </c>
      <c r="G332">
        <v>2163200</v>
      </c>
    </row>
    <row r="333" spans="1:7" x14ac:dyDescent="0.25">
      <c r="A333" s="20">
        <v>41304</v>
      </c>
      <c r="B333">
        <v>21.5975</v>
      </c>
      <c r="C333">
        <v>21.862499</v>
      </c>
      <c r="D333">
        <v>20.684999000000001</v>
      </c>
      <c r="E333">
        <v>20.735001</v>
      </c>
      <c r="F333">
        <v>20.735001</v>
      </c>
      <c r="G333">
        <v>2890400</v>
      </c>
    </row>
    <row r="334" spans="1:7" x14ac:dyDescent="0.25">
      <c r="A334" s="20">
        <v>41305</v>
      </c>
      <c r="B334">
        <v>20.5625</v>
      </c>
      <c r="C334">
        <v>21.09</v>
      </c>
      <c r="D334">
        <v>20.43</v>
      </c>
      <c r="E334">
        <v>20.639999</v>
      </c>
      <c r="F334">
        <v>20.639999</v>
      </c>
      <c r="G334">
        <v>2278400</v>
      </c>
    </row>
    <row r="335" spans="1:7" x14ac:dyDescent="0.25">
      <c r="A335" s="20">
        <v>41306</v>
      </c>
      <c r="B335">
        <v>21.450001</v>
      </c>
      <c r="C335">
        <v>21.975000000000001</v>
      </c>
      <c r="D335">
        <v>21.442499000000002</v>
      </c>
      <c r="E335">
        <v>21.682500999999998</v>
      </c>
      <c r="F335">
        <v>21.682500999999998</v>
      </c>
      <c r="G335">
        <v>3041200</v>
      </c>
    </row>
    <row r="336" spans="1:7" x14ac:dyDescent="0.25">
      <c r="A336" s="20">
        <v>41309</v>
      </c>
      <c r="B336">
        <v>21.0975</v>
      </c>
      <c r="C336">
        <v>21.327499</v>
      </c>
      <c r="D336">
        <v>20.262501</v>
      </c>
      <c r="E336">
        <v>20.27</v>
      </c>
      <c r="F336">
        <v>20.27</v>
      </c>
      <c r="G336">
        <v>3050000</v>
      </c>
    </row>
    <row r="337" spans="1:7" x14ac:dyDescent="0.25">
      <c r="A337" s="20">
        <v>41310</v>
      </c>
      <c r="B337">
        <v>20.73</v>
      </c>
      <c r="C337">
        <v>21.524999999999999</v>
      </c>
      <c r="D337">
        <v>20.662500000000001</v>
      </c>
      <c r="E337">
        <v>21.15</v>
      </c>
      <c r="F337">
        <v>21.15</v>
      </c>
      <c r="G337">
        <v>2419600</v>
      </c>
    </row>
    <row r="338" spans="1:7" x14ac:dyDescent="0.25">
      <c r="A338" s="20">
        <v>41311</v>
      </c>
      <c r="B338">
        <v>20.7075</v>
      </c>
      <c r="C338">
        <v>21.287500000000001</v>
      </c>
      <c r="D338">
        <v>20.647499</v>
      </c>
      <c r="E338">
        <v>21.247499000000001</v>
      </c>
      <c r="F338">
        <v>21.247499000000001</v>
      </c>
      <c r="G338">
        <v>2310400</v>
      </c>
    </row>
    <row r="339" spans="1:7" x14ac:dyDescent="0.25">
      <c r="A339" s="20">
        <v>41312</v>
      </c>
      <c r="B339">
        <v>21.537500000000001</v>
      </c>
      <c r="C339">
        <v>21.592500999999999</v>
      </c>
      <c r="D339">
        <v>20.462499999999999</v>
      </c>
      <c r="E339">
        <v>21.322500000000002</v>
      </c>
      <c r="F339">
        <v>21.322500000000002</v>
      </c>
      <c r="G339">
        <v>3313600</v>
      </c>
    </row>
    <row r="340" spans="1:7" x14ac:dyDescent="0.25">
      <c r="A340" s="20">
        <v>41313</v>
      </c>
      <c r="B340">
        <v>21.462499999999999</v>
      </c>
      <c r="C340">
        <v>21.84</v>
      </c>
      <c r="D340">
        <v>21.4575</v>
      </c>
      <c r="E340">
        <v>21.732500000000002</v>
      </c>
      <c r="F340">
        <v>21.732500000000002</v>
      </c>
      <c r="G340">
        <v>2006400</v>
      </c>
    </row>
    <row r="341" spans="1:7" x14ac:dyDescent="0.25">
      <c r="A341" s="20">
        <v>41316</v>
      </c>
      <c r="B341">
        <v>21.82</v>
      </c>
      <c r="C341">
        <v>22.215</v>
      </c>
      <c r="D341">
        <v>21.629999000000002</v>
      </c>
      <c r="E341">
        <v>22.037500000000001</v>
      </c>
      <c r="F341">
        <v>22.037500000000001</v>
      </c>
      <c r="G341">
        <v>1801200</v>
      </c>
    </row>
    <row r="342" spans="1:7" x14ac:dyDescent="0.25">
      <c r="A342" s="20">
        <v>41317</v>
      </c>
      <c r="B342">
        <v>22.18</v>
      </c>
      <c r="C342">
        <v>22.532499000000001</v>
      </c>
      <c r="D342">
        <v>21.985001</v>
      </c>
      <c r="E342">
        <v>22.325001</v>
      </c>
      <c r="F342">
        <v>22.325001</v>
      </c>
      <c r="G342">
        <v>2024400</v>
      </c>
    </row>
    <row r="343" spans="1:7" x14ac:dyDescent="0.25">
      <c r="A343" s="20">
        <v>41318</v>
      </c>
      <c r="B343">
        <v>22.4</v>
      </c>
      <c r="C343">
        <v>22.625</v>
      </c>
      <c r="D343">
        <v>21.857500000000002</v>
      </c>
      <c r="E343">
        <v>22.245000999999998</v>
      </c>
      <c r="F343">
        <v>22.245000999999998</v>
      </c>
      <c r="G343">
        <v>2552800</v>
      </c>
    </row>
    <row r="344" spans="1:7" x14ac:dyDescent="0.25">
      <c r="A344" s="20">
        <v>41319</v>
      </c>
      <c r="B344">
        <v>22.120000999999998</v>
      </c>
      <c r="C344">
        <v>22.682500999999998</v>
      </c>
      <c r="D344">
        <v>21.934999000000001</v>
      </c>
      <c r="E344">
        <v>22.557500999999998</v>
      </c>
      <c r="F344">
        <v>22.557500999999998</v>
      </c>
      <c r="G344">
        <v>2059600</v>
      </c>
    </row>
    <row r="345" spans="1:7" x14ac:dyDescent="0.25">
      <c r="A345" s="20">
        <v>41320</v>
      </c>
      <c r="B345">
        <v>22.809999000000001</v>
      </c>
      <c r="C345">
        <v>22.864999999999998</v>
      </c>
      <c r="D345">
        <v>22.212499999999999</v>
      </c>
      <c r="E345">
        <v>22.732500000000002</v>
      </c>
      <c r="F345">
        <v>22.732500000000002</v>
      </c>
      <c r="G345">
        <v>2559600</v>
      </c>
    </row>
    <row r="346" spans="1:7" x14ac:dyDescent="0.25">
      <c r="A346" s="20">
        <v>41324</v>
      </c>
      <c r="B346">
        <v>22.889999</v>
      </c>
      <c r="C346">
        <v>23.76</v>
      </c>
      <c r="D346">
        <v>22.889999</v>
      </c>
      <c r="E346">
        <v>23.684999000000001</v>
      </c>
      <c r="F346">
        <v>23.684999000000001</v>
      </c>
      <c r="G346">
        <v>2130400</v>
      </c>
    </row>
    <row r="347" spans="1:7" x14ac:dyDescent="0.25">
      <c r="A347" s="20">
        <v>41325</v>
      </c>
      <c r="B347">
        <v>23.614999999999998</v>
      </c>
      <c r="C347">
        <v>23.647499</v>
      </c>
      <c r="D347">
        <v>21.377500999999999</v>
      </c>
      <c r="E347">
        <v>21.377500999999999</v>
      </c>
      <c r="F347">
        <v>21.377500999999999</v>
      </c>
      <c r="G347">
        <v>2763600</v>
      </c>
    </row>
    <row r="348" spans="1:7" x14ac:dyDescent="0.25">
      <c r="A348" s="20">
        <v>41326</v>
      </c>
      <c r="B348">
        <v>21.552499999999998</v>
      </c>
      <c r="C348">
        <v>21.575001</v>
      </c>
      <c r="D348">
        <v>20.424999</v>
      </c>
      <c r="E348">
        <v>21.18</v>
      </c>
      <c r="F348">
        <v>21.18</v>
      </c>
      <c r="G348">
        <v>3004400</v>
      </c>
    </row>
    <row r="349" spans="1:7" x14ac:dyDescent="0.25">
      <c r="A349" s="20">
        <v>41327</v>
      </c>
      <c r="B349">
        <v>21.702499</v>
      </c>
      <c r="C349">
        <v>21.93</v>
      </c>
      <c r="D349">
        <v>21.2775</v>
      </c>
      <c r="E349">
        <v>21.895</v>
      </c>
      <c r="F349">
        <v>21.895</v>
      </c>
      <c r="G349">
        <v>1849200</v>
      </c>
    </row>
    <row r="350" spans="1:7" x14ac:dyDescent="0.25">
      <c r="A350" s="20">
        <v>41330</v>
      </c>
      <c r="B350">
        <v>22.6525</v>
      </c>
      <c r="C350">
        <v>22.922501</v>
      </c>
      <c r="D350">
        <v>18.655000999999999</v>
      </c>
      <c r="E350">
        <v>18.834999</v>
      </c>
      <c r="F350">
        <v>18.834999</v>
      </c>
      <c r="G350">
        <v>6746000</v>
      </c>
    </row>
    <row r="351" spans="1:7" x14ac:dyDescent="0.25">
      <c r="A351" s="20">
        <v>41331</v>
      </c>
      <c r="B351">
        <v>18.93</v>
      </c>
      <c r="C351">
        <v>19.432500999999998</v>
      </c>
      <c r="D351">
        <v>17.8675</v>
      </c>
      <c r="E351">
        <v>19.155000999999999</v>
      </c>
      <c r="F351">
        <v>19.155000999999999</v>
      </c>
      <c r="G351">
        <v>5688000</v>
      </c>
    </row>
    <row r="352" spans="1:7" x14ac:dyDescent="0.25">
      <c r="A352" s="20">
        <v>41332</v>
      </c>
      <c r="B352">
        <v>19.0275</v>
      </c>
      <c r="C352">
        <v>20.712499999999999</v>
      </c>
      <c r="D352">
        <v>18.852501</v>
      </c>
      <c r="E352">
        <v>20.377500999999999</v>
      </c>
      <c r="F352">
        <v>20.377500999999999</v>
      </c>
      <c r="G352">
        <v>5334400</v>
      </c>
    </row>
    <row r="353" spans="1:7" x14ac:dyDescent="0.25">
      <c r="A353" s="20">
        <v>41333</v>
      </c>
      <c r="B353">
        <v>20.454999999999998</v>
      </c>
      <c r="C353">
        <v>20.782499000000001</v>
      </c>
      <c r="D353">
        <v>19.780000999999999</v>
      </c>
      <c r="E353">
        <v>19.780000999999999</v>
      </c>
      <c r="F353">
        <v>19.780000999999999</v>
      </c>
      <c r="G353">
        <v>4812800</v>
      </c>
    </row>
    <row r="354" spans="1:7" x14ac:dyDescent="0.25">
      <c r="A354" s="20">
        <v>41334</v>
      </c>
      <c r="B354">
        <v>18.9025</v>
      </c>
      <c r="C354">
        <v>19.809999000000001</v>
      </c>
      <c r="D354">
        <v>18.43</v>
      </c>
      <c r="E354">
        <v>19.475000000000001</v>
      </c>
      <c r="F354">
        <v>19.475000000000001</v>
      </c>
      <c r="G354">
        <v>6108000</v>
      </c>
    </row>
    <row r="355" spans="1:7" x14ac:dyDescent="0.25">
      <c r="A355" s="20">
        <v>41337</v>
      </c>
      <c r="B355">
        <v>19.192499000000002</v>
      </c>
      <c r="C355">
        <v>20.5</v>
      </c>
      <c r="D355">
        <v>19.105</v>
      </c>
      <c r="E355">
        <v>20.482500000000002</v>
      </c>
      <c r="F355">
        <v>20.482500000000002</v>
      </c>
      <c r="G355">
        <v>4596000</v>
      </c>
    </row>
    <row r="356" spans="1:7" x14ac:dyDescent="0.25">
      <c r="A356" s="20">
        <v>41338</v>
      </c>
      <c r="B356">
        <v>21.137501</v>
      </c>
      <c r="C356">
        <v>21.267499999999998</v>
      </c>
      <c r="D356">
        <v>20.9025</v>
      </c>
      <c r="E356">
        <v>21.142499999999998</v>
      </c>
      <c r="F356">
        <v>21.142499999999998</v>
      </c>
      <c r="G356">
        <v>4040800</v>
      </c>
    </row>
    <row r="357" spans="1:7" x14ac:dyDescent="0.25">
      <c r="A357" s="20">
        <v>41339</v>
      </c>
      <c r="B357">
        <v>21.370000999999998</v>
      </c>
      <c r="C357">
        <v>21.41</v>
      </c>
      <c r="D357">
        <v>20.6325</v>
      </c>
      <c r="E357">
        <v>21.01</v>
      </c>
      <c r="F357">
        <v>21.01</v>
      </c>
      <c r="G357">
        <v>3378400</v>
      </c>
    </row>
    <row r="358" spans="1:7" x14ac:dyDescent="0.25">
      <c r="A358" s="20">
        <v>41340</v>
      </c>
      <c r="B358">
        <v>21.092500999999999</v>
      </c>
      <c r="C358">
        <v>21.462499999999999</v>
      </c>
      <c r="D358">
        <v>20.934999000000001</v>
      </c>
      <c r="E358">
        <v>21.454999999999998</v>
      </c>
      <c r="F358">
        <v>21.454999999999998</v>
      </c>
      <c r="G358">
        <v>2496800</v>
      </c>
    </row>
    <row r="359" spans="1:7" x14ac:dyDescent="0.25">
      <c r="A359" s="20">
        <v>41341</v>
      </c>
      <c r="B359">
        <v>21.822500000000002</v>
      </c>
      <c r="C359">
        <v>21.875</v>
      </c>
      <c r="D359">
        <v>21.127500999999999</v>
      </c>
      <c r="E359">
        <v>21.737499</v>
      </c>
      <c r="F359">
        <v>21.737499</v>
      </c>
      <c r="G359">
        <v>3599600</v>
      </c>
    </row>
    <row r="360" spans="1:7" x14ac:dyDescent="0.25">
      <c r="A360" s="20">
        <v>41344</v>
      </c>
      <c r="B360">
        <v>21.7425</v>
      </c>
      <c r="C360">
        <v>22.672501</v>
      </c>
      <c r="D360">
        <v>21.67</v>
      </c>
      <c r="E360">
        <v>22.647499</v>
      </c>
      <c r="F360">
        <v>22.647499</v>
      </c>
      <c r="G360">
        <v>4042000</v>
      </c>
    </row>
    <row r="361" spans="1:7" x14ac:dyDescent="0.25">
      <c r="A361" s="20">
        <v>41345</v>
      </c>
      <c r="B361">
        <v>22.565000999999999</v>
      </c>
      <c r="C361">
        <v>22.725000000000001</v>
      </c>
      <c r="D361">
        <v>21.524999999999999</v>
      </c>
      <c r="E361">
        <v>22.247499000000001</v>
      </c>
      <c r="F361">
        <v>22.247499000000001</v>
      </c>
      <c r="G361">
        <v>5069600</v>
      </c>
    </row>
    <row r="362" spans="1:7" x14ac:dyDescent="0.25">
      <c r="A362" s="20">
        <v>41346</v>
      </c>
      <c r="B362">
        <v>22.364999999999998</v>
      </c>
      <c r="C362">
        <v>22.549999</v>
      </c>
      <c r="D362">
        <v>21.875</v>
      </c>
      <c r="E362">
        <v>22.372499000000001</v>
      </c>
      <c r="F362">
        <v>22.372499000000001</v>
      </c>
      <c r="G362">
        <v>2525600</v>
      </c>
    </row>
    <row r="363" spans="1:7" x14ac:dyDescent="0.25">
      <c r="A363" s="20">
        <v>41347</v>
      </c>
      <c r="B363">
        <v>22.674999</v>
      </c>
      <c r="C363">
        <v>22.889999</v>
      </c>
      <c r="D363">
        <v>22.4175</v>
      </c>
      <c r="E363">
        <v>22.7925</v>
      </c>
      <c r="F363">
        <v>22.7925</v>
      </c>
      <c r="G363">
        <v>1949200</v>
      </c>
    </row>
    <row r="364" spans="1:7" x14ac:dyDescent="0.25">
      <c r="A364" s="20">
        <v>41348</v>
      </c>
      <c r="B364">
        <v>22.712499999999999</v>
      </c>
      <c r="C364">
        <v>22.945</v>
      </c>
      <c r="D364">
        <v>22.305</v>
      </c>
      <c r="E364">
        <v>22.8125</v>
      </c>
      <c r="F364">
        <v>22.8125</v>
      </c>
      <c r="G364">
        <v>1958000</v>
      </c>
    </row>
    <row r="365" spans="1:7" x14ac:dyDescent="0.25">
      <c r="A365" s="20">
        <v>41351</v>
      </c>
      <c r="B365">
        <v>21.355</v>
      </c>
      <c r="C365">
        <v>22.614999999999998</v>
      </c>
      <c r="D365">
        <v>21.305</v>
      </c>
      <c r="E365">
        <v>21.6325</v>
      </c>
      <c r="F365">
        <v>21.6325</v>
      </c>
      <c r="G365">
        <v>4140000</v>
      </c>
    </row>
    <row r="366" spans="1:7" x14ac:dyDescent="0.25">
      <c r="A366" s="20">
        <v>41352</v>
      </c>
      <c r="B366">
        <v>22.105</v>
      </c>
      <c r="C366">
        <v>22.190000999999999</v>
      </c>
      <c r="D366">
        <v>20.477501</v>
      </c>
      <c r="E366">
        <v>21.537500000000001</v>
      </c>
      <c r="F366">
        <v>21.537500000000001</v>
      </c>
      <c r="G366">
        <v>5928000</v>
      </c>
    </row>
    <row r="367" spans="1:7" x14ac:dyDescent="0.25">
      <c r="A367" s="20">
        <v>41353</v>
      </c>
      <c r="B367">
        <v>22.352501</v>
      </c>
      <c r="C367">
        <v>22.895</v>
      </c>
      <c r="D367">
        <v>22.127500999999999</v>
      </c>
      <c r="E367">
        <v>22.752500999999999</v>
      </c>
      <c r="F367">
        <v>22.752500999999999</v>
      </c>
      <c r="G367">
        <v>3924800</v>
      </c>
    </row>
    <row r="368" spans="1:7" x14ac:dyDescent="0.25">
      <c r="A368" s="20">
        <v>41354</v>
      </c>
      <c r="B368">
        <v>22.177499999999998</v>
      </c>
      <c r="C368">
        <v>22.690000999999999</v>
      </c>
      <c r="D368">
        <v>21.790001</v>
      </c>
      <c r="E368">
        <v>22.07</v>
      </c>
      <c r="F368">
        <v>22.07</v>
      </c>
      <c r="G368">
        <v>3203200</v>
      </c>
    </row>
    <row r="369" spans="1:7" x14ac:dyDescent="0.25">
      <c r="A369" s="20">
        <v>41355</v>
      </c>
      <c r="B369">
        <v>22.475000000000001</v>
      </c>
      <c r="C369">
        <v>22.559999000000001</v>
      </c>
      <c r="D369">
        <v>21.817499000000002</v>
      </c>
      <c r="E369">
        <v>22.142499999999998</v>
      </c>
      <c r="F369">
        <v>22.142499999999998</v>
      </c>
      <c r="G369">
        <v>2375600</v>
      </c>
    </row>
    <row r="370" spans="1:7" x14ac:dyDescent="0.25">
      <c r="A370" s="20">
        <v>41358</v>
      </c>
      <c r="B370">
        <v>22.709999</v>
      </c>
      <c r="C370">
        <v>23.035</v>
      </c>
      <c r="D370">
        <v>21.782499000000001</v>
      </c>
      <c r="E370">
        <v>22.3475</v>
      </c>
      <c r="F370">
        <v>22.3475</v>
      </c>
      <c r="G370">
        <v>3941200</v>
      </c>
    </row>
    <row r="371" spans="1:7" x14ac:dyDescent="0.25">
      <c r="A371" s="20">
        <v>41359</v>
      </c>
      <c r="B371">
        <v>22.807500999999998</v>
      </c>
      <c r="C371">
        <v>23.147499</v>
      </c>
      <c r="D371">
        <v>22.552499999999998</v>
      </c>
      <c r="E371">
        <v>22.995000999999998</v>
      </c>
      <c r="F371">
        <v>22.995000999999998</v>
      </c>
      <c r="G371">
        <v>2284000</v>
      </c>
    </row>
    <row r="372" spans="1:7" x14ac:dyDescent="0.25">
      <c r="A372" s="20">
        <v>41360</v>
      </c>
      <c r="B372">
        <v>22.469999000000001</v>
      </c>
      <c r="C372">
        <v>22.975000000000001</v>
      </c>
      <c r="D372">
        <v>22.285</v>
      </c>
      <c r="E372">
        <v>22.815000999999999</v>
      </c>
      <c r="F372">
        <v>22.815000999999999</v>
      </c>
      <c r="G372">
        <v>2940800</v>
      </c>
    </row>
    <row r="373" spans="1:7" x14ac:dyDescent="0.25">
      <c r="A373" s="20">
        <v>41361</v>
      </c>
      <c r="B373">
        <v>22.877500999999999</v>
      </c>
      <c r="C373">
        <v>22.969999000000001</v>
      </c>
      <c r="D373">
        <v>22.695</v>
      </c>
      <c r="E373">
        <v>22.77</v>
      </c>
      <c r="F373">
        <v>22.77</v>
      </c>
      <c r="G373">
        <v>1754800</v>
      </c>
    </row>
    <row r="374" spans="1:7" x14ac:dyDescent="0.25">
      <c r="A374" s="20">
        <v>41365</v>
      </c>
      <c r="B374">
        <v>22.982500000000002</v>
      </c>
      <c r="C374">
        <v>23.087499999999999</v>
      </c>
      <c r="D374">
        <v>22.545000000000002</v>
      </c>
      <c r="E374">
        <v>22.795000000000002</v>
      </c>
      <c r="F374">
        <v>22.795000000000002</v>
      </c>
      <c r="G374">
        <v>2062400</v>
      </c>
    </row>
    <row r="375" spans="1:7" x14ac:dyDescent="0.25">
      <c r="A375" s="20">
        <v>41366</v>
      </c>
      <c r="B375">
        <v>23.135000000000002</v>
      </c>
      <c r="C375">
        <v>23.524999999999999</v>
      </c>
      <c r="D375">
        <v>23.0625</v>
      </c>
      <c r="E375">
        <v>23.514999</v>
      </c>
      <c r="F375">
        <v>23.514999</v>
      </c>
      <c r="G375">
        <v>2340400</v>
      </c>
    </row>
    <row r="376" spans="1:7" x14ac:dyDescent="0.25">
      <c r="A376" s="20">
        <v>41367</v>
      </c>
      <c r="B376">
        <v>23.545000000000002</v>
      </c>
      <c r="C376">
        <v>23.662500000000001</v>
      </c>
      <c r="D376">
        <v>22.424999</v>
      </c>
      <c r="E376">
        <v>22.6525</v>
      </c>
      <c r="F376">
        <v>22.6525</v>
      </c>
      <c r="G376">
        <v>3010800</v>
      </c>
    </row>
    <row r="377" spans="1:7" x14ac:dyDescent="0.25">
      <c r="A377" s="20">
        <v>41368</v>
      </c>
      <c r="B377">
        <v>22.700001</v>
      </c>
      <c r="C377">
        <v>23.037500000000001</v>
      </c>
      <c r="D377">
        <v>22.112499</v>
      </c>
      <c r="E377">
        <v>23.037500000000001</v>
      </c>
      <c r="F377">
        <v>23.037500000000001</v>
      </c>
      <c r="G377">
        <v>2434000</v>
      </c>
    </row>
    <row r="378" spans="1:7" x14ac:dyDescent="0.25">
      <c r="A378" s="20">
        <v>41369</v>
      </c>
      <c r="B378">
        <v>21.735001</v>
      </c>
      <c r="C378">
        <v>22.954999999999998</v>
      </c>
      <c r="D378">
        <v>21.6175</v>
      </c>
      <c r="E378">
        <v>22.947500000000002</v>
      </c>
      <c r="F378">
        <v>22.947500000000002</v>
      </c>
      <c r="G378">
        <v>3816800</v>
      </c>
    </row>
    <row r="379" spans="1:7" x14ac:dyDescent="0.25">
      <c r="A379" s="20">
        <v>41372</v>
      </c>
      <c r="B379">
        <v>23.0975</v>
      </c>
      <c r="C379">
        <v>23.587499999999999</v>
      </c>
      <c r="D379">
        <v>22.797501</v>
      </c>
      <c r="E379">
        <v>23.5275</v>
      </c>
      <c r="F379">
        <v>23.5275</v>
      </c>
      <c r="G379">
        <v>1994400</v>
      </c>
    </row>
    <row r="380" spans="1:7" x14ac:dyDescent="0.25">
      <c r="A380" s="20">
        <v>41373</v>
      </c>
      <c r="B380">
        <v>23.719999000000001</v>
      </c>
      <c r="C380">
        <v>24.122499000000001</v>
      </c>
      <c r="D380">
        <v>23.362499</v>
      </c>
      <c r="E380">
        <v>23.855</v>
      </c>
      <c r="F380">
        <v>23.855</v>
      </c>
      <c r="G380">
        <v>2427200</v>
      </c>
    </row>
    <row r="381" spans="1:7" x14ac:dyDescent="0.25">
      <c r="A381" s="20">
        <v>41374</v>
      </c>
      <c r="B381">
        <v>24.125</v>
      </c>
      <c r="C381">
        <v>24.567499000000002</v>
      </c>
      <c r="D381">
        <v>24.07</v>
      </c>
      <c r="E381">
        <v>24.452499</v>
      </c>
      <c r="F381">
        <v>24.452499</v>
      </c>
      <c r="G381">
        <v>2579600</v>
      </c>
    </row>
    <row r="382" spans="1:7" x14ac:dyDescent="0.25">
      <c r="A382" s="20">
        <v>41375</v>
      </c>
      <c r="B382">
        <v>24.592500999999999</v>
      </c>
      <c r="C382">
        <v>25.017499999999998</v>
      </c>
      <c r="D382">
        <v>24.415001</v>
      </c>
      <c r="E382">
        <v>24.587499999999999</v>
      </c>
      <c r="F382">
        <v>24.587499999999999</v>
      </c>
      <c r="G382">
        <v>2152400</v>
      </c>
    </row>
    <row r="383" spans="1:7" x14ac:dyDescent="0.25">
      <c r="A383" s="20">
        <v>41376</v>
      </c>
      <c r="B383">
        <v>24.325001</v>
      </c>
      <c r="C383">
        <v>25.08</v>
      </c>
      <c r="D383">
        <v>24.0425</v>
      </c>
      <c r="E383">
        <v>25.024999999999999</v>
      </c>
      <c r="F383">
        <v>25.024999999999999</v>
      </c>
      <c r="G383">
        <v>1986800</v>
      </c>
    </row>
    <row r="384" spans="1:7" x14ac:dyDescent="0.25">
      <c r="A384" s="20">
        <v>41379</v>
      </c>
      <c r="B384">
        <v>24.875</v>
      </c>
      <c r="C384">
        <v>25.212499999999999</v>
      </c>
      <c r="D384">
        <v>21.08</v>
      </c>
      <c r="E384">
        <v>22.125</v>
      </c>
      <c r="F384">
        <v>22.125</v>
      </c>
      <c r="G384">
        <v>8090800</v>
      </c>
    </row>
    <row r="385" spans="1:7" x14ac:dyDescent="0.25">
      <c r="A385" s="20">
        <v>41380</v>
      </c>
      <c r="B385">
        <v>22.412500000000001</v>
      </c>
      <c r="C385">
        <v>23.1525</v>
      </c>
      <c r="D385">
        <v>22.084999</v>
      </c>
      <c r="E385">
        <v>23.112499</v>
      </c>
      <c r="F385">
        <v>23.112499</v>
      </c>
      <c r="G385">
        <v>4282800</v>
      </c>
    </row>
    <row r="386" spans="1:7" x14ac:dyDescent="0.25">
      <c r="A386" s="20">
        <v>41381</v>
      </c>
      <c r="B386">
        <v>22.290001</v>
      </c>
      <c r="C386">
        <v>22.2925</v>
      </c>
      <c r="D386">
        <v>19.715</v>
      </c>
      <c r="E386">
        <v>20.610001</v>
      </c>
      <c r="F386">
        <v>20.610001</v>
      </c>
      <c r="G386">
        <v>9236400</v>
      </c>
    </row>
    <row r="387" spans="1:7" x14ac:dyDescent="0.25">
      <c r="A387" s="20">
        <v>41382</v>
      </c>
      <c r="B387">
        <v>20.532499000000001</v>
      </c>
      <c r="C387">
        <v>20.662500000000001</v>
      </c>
      <c r="D387">
        <v>19.0975</v>
      </c>
      <c r="E387">
        <v>19.552499999999998</v>
      </c>
      <c r="F387">
        <v>19.552499999999998</v>
      </c>
      <c r="G387">
        <v>5911200</v>
      </c>
    </row>
    <row r="388" spans="1:7" x14ac:dyDescent="0.25">
      <c r="A388" s="20">
        <v>41383</v>
      </c>
      <c r="B388">
        <v>19.807500999999998</v>
      </c>
      <c r="C388">
        <v>21.065000999999999</v>
      </c>
      <c r="D388">
        <v>19.700001</v>
      </c>
      <c r="E388">
        <v>20.842500999999999</v>
      </c>
      <c r="F388">
        <v>20.842500999999999</v>
      </c>
      <c r="G388">
        <v>4516800</v>
      </c>
    </row>
    <row r="389" spans="1:7" x14ac:dyDescent="0.25">
      <c r="A389" s="20">
        <v>41386</v>
      </c>
      <c r="B389">
        <v>20.84</v>
      </c>
      <c r="C389">
        <v>21.645</v>
      </c>
      <c r="D389">
        <v>20.385000000000002</v>
      </c>
      <c r="E389">
        <v>21.41</v>
      </c>
      <c r="F389">
        <v>21.41</v>
      </c>
      <c r="G389">
        <v>3712400</v>
      </c>
    </row>
    <row r="390" spans="1:7" x14ac:dyDescent="0.25">
      <c r="A390" s="20">
        <v>41387</v>
      </c>
      <c r="B390">
        <v>22.102501</v>
      </c>
      <c r="C390">
        <v>22.59</v>
      </c>
      <c r="D390">
        <v>20.6325</v>
      </c>
      <c r="E390">
        <v>22.447500000000002</v>
      </c>
      <c r="F390">
        <v>22.447500000000002</v>
      </c>
      <c r="G390">
        <v>4256800</v>
      </c>
    </row>
    <row r="391" spans="1:7" x14ac:dyDescent="0.25">
      <c r="A391" s="20">
        <v>41388</v>
      </c>
      <c r="B391">
        <v>22.467500999999999</v>
      </c>
      <c r="C391">
        <v>22.735001</v>
      </c>
      <c r="D391">
        <v>22.2075</v>
      </c>
      <c r="E391">
        <v>22.432500999999998</v>
      </c>
      <c r="F391">
        <v>22.432500999999998</v>
      </c>
      <c r="G391">
        <v>2116800</v>
      </c>
    </row>
    <row r="392" spans="1:7" x14ac:dyDescent="0.25">
      <c r="A392" s="20">
        <v>41389</v>
      </c>
      <c r="B392">
        <v>22.655000999999999</v>
      </c>
      <c r="C392">
        <v>22.732500000000002</v>
      </c>
      <c r="D392">
        <v>22.017499999999998</v>
      </c>
      <c r="E392">
        <v>22.165001</v>
      </c>
      <c r="F392">
        <v>22.165001</v>
      </c>
      <c r="G392">
        <v>1306400</v>
      </c>
    </row>
    <row r="393" spans="1:7" x14ac:dyDescent="0.25">
      <c r="A393" s="20">
        <v>41390</v>
      </c>
      <c r="B393">
        <v>21.91</v>
      </c>
      <c r="C393">
        <v>22.254999000000002</v>
      </c>
      <c r="D393">
        <v>21.65</v>
      </c>
      <c r="E393">
        <v>22.147499</v>
      </c>
      <c r="F393">
        <v>22.147499</v>
      </c>
      <c r="G393">
        <v>1831600</v>
      </c>
    </row>
    <row r="394" spans="1:7" x14ac:dyDescent="0.25">
      <c r="A394" s="20">
        <v>41393</v>
      </c>
      <c r="B394">
        <v>22.5</v>
      </c>
      <c r="C394">
        <v>22.665001</v>
      </c>
      <c r="D394">
        <v>22.129999000000002</v>
      </c>
      <c r="E394">
        <v>22.267499999999998</v>
      </c>
      <c r="F394">
        <v>22.267499999999998</v>
      </c>
      <c r="G394">
        <v>1292400</v>
      </c>
    </row>
    <row r="395" spans="1:7" x14ac:dyDescent="0.25">
      <c r="A395" s="20">
        <v>41394</v>
      </c>
      <c r="B395">
        <v>22.267499999999998</v>
      </c>
      <c r="C395">
        <v>22.57</v>
      </c>
      <c r="D395">
        <v>21.91</v>
      </c>
      <c r="E395">
        <v>22.495000999999998</v>
      </c>
      <c r="F395">
        <v>22.495000999999998</v>
      </c>
      <c r="G395">
        <v>2015200</v>
      </c>
    </row>
    <row r="396" spans="1:7" x14ac:dyDescent="0.25">
      <c r="A396" s="20">
        <v>41395</v>
      </c>
      <c r="B396">
        <v>22.25</v>
      </c>
      <c r="C396">
        <v>22.352501</v>
      </c>
      <c r="D396">
        <v>21.5075</v>
      </c>
      <c r="E396">
        <v>21.51</v>
      </c>
      <c r="F396">
        <v>21.51</v>
      </c>
      <c r="G396">
        <v>2356800</v>
      </c>
    </row>
    <row r="397" spans="1:7" x14ac:dyDescent="0.25">
      <c r="A397" s="20">
        <v>41396</v>
      </c>
      <c r="B397">
        <v>21.9</v>
      </c>
      <c r="C397">
        <v>22.3675</v>
      </c>
      <c r="D397">
        <v>21.834999</v>
      </c>
      <c r="E397">
        <v>22.285</v>
      </c>
      <c r="F397">
        <v>22.285</v>
      </c>
      <c r="G397">
        <v>1936000</v>
      </c>
    </row>
    <row r="398" spans="1:7" x14ac:dyDescent="0.25">
      <c r="A398" s="20">
        <v>41397</v>
      </c>
      <c r="B398">
        <v>22.785</v>
      </c>
      <c r="C398">
        <v>22.877500999999999</v>
      </c>
      <c r="D398">
        <v>22.575001</v>
      </c>
      <c r="E398">
        <v>22.762501</v>
      </c>
      <c r="F398">
        <v>22.762501</v>
      </c>
      <c r="G398">
        <v>1941200</v>
      </c>
    </row>
    <row r="399" spans="1:7" x14ac:dyDescent="0.25">
      <c r="A399" s="20">
        <v>41400</v>
      </c>
      <c r="B399">
        <v>22.762501</v>
      </c>
      <c r="C399">
        <v>23.2775</v>
      </c>
      <c r="D399">
        <v>22.73</v>
      </c>
      <c r="E399">
        <v>23.142499999999998</v>
      </c>
      <c r="F399">
        <v>23.142499999999998</v>
      </c>
      <c r="G399">
        <v>2048400</v>
      </c>
    </row>
    <row r="400" spans="1:7" x14ac:dyDescent="0.25">
      <c r="A400" s="20">
        <v>41401</v>
      </c>
      <c r="B400">
        <v>23.454999999999998</v>
      </c>
      <c r="C400">
        <v>23.5625</v>
      </c>
      <c r="D400">
        <v>23.024999999999999</v>
      </c>
      <c r="E400">
        <v>23.325001</v>
      </c>
      <c r="F400">
        <v>23.325001</v>
      </c>
      <c r="G400">
        <v>2014000</v>
      </c>
    </row>
    <row r="401" spans="1:7" x14ac:dyDescent="0.25">
      <c r="A401" s="20">
        <v>41402</v>
      </c>
      <c r="B401">
        <v>23.145</v>
      </c>
      <c r="C401">
        <v>23.33</v>
      </c>
      <c r="D401">
        <v>22.735001</v>
      </c>
      <c r="E401">
        <v>23.197500000000002</v>
      </c>
      <c r="F401">
        <v>23.197500000000002</v>
      </c>
      <c r="G401">
        <v>1920000</v>
      </c>
    </row>
    <row r="402" spans="1:7" x14ac:dyDescent="0.25">
      <c r="A402" s="20">
        <v>41403</v>
      </c>
      <c r="B402">
        <v>23.01</v>
      </c>
      <c r="C402">
        <v>23.08</v>
      </c>
      <c r="D402">
        <v>22.295000000000002</v>
      </c>
      <c r="E402">
        <v>22.754999000000002</v>
      </c>
      <c r="F402">
        <v>22.754999000000002</v>
      </c>
      <c r="G402">
        <v>3090000</v>
      </c>
    </row>
    <row r="403" spans="1:7" x14ac:dyDescent="0.25">
      <c r="A403" s="20">
        <v>41404</v>
      </c>
      <c r="B403">
        <v>22.622499000000001</v>
      </c>
      <c r="C403">
        <v>23.004999000000002</v>
      </c>
      <c r="D403">
        <v>22.357500000000002</v>
      </c>
      <c r="E403">
        <v>22.967500999999999</v>
      </c>
      <c r="F403">
        <v>22.967500999999999</v>
      </c>
      <c r="G403">
        <v>2464000</v>
      </c>
    </row>
    <row r="404" spans="1:7" x14ac:dyDescent="0.25">
      <c r="A404" s="20">
        <v>41407</v>
      </c>
      <c r="B404">
        <v>22.969999000000001</v>
      </c>
      <c r="C404">
        <v>23.18</v>
      </c>
      <c r="D404">
        <v>22.747499000000001</v>
      </c>
      <c r="E404">
        <v>23.142499999999998</v>
      </c>
      <c r="F404">
        <v>23.142499999999998</v>
      </c>
      <c r="G404">
        <v>1774000</v>
      </c>
    </row>
    <row r="405" spans="1:7" x14ac:dyDescent="0.25">
      <c r="A405" s="20">
        <v>41408</v>
      </c>
      <c r="B405">
        <v>23.232500000000002</v>
      </c>
      <c r="C405">
        <v>23.41</v>
      </c>
      <c r="D405">
        <v>23.002500999999999</v>
      </c>
      <c r="E405">
        <v>23.317499000000002</v>
      </c>
      <c r="F405">
        <v>23.317499000000002</v>
      </c>
      <c r="G405">
        <v>1968000</v>
      </c>
    </row>
    <row r="406" spans="1:7" x14ac:dyDescent="0.25">
      <c r="A406" s="20">
        <v>41409</v>
      </c>
      <c r="B406">
        <v>23.024999999999999</v>
      </c>
      <c r="C406">
        <v>23.33</v>
      </c>
      <c r="D406">
        <v>22.877500999999999</v>
      </c>
      <c r="E406">
        <v>23.157499000000001</v>
      </c>
      <c r="F406">
        <v>23.157499000000001</v>
      </c>
      <c r="G406">
        <v>2540000</v>
      </c>
    </row>
    <row r="407" spans="1:7" x14ac:dyDescent="0.25">
      <c r="A407" s="20">
        <v>41410</v>
      </c>
      <c r="B407">
        <v>22.950001</v>
      </c>
      <c r="C407">
        <v>23.2225</v>
      </c>
      <c r="D407">
        <v>22.655000999999999</v>
      </c>
      <c r="E407">
        <v>22.907499000000001</v>
      </c>
      <c r="F407">
        <v>22.907499000000001</v>
      </c>
      <c r="G407">
        <v>2524000</v>
      </c>
    </row>
    <row r="408" spans="1:7" x14ac:dyDescent="0.25">
      <c r="A408" s="20">
        <v>41411</v>
      </c>
      <c r="B408">
        <v>23.037500000000001</v>
      </c>
      <c r="C408">
        <v>23.5825</v>
      </c>
      <c r="D408">
        <v>22.9725</v>
      </c>
      <c r="E408">
        <v>23.514999</v>
      </c>
      <c r="F408">
        <v>23.514999</v>
      </c>
      <c r="G408">
        <v>2477200</v>
      </c>
    </row>
    <row r="409" spans="1:7" x14ac:dyDescent="0.25">
      <c r="A409" s="20">
        <v>41414</v>
      </c>
      <c r="B409">
        <v>23.24</v>
      </c>
      <c r="C409">
        <v>23.5625</v>
      </c>
      <c r="D409">
        <v>23.182500999999998</v>
      </c>
      <c r="E409">
        <v>23.195</v>
      </c>
      <c r="F409">
        <v>23.195</v>
      </c>
      <c r="G409">
        <v>2126000</v>
      </c>
    </row>
    <row r="410" spans="1:7" x14ac:dyDescent="0.25">
      <c r="A410" s="20">
        <v>41415</v>
      </c>
      <c r="B410">
        <v>23.33</v>
      </c>
      <c r="C410">
        <v>23.4025</v>
      </c>
      <c r="D410">
        <v>22.815000999999999</v>
      </c>
      <c r="E410">
        <v>23.0275</v>
      </c>
      <c r="F410">
        <v>23.0275</v>
      </c>
      <c r="G410">
        <v>2765200</v>
      </c>
    </row>
    <row r="411" spans="1:7" x14ac:dyDescent="0.25">
      <c r="A411" s="20">
        <v>41416</v>
      </c>
      <c r="B411">
        <v>23.195</v>
      </c>
      <c r="C411">
        <v>23.33</v>
      </c>
      <c r="D411">
        <v>22.364999999999998</v>
      </c>
      <c r="E411">
        <v>22.762501</v>
      </c>
      <c r="F411">
        <v>22.762501</v>
      </c>
      <c r="G411">
        <v>4468400</v>
      </c>
    </row>
    <row r="412" spans="1:7" x14ac:dyDescent="0.25">
      <c r="A412" s="20">
        <v>41417</v>
      </c>
      <c r="B412">
        <v>21.607500000000002</v>
      </c>
      <c r="C412">
        <v>22.719999000000001</v>
      </c>
      <c r="D412">
        <v>21.592500999999999</v>
      </c>
      <c r="E412">
        <v>22.547501</v>
      </c>
      <c r="F412">
        <v>22.547501</v>
      </c>
      <c r="G412">
        <v>3710000</v>
      </c>
    </row>
    <row r="413" spans="1:7" x14ac:dyDescent="0.25">
      <c r="A413" s="20">
        <v>41418</v>
      </c>
      <c r="B413">
        <v>22.290001</v>
      </c>
      <c r="C413">
        <v>22.665001</v>
      </c>
      <c r="D413">
        <v>22.127500999999999</v>
      </c>
      <c r="E413">
        <v>22.57</v>
      </c>
      <c r="F413">
        <v>22.57</v>
      </c>
      <c r="G413">
        <v>2230000</v>
      </c>
    </row>
    <row r="414" spans="1:7" x14ac:dyDescent="0.25">
      <c r="A414" s="20">
        <v>41422</v>
      </c>
      <c r="B414">
        <v>23.252500999999999</v>
      </c>
      <c r="C414">
        <v>23.4</v>
      </c>
      <c r="D414">
        <v>22.864999999999998</v>
      </c>
      <c r="E414">
        <v>23.197500000000002</v>
      </c>
      <c r="F414">
        <v>23.197500000000002</v>
      </c>
      <c r="G414">
        <v>3060800</v>
      </c>
    </row>
    <row r="415" spans="1:7" x14ac:dyDescent="0.25">
      <c r="A415" s="20">
        <v>41423</v>
      </c>
      <c r="B415">
        <v>22.802499999999998</v>
      </c>
      <c r="C415">
        <v>23.022499</v>
      </c>
      <c r="D415">
        <v>22.334999</v>
      </c>
      <c r="E415">
        <v>22.852501</v>
      </c>
      <c r="F415">
        <v>22.852501</v>
      </c>
      <c r="G415">
        <v>3438000</v>
      </c>
    </row>
    <row r="416" spans="1:7" x14ac:dyDescent="0.25">
      <c r="A416" s="20">
        <v>41424</v>
      </c>
      <c r="B416">
        <v>22.790001</v>
      </c>
      <c r="C416">
        <v>23.077499</v>
      </c>
      <c r="D416">
        <v>22.52</v>
      </c>
      <c r="E416">
        <v>22.875</v>
      </c>
      <c r="F416">
        <v>22.875</v>
      </c>
      <c r="G416">
        <v>2386400</v>
      </c>
    </row>
    <row r="417" spans="1:7" x14ac:dyDescent="0.25">
      <c r="A417" s="20">
        <v>41425</v>
      </c>
      <c r="B417">
        <v>22.594999000000001</v>
      </c>
      <c r="C417">
        <v>22.887501</v>
      </c>
      <c r="D417">
        <v>22.024999999999999</v>
      </c>
      <c r="E417">
        <v>22.024999999999999</v>
      </c>
      <c r="F417">
        <v>22.024999999999999</v>
      </c>
      <c r="G417">
        <v>3748000</v>
      </c>
    </row>
    <row r="418" spans="1:7" x14ac:dyDescent="0.25">
      <c r="A418" s="20">
        <v>41428</v>
      </c>
      <c r="B418">
        <v>22.0975</v>
      </c>
      <c r="C418">
        <v>22.129999000000002</v>
      </c>
      <c r="D418">
        <v>20.9375</v>
      </c>
      <c r="E418">
        <v>22.112499</v>
      </c>
      <c r="F418">
        <v>22.112499</v>
      </c>
      <c r="G418">
        <v>6715600</v>
      </c>
    </row>
    <row r="419" spans="1:7" x14ac:dyDescent="0.25">
      <c r="A419" s="20">
        <v>41429</v>
      </c>
      <c r="B419">
        <v>21.965</v>
      </c>
      <c r="C419">
        <v>22.145</v>
      </c>
      <c r="D419">
        <v>21.165001</v>
      </c>
      <c r="E419">
        <v>21.872499000000001</v>
      </c>
      <c r="F419">
        <v>21.872499000000001</v>
      </c>
      <c r="G419">
        <v>5577200</v>
      </c>
    </row>
    <row r="420" spans="1:7" x14ac:dyDescent="0.25">
      <c r="A420" s="20">
        <v>41430</v>
      </c>
      <c r="B420">
        <v>21.424999</v>
      </c>
      <c r="C420">
        <v>21.6175</v>
      </c>
      <c r="D420">
        <v>20.802499999999998</v>
      </c>
      <c r="E420">
        <v>20.887501</v>
      </c>
      <c r="F420">
        <v>20.887501</v>
      </c>
      <c r="G420">
        <v>8941600</v>
      </c>
    </row>
    <row r="421" spans="1:7" x14ac:dyDescent="0.25">
      <c r="A421" s="20">
        <v>41431</v>
      </c>
      <c r="B421">
        <v>20.6875</v>
      </c>
      <c r="C421">
        <v>21.139999</v>
      </c>
      <c r="D421">
        <v>19.735001</v>
      </c>
      <c r="E421">
        <v>21.127500999999999</v>
      </c>
      <c r="F421">
        <v>21.127500999999999</v>
      </c>
      <c r="G421">
        <v>7074000</v>
      </c>
    </row>
    <row r="422" spans="1:7" x14ac:dyDescent="0.25">
      <c r="A422" s="20">
        <v>41432</v>
      </c>
      <c r="B422">
        <v>21.7075</v>
      </c>
      <c r="C422">
        <v>22.137501</v>
      </c>
      <c r="D422">
        <v>21.4025</v>
      </c>
      <c r="E422">
        <v>22.137501</v>
      </c>
      <c r="F422">
        <v>22.137501</v>
      </c>
      <c r="G422">
        <v>5194000</v>
      </c>
    </row>
    <row r="423" spans="1:7" x14ac:dyDescent="0.25">
      <c r="A423" s="20">
        <v>41435</v>
      </c>
      <c r="B423">
        <v>22.387501</v>
      </c>
      <c r="C423">
        <v>22.4575</v>
      </c>
      <c r="D423">
        <v>21.987499</v>
      </c>
      <c r="E423">
        <v>22.372499000000001</v>
      </c>
      <c r="F423">
        <v>22.372499000000001</v>
      </c>
      <c r="G423">
        <v>3604400</v>
      </c>
    </row>
    <row r="424" spans="1:7" x14ac:dyDescent="0.25">
      <c r="A424" s="20">
        <v>41436</v>
      </c>
      <c r="B424">
        <v>21.422501</v>
      </c>
      <c r="C424">
        <v>21.844999000000001</v>
      </c>
      <c r="D424">
        <v>20.732500000000002</v>
      </c>
      <c r="E424">
        <v>20.922501</v>
      </c>
      <c r="F424">
        <v>20.922501</v>
      </c>
      <c r="G424">
        <v>5765200</v>
      </c>
    </row>
    <row r="425" spans="1:7" x14ac:dyDescent="0.25">
      <c r="A425" s="20">
        <v>41437</v>
      </c>
      <c r="B425">
        <v>21.3475</v>
      </c>
      <c r="C425">
        <v>21.389999</v>
      </c>
      <c r="D425">
        <v>19.4175</v>
      </c>
      <c r="E425">
        <v>19.670000000000002</v>
      </c>
      <c r="F425">
        <v>19.670000000000002</v>
      </c>
      <c r="G425">
        <v>9598000</v>
      </c>
    </row>
    <row r="426" spans="1:7" x14ac:dyDescent="0.25">
      <c r="A426" s="20">
        <v>41438</v>
      </c>
      <c r="B426">
        <v>19.635000000000002</v>
      </c>
      <c r="C426">
        <v>20.697500000000002</v>
      </c>
      <c r="D426">
        <v>19.395</v>
      </c>
      <c r="E426">
        <v>20.605</v>
      </c>
      <c r="F426">
        <v>20.605</v>
      </c>
      <c r="G426">
        <v>7110400</v>
      </c>
    </row>
    <row r="427" spans="1:7" x14ac:dyDescent="0.25">
      <c r="A427" s="20">
        <v>41439</v>
      </c>
      <c r="B427">
        <v>20.482500000000002</v>
      </c>
      <c r="C427">
        <v>20.9575</v>
      </c>
      <c r="D427">
        <v>19.924999</v>
      </c>
      <c r="E427">
        <v>20.075001</v>
      </c>
      <c r="F427">
        <v>20.075001</v>
      </c>
      <c r="G427">
        <v>7138800</v>
      </c>
    </row>
    <row r="428" spans="1:7" x14ac:dyDescent="0.25">
      <c r="A428" s="20">
        <v>41442</v>
      </c>
      <c r="B428">
        <v>20.477501</v>
      </c>
      <c r="C428">
        <v>20.587499999999999</v>
      </c>
      <c r="D428">
        <v>20</v>
      </c>
      <c r="E428">
        <v>20.372499000000001</v>
      </c>
      <c r="F428">
        <v>20.372499000000001</v>
      </c>
      <c r="G428">
        <v>4479600</v>
      </c>
    </row>
    <row r="429" spans="1:7" x14ac:dyDescent="0.25">
      <c r="A429" s="20">
        <v>41443</v>
      </c>
      <c r="B429">
        <v>20.454999999999998</v>
      </c>
      <c r="C429">
        <v>20.690000999999999</v>
      </c>
      <c r="D429">
        <v>20.370000999999998</v>
      </c>
      <c r="E429">
        <v>20.690000999999999</v>
      </c>
      <c r="F429">
        <v>20.690000999999999</v>
      </c>
      <c r="G429">
        <v>3309200</v>
      </c>
    </row>
    <row r="430" spans="1:7" x14ac:dyDescent="0.25">
      <c r="A430" s="20">
        <v>41444</v>
      </c>
      <c r="B430">
        <v>20.477501</v>
      </c>
      <c r="C430">
        <v>21.594999000000001</v>
      </c>
      <c r="D430">
        <v>20.342500999999999</v>
      </c>
      <c r="E430">
        <v>20.6325</v>
      </c>
      <c r="F430">
        <v>20.6325</v>
      </c>
      <c r="G430">
        <v>7791200</v>
      </c>
    </row>
    <row r="431" spans="1:7" x14ac:dyDescent="0.25">
      <c r="A431" s="20">
        <v>41445</v>
      </c>
      <c r="B431">
        <v>19.799999</v>
      </c>
      <c r="C431">
        <v>19.897499</v>
      </c>
      <c r="D431">
        <v>17.677499999999998</v>
      </c>
      <c r="E431">
        <v>18.3475</v>
      </c>
      <c r="F431">
        <v>18.3475</v>
      </c>
      <c r="G431">
        <v>14406400</v>
      </c>
    </row>
    <row r="432" spans="1:7" x14ac:dyDescent="0.25">
      <c r="A432" s="20">
        <v>41446</v>
      </c>
      <c r="B432">
        <v>18.920000000000002</v>
      </c>
      <c r="C432">
        <v>19.087499999999999</v>
      </c>
      <c r="D432">
        <v>17.920000000000002</v>
      </c>
      <c r="E432">
        <v>18.9575</v>
      </c>
      <c r="F432">
        <v>18.9575</v>
      </c>
      <c r="G432">
        <v>7650800</v>
      </c>
    </row>
    <row r="433" spans="1:7" x14ac:dyDescent="0.25">
      <c r="A433" s="20">
        <v>41449</v>
      </c>
      <c r="B433">
        <v>17.9375</v>
      </c>
      <c r="C433">
        <v>18.4575</v>
      </c>
      <c r="D433">
        <v>17.575001</v>
      </c>
      <c r="E433">
        <v>17.8675</v>
      </c>
      <c r="F433">
        <v>17.8675</v>
      </c>
      <c r="G433">
        <v>9377600</v>
      </c>
    </row>
    <row r="434" spans="1:7" x14ac:dyDescent="0.25">
      <c r="A434" s="20">
        <v>41450</v>
      </c>
      <c r="B434">
        <v>18.392499999999998</v>
      </c>
      <c r="C434">
        <v>18.477501</v>
      </c>
      <c r="D434">
        <v>17.995000999999998</v>
      </c>
      <c r="E434">
        <v>18.329999999999998</v>
      </c>
      <c r="F434">
        <v>18.329999999999998</v>
      </c>
      <c r="G434">
        <v>8196800</v>
      </c>
    </row>
    <row r="435" spans="1:7" x14ac:dyDescent="0.25">
      <c r="A435" s="20">
        <v>41451</v>
      </c>
      <c r="B435">
        <v>18.809999000000001</v>
      </c>
      <c r="C435">
        <v>18.817499000000002</v>
      </c>
      <c r="D435">
        <v>18.4025</v>
      </c>
      <c r="E435">
        <v>18.762501</v>
      </c>
      <c r="F435">
        <v>18.762501</v>
      </c>
      <c r="G435">
        <v>2926000</v>
      </c>
    </row>
    <row r="436" spans="1:7" x14ac:dyDescent="0.25">
      <c r="A436" s="20">
        <v>41452</v>
      </c>
      <c r="B436">
        <v>19.23</v>
      </c>
      <c r="C436">
        <v>19.5275</v>
      </c>
      <c r="D436">
        <v>19.0625</v>
      </c>
      <c r="E436">
        <v>19.5075</v>
      </c>
      <c r="F436">
        <v>19.5075</v>
      </c>
      <c r="G436">
        <v>3736000</v>
      </c>
    </row>
    <row r="437" spans="1:7" x14ac:dyDescent="0.25">
      <c r="A437" s="20">
        <v>41453</v>
      </c>
      <c r="B437">
        <v>19.110001</v>
      </c>
      <c r="C437">
        <v>19.924999</v>
      </c>
      <c r="D437">
        <v>18.989999999999998</v>
      </c>
      <c r="E437">
        <v>19.612499</v>
      </c>
      <c r="F437">
        <v>19.612499</v>
      </c>
      <c r="G437">
        <v>4132800</v>
      </c>
    </row>
    <row r="438" spans="1:7" x14ac:dyDescent="0.25">
      <c r="A438" s="20">
        <v>41456</v>
      </c>
      <c r="B438">
        <v>19.8675</v>
      </c>
      <c r="C438">
        <v>20.567499000000002</v>
      </c>
      <c r="D438">
        <v>19.8675</v>
      </c>
      <c r="E438">
        <v>20.262501</v>
      </c>
      <c r="F438">
        <v>20.262501</v>
      </c>
      <c r="G438">
        <v>3192000</v>
      </c>
    </row>
    <row r="439" spans="1:7" x14ac:dyDescent="0.25">
      <c r="A439" s="20">
        <v>41457</v>
      </c>
      <c r="B439">
        <v>20.017499999999998</v>
      </c>
      <c r="C439">
        <v>20.49</v>
      </c>
      <c r="D439">
        <v>19.6675</v>
      </c>
      <c r="E439">
        <v>19.9175</v>
      </c>
      <c r="F439">
        <v>19.9175</v>
      </c>
      <c r="G439">
        <v>4122800</v>
      </c>
    </row>
    <row r="440" spans="1:7" x14ac:dyDescent="0.25">
      <c r="A440" s="20">
        <v>41458</v>
      </c>
      <c r="B440">
        <v>19.732500000000002</v>
      </c>
      <c r="C440">
        <v>20.307500999999998</v>
      </c>
      <c r="D440">
        <v>19.6675</v>
      </c>
      <c r="E440">
        <v>20.215</v>
      </c>
      <c r="F440">
        <v>20.215</v>
      </c>
      <c r="G440">
        <v>1710800</v>
      </c>
    </row>
    <row r="441" spans="1:7" x14ac:dyDescent="0.25">
      <c r="A441" s="20">
        <v>41460</v>
      </c>
      <c r="B441">
        <v>20.73</v>
      </c>
      <c r="C441">
        <v>21.252500999999999</v>
      </c>
      <c r="D441">
        <v>20.4025</v>
      </c>
      <c r="E441">
        <v>21.252500999999999</v>
      </c>
      <c r="F441">
        <v>21.252500999999999</v>
      </c>
      <c r="G441">
        <v>3217600</v>
      </c>
    </row>
    <row r="442" spans="1:7" x14ac:dyDescent="0.25">
      <c r="A442" s="20">
        <v>41463</v>
      </c>
      <c r="B442">
        <v>21.805</v>
      </c>
      <c r="C442">
        <v>22.290001</v>
      </c>
      <c r="D442">
        <v>21.684999000000001</v>
      </c>
      <c r="E442">
        <v>22.15</v>
      </c>
      <c r="F442">
        <v>22.15</v>
      </c>
      <c r="G442">
        <v>4739200</v>
      </c>
    </row>
    <row r="443" spans="1:7" x14ac:dyDescent="0.25">
      <c r="A443" s="20">
        <v>41464</v>
      </c>
      <c r="B443">
        <v>22.725000000000001</v>
      </c>
      <c r="C443">
        <v>22.857500000000002</v>
      </c>
      <c r="D443">
        <v>22.447500000000002</v>
      </c>
      <c r="E443">
        <v>22.627500999999999</v>
      </c>
      <c r="F443">
        <v>22.627500999999999</v>
      </c>
      <c r="G443">
        <v>3622400</v>
      </c>
    </row>
    <row r="444" spans="1:7" x14ac:dyDescent="0.25">
      <c r="A444" s="20">
        <v>41465</v>
      </c>
      <c r="B444">
        <v>22.592500999999999</v>
      </c>
      <c r="C444">
        <v>22.962499999999999</v>
      </c>
      <c r="D444">
        <v>22.535</v>
      </c>
      <c r="E444">
        <v>22.834999</v>
      </c>
      <c r="F444">
        <v>22.834999</v>
      </c>
      <c r="G444">
        <v>3197600</v>
      </c>
    </row>
    <row r="445" spans="1:7" x14ac:dyDescent="0.25">
      <c r="A445" s="20">
        <v>41466</v>
      </c>
      <c r="B445">
        <v>23.5975</v>
      </c>
      <c r="C445">
        <v>23.672501</v>
      </c>
      <c r="D445">
        <v>23.197500000000002</v>
      </c>
      <c r="E445">
        <v>23.487499</v>
      </c>
      <c r="F445">
        <v>23.487499</v>
      </c>
      <c r="G445">
        <v>2247600</v>
      </c>
    </row>
    <row r="446" spans="1:7" x14ac:dyDescent="0.25">
      <c r="A446" s="20">
        <v>41467</v>
      </c>
      <c r="B446">
        <v>23.469999000000001</v>
      </c>
      <c r="C446">
        <v>23.584999</v>
      </c>
      <c r="D446">
        <v>23.08</v>
      </c>
      <c r="E446">
        <v>23.252500999999999</v>
      </c>
      <c r="F446">
        <v>23.252500999999999</v>
      </c>
      <c r="G446">
        <v>2770800</v>
      </c>
    </row>
    <row r="447" spans="1:7" x14ac:dyDescent="0.25">
      <c r="A447" s="20">
        <v>41470</v>
      </c>
      <c r="B447">
        <v>23.4575</v>
      </c>
      <c r="C447">
        <v>23.887501</v>
      </c>
      <c r="D447">
        <v>23.272499</v>
      </c>
      <c r="E447">
        <v>23.7425</v>
      </c>
      <c r="F447">
        <v>23.7425</v>
      </c>
      <c r="G447">
        <v>2675200</v>
      </c>
    </row>
    <row r="448" spans="1:7" x14ac:dyDescent="0.25">
      <c r="A448" s="20">
        <v>41471</v>
      </c>
      <c r="B448">
        <v>23.787500000000001</v>
      </c>
      <c r="C448">
        <v>23.825001</v>
      </c>
      <c r="D448">
        <v>22.842500999999999</v>
      </c>
      <c r="E448">
        <v>23.094999000000001</v>
      </c>
      <c r="F448">
        <v>23.094999000000001</v>
      </c>
      <c r="G448">
        <v>3804400</v>
      </c>
    </row>
    <row r="449" spans="1:7" x14ac:dyDescent="0.25">
      <c r="A449" s="20">
        <v>41472</v>
      </c>
      <c r="B449">
        <v>23.424999</v>
      </c>
      <c r="C449">
        <v>23.92</v>
      </c>
      <c r="D449">
        <v>23.1875</v>
      </c>
      <c r="E449">
        <v>23.860001</v>
      </c>
      <c r="F449">
        <v>23.860001</v>
      </c>
      <c r="G449">
        <v>2834800</v>
      </c>
    </row>
    <row r="450" spans="1:7" x14ac:dyDescent="0.25">
      <c r="A450" s="20">
        <v>41473</v>
      </c>
      <c r="B450">
        <v>24.067499000000002</v>
      </c>
      <c r="C450">
        <v>24.572500000000002</v>
      </c>
      <c r="D450">
        <v>23.99</v>
      </c>
      <c r="E450">
        <v>24.254999000000002</v>
      </c>
      <c r="F450">
        <v>24.254999000000002</v>
      </c>
      <c r="G450">
        <v>2179200</v>
      </c>
    </row>
    <row r="451" spans="1:7" x14ac:dyDescent="0.25">
      <c r="A451" s="20">
        <v>41474</v>
      </c>
      <c r="B451">
        <v>24.045000000000002</v>
      </c>
      <c r="C451">
        <v>24.93</v>
      </c>
      <c r="D451">
        <v>23.8325</v>
      </c>
      <c r="E451">
        <v>24.772499</v>
      </c>
      <c r="F451">
        <v>24.772499</v>
      </c>
      <c r="G451">
        <v>2146400</v>
      </c>
    </row>
    <row r="452" spans="1:7" x14ac:dyDescent="0.25">
      <c r="A452" s="20">
        <v>41477</v>
      </c>
      <c r="B452">
        <v>24.91</v>
      </c>
      <c r="C452">
        <v>25.415001</v>
      </c>
      <c r="D452">
        <v>24.682500999999998</v>
      </c>
      <c r="E452">
        <v>25.355</v>
      </c>
      <c r="F452">
        <v>25.355</v>
      </c>
      <c r="G452">
        <v>1834800</v>
      </c>
    </row>
    <row r="453" spans="1:7" x14ac:dyDescent="0.25">
      <c r="A453" s="20">
        <v>41478</v>
      </c>
      <c r="B453">
        <v>25.5425</v>
      </c>
      <c r="C453">
        <v>25.774999999999999</v>
      </c>
      <c r="D453">
        <v>25.022499</v>
      </c>
      <c r="E453">
        <v>25.467500999999999</v>
      </c>
      <c r="F453">
        <v>25.467500999999999</v>
      </c>
      <c r="G453">
        <v>2051200</v>
      </c>
    </row>
    <row r="454" spans="1:7" x14ac:dyDescent="0.25">
      <c r="A454" s="20">
        <v>41479</v>
      </c>
      <c r="B454">
        <v>25.605</v>
      </c>
      <c r="C454">
        <v>25.662500000000001</v>
      </c>
      <c r="D454">
        <v>24.842500999999999</v>
      </c>
      <c r="E454">
        <v>25.172501</v>
      </c>
      <c r="F454">
        <v>25.172501</v>
      </c>
      <c r="G454">
        <v>2578800</v>
      </c>
    </row>
    <row r="455" spans="1:7" x14ac:dyDescent="0.25">
      <c r="A455" s="20">
        <v>41480</v>
      </c>
      <c r="B455">
        <v>24.857500000000002</v>
      </c>
      <c r="C455">
        <v>25.8125</v>
      </c>
      <c r="D455">
        <v>24.807500999999998</v>
      </c>
      <c r="E455">
        <v>25.754999000000002</v>
      </c>
      <c r="F455">
        <v>25.754999000000002</v>
      </c>
      <c r="G455">
        <v>2279600</v>
      </c>
    </row>
    <row r="456" spans="1:7" x14ac:dyDescent="0.25">
      <c r="A456" s="20">
        <v>41481</v>
      </c>
      <c r="B456">
        <v>25.447500000000002</v>
      </c>
      <c r="C456">
        <v>25.9175</v>
      </c>
      <c r="D456">
        <v>25.012501</v>
      </c>
      <c r="E456">
        <v>25.8125</v>
      </c>
      <c r="F456">
        <v>25.8125</v>
      </c>
      <c r="G456">
        <v>2199600</v>
      </c>
    </row>
    <row r="457" spans="1:7" x14ac:dyDescent="0.25">
      <c r="A457" s="20">
        <v>41484</v>
      </c>
      <c r="B457">
        <v>25.577499</v>
      </c>
      <c r="C457">
        <v>25.799999</v>
      </c>
      <c r="D457">
        <v>25.25</v>
      </c>
      <c r="E457">
        <v>25.517499999999998</v>
      </c>
      <c r="F457">
        <v>25.517499999999998</v>
      </c>
      <c r="G457">
        <v>1965600</v>
      </c>
    </row>
    <row r="458" spans="1:7" x14ac:dyDescent="0.25">
      <c r="A458" s="20">
        <v>41485</v>
      </c>
      <c r="B458">
        <v>25.605</v>
      </c>
      <c r="C458">
        <v>26.035</v>
      </c>
      <c r="D458">
        <v>25.352501</v>
      </c>
      <c r="E458">
        <v>25.9575</v>
      </c>
      <c r="F458">
        <v>25.9575</v>
      </c>
      <c r="G458">
        <v>1604400</v>
      </c>
    </row>
    <row r="459" spans="1:7" x14ac:dyDescent="0.25">
      <c r="A459" s="20">
        <v>41486</v>
      </c>
      <c r="B459">
        <v>26.014999</v>
      </c>
      <c r="C459">
        <v>27.127500999999999</v>
      </c>
      <c r="D459">
        <v>26.004999000000002</v>
      </c>
      <c r="E459">
        <v>26.549999</v>
      </c>
      <c r="F459">
        <v>26.549999</v>
      </c>
      <c r="G459">
        <v>2146000</v>
      </c>
    </row>
    <row r="460" spans="1:7" x14ac:dyDescent="0.25">
      <c r="A460" s="20">
        <v>41487</v>
      </c>
      <c r="B460">
        <v>27.264999</v>
      </c>
      <c r="C460">
        <v>27.48</v>
      </c>
      <c r="D460">
        <v>27.107500000000002</v>
      </c>
      <c r="E460">
        <v>27.405000999999999</v>
      </c>
      <c r="F460">
        <v>27.405000999999999</v>
      </c>
      <c r="G460">
        <v>1980400</v>
      </c>
    </row>
    <row r="461" spans="1:7" x14ac:dyDescent="0.25">
      <c r="A461" s="20">
        <v>41488</v>
      </c>
      <c r="B461">
        <v>27.315000999999999</v>
      </c>
      <c r="C461">
        <v>28.120000999999998</v>
      </c>
      <c r="D461">
        <v>27.315000999999999</v>
      </c>
      <c r="E461">
        <v>28.120000999999998</v>
      </c>
      <c r="F461">
        <v>28.120000999999998</v>
      </c>
      <c r="G461">
        <v>1894000</v>
      </c>
    </row>
    <row r="462" spans="1:7" x14ac:dyDescent="0.25">
      <c r="A462" s="20">
        <v>41491</v>
      </c>
      <c r="B462">
        <v>28.1525</v>
      </c>
      <c r="C462">
        <v>28.5075</v>
      </c>
      <c r="D462">
        <v>28.01</v>
      </c>
      <c r="E462">
        <v>28.440000999999999</v>
      </c>
      <c r="F462">
        <v>28.440000999999999</v>
      </c>
      <c r="G462">
        <v>1230000</v>
      </c>
    </row>
    <row r="463" spans="1:7" x14ac:dyDescent="0.25">
      <c r="A463" s="20">
        <v>41492</v>
      </c>
      <c r="B463">
        <v>28.267499999999998</v>
      </c>
      <c r="C463">
        <v>28.337499999999999</v>
      </c>
      <c r="D463">
        <v>27.344999000000001</v>
      </c>
      <c r="E463">
        <v>27.6</v>
      </c>
      <c r="F463">
        <v>27.6</v>
      </c>
      <c r="G463">
        <v>2161200</v>
      </c>
    </row>
    <row r="464" spans="1:7" x14ac:dyDescent="0.25">
      <c r="A464" s="20">
        <v>41493</v>
      </c>
      <c r="B464">
        <v>27.1</v>
      </c>
      <c r="C464">
        <v>27.450001</v>
      </c>
      <c r="D464">
        <v>26.5275</v>
      </c>
      <c r="E464">
        <v>27.25</v>
      </c>
      <c r="F464">
        <v>27.25</v>
      </c>
      <c r="G464">
        <v>1851600</v>
      </c>
    </row>
    <row r="465" spans="1:7" x14ac:dyDescent="0.25">
      <c r="A465" s="20">
        <v>41494</v>
      </c>
      <c r="B465">
        <v>27.780000999999999</v>
      </c>
      <c r="C465">
        <v>27.897499</v>
      </c>
      <c r="D465">
        <v>27.137501</v>
      </c>
      <c r="E465">
        <v>27.6675</v>
      </c>
      <c r="F465">
        <v>27.6675</v>
      </c>
      <c r="G465">
        <v>1373600</v>
      </c>
    </row>
    <row r="466" spans="1:7" x14ac:dyDescent="0.25">
      <c r="A466" s="20">
        <v>41495</v>
      </c>
      <c r="B466">
        <v>27.610001</v>
      </c>
      <c r="C466">
        <v>27.907499000000001</v>
      </c>
      <c r="D466">
        <v>27.035</v>
      </c>
      <c r="E466">
        <v>27.309999000000001</v>
      </c>
      <c r="F466">
        <v>27.309999000000001</v>
      </c>
      <c r="G466">
        <v>1922800</v>
      </c>
    </row>
    <row r="467" spans="1:7" x14ac:dyDescent="0.25">
      <c r="A467" s="20">
        <v>41498</v>
      </c>
      <c r="B467">
        <v>26.737499</v>
      </c>
      <c r="C467">
        <v>27.565000999999999</v>
      </c>
      <c r="D467">
        <v>26.700001</v>
      </c>
      <c r="E467">
        <v>27.422501</v>
      </c>
      <c r="F467">
        <v>27.422501</v>
      </c>
      <c r="G467">
        <v>1520000</v>
      </c>
    </row>
    <row r="468" spans="1:7" x14ac:dyDescent="0.25">
      <c r="A468" s="20">
        <v>41499</v>
      </c>
      <c r="B468">
        <v>27.677499999999998</v>
      </c>
      <c r="C468">
        <v>27.862499</v>
      </c>
      <c r="D468">
        <v>27.057500999999998</v>
      </c>
      <c r="E468">
        <v>27.737499</v>
      </c>
      <c r="F468">
        <v>27.737499</v>
      </c>
      <c r="G468">
        <v>2052000</v>
      </c>
    </row>
    <row r="469" spans="1:7" x14ac:dyDescent="0.25">
      <c r="A469" s="20">
        <v>41500</v>
      </c>
      <c r="B469">
        <v>27.864999999999998</v>
      </c>
      <c r="C469">
        <v>27.982500000000002</v>
      </c>
      <c r="D469">
        <v>27.4</v>
      </c>
      <c r="E469">
        <v>27.42</v>
      </c>
      <c r="F469">
        <v>27.42</v>
      </c>
      <c r="G469">
        <v>1558800</v>
      </c>
    </row>
    <row r="470" spans="1:7" x14ac:dyDescent="0.25">
      <c r="A470" s="20">
        <v>41501</v>
      </c>
      <c r="B470">
        <v>26.532499000000001</v>
      </c>
      <c r="C470">
        <v>26.647499</v>
      </c>
      <c r="D470">
        <v>25.942499000000002</v>
      </c>
      <c r="E470">
        <v>26.0275</v>
      </c>
      <c r="F470">
        <v>26.0275</v>
      </c>
      <c r="G470">
        <v>3309600</v>
      </c>
    </row>
    <row r="471" spans="1:7" x14ac:dyDescent="0.25">
      <c r="A471" s="20">
        <v>41502</v>
      </c>
      <c r="B471">
        <v>26.055</v>
      </c>
      <c r="C471">
        <v>26.932500999999998</v>
      </c>
      <c r="D471">
        <v>26.01</v>
      </c>
      <c r="E471">
        <v>26.502500999999999</v>
      </c>
      <c r="F471">
        <v>26.502500999999999</v>
      </c>
      <c r="G471">
        <v>2516400</v>
      </c>
    </row>
    <row r="472" spans="1:7" x14ac:dyDescent="0.25">
      <c r="A472" s="20">
        <v>41505</v>
      </c>
      <c r="B472">
        <v>26.379999000000002</v>
      </c>
      <c r="C472">
        <v>26.575001</v>
      </c>
      <c r="D472">
        <v>25.709999</v>
      </c>
      <c r="E472">
        <v>25.852501</v>
      </c>
      <c r="F472">
        <v>25.852501</v>
      </c>
      <c r="G472">
        <v>1997600</v>
      </c>
    </row>
    <row r="473" spans="1:7" x14ac:dyDescent="0.25">
      <c r="A473" s="20">
        <v>41506</v>
      </c>
      <c r="B473">
        <v>25.690000999999999</v>
      </c>
      <c r="C473">
        <v>26.727501</v>
      </c>
      <c r="D473">
        <v>25.545000000000002</v>
      </c>
      <c r="E473">
        <v>26.02</v>
      </c>
      <c r="F473">
        <v>26.02</v>
      </c>
      <c r="G473">
        <v>2348000</v>
      </c>
    </row>
    <row r="474" spans="1:7" x14ac:dyDescent="0.25">
      <c r="A474" s="20">
        <v>41507</v>
      </c>
      <c r="B474">
        <v>25.627500999999999</v>
      </c>
      <c r="C474">
        <v>26.639999</v>
      </c>
      <c r="D474">
        <v>25.102501</v>
      </c>
      <c r="E474">
        <v>25.540001</v>
      </c>
      <c r="F474">
        <v>25.540001</v>
      </c>
      <c r="G474">
        <v>3622800</v>
      </c>
    </row>
    <row r="475" spans="1:7" x14ac:dyDescent="0.25">
      <c r="A475" s="20">
        <v>41508</v>
      </c>
      <c r="B475">
        <v>25.8825</v>
      </c>
      <c r="C475">
        <v>26.337499999999999</v>
      </c>
      <c r="D475">
        <v>25.8475</v>
      </c>
      <c r="E475">
        <v>26.182500999999998</v>
      </c>
      <c r="F475">
        <v>26.182500999999998</v>
      </c>
      <c r="G475">
        <v>2064000</v>
      </c>
    </row>
    <row r="476" spans="1:7" x14ac:dyDescent="0.25">
      <c r="A476" s="20">
        <v>41509</v>
      </c>
      <c r="B476">
        <v>26.42</v>
      </c>
      <c r="C476">
        <v>26.790001</v>
      </c>
      <c r="D476">
        <v>26.209999</v>
      </c>
      <c r="E476">
        <v>26.790001</v>
      </c>
      <c r="F476">
        <v>26.790001</v>
      </c>
      <c r="G476">
        <v>1172400</v>
      </c>
    </row>
    <row r="477" spans="1:7" x14ac:dyDescent="0.25">
      <c r="A477" s="20">
        <v>41512</v>
      </c>
      <c r="B477">
        <v>26.965</v>
      </c>
      <c r="C477">
        <v>27.182500999999998</v>
      </c>
      <c r="D477">
        <v>25.754999000000002</v>
      </c>
      <c r="E477">
        <v>25.855</v>
      </c>
      <c r="F477">
        <v>25.855</v>
      </c>
      <c r="G477">
        <v>2212000</v>
      </c>
    </row>
    <row r="478" spans="1:7" x14ac:dyDescent="0.25">
      <c r="A478" s="20">
        <v>41513</v>
      </c>
      <c r="B478">
        <v>24.637501</v>
      </c>
      <c r="C478">
        <v>25.035</v>
      </c>
      <c r="D478">
        <v>23.602501</v>
      </c>
      <c r="E478">
        <v>23.74</v>
      </c>
      <c r="F478">
        <v>23.74</v>
      </c>
      <c r="G478">
        <v>5643600</v>
      </c>
    </row>
    <row r="479" spans="1:7" x14ac:dyDescent="0.25">
      <c r="A479" s="20">
        <v>41514</v>
      </c>
      <c r="B479">
        <v>23.547501</v>
      </c>
      <c r="C479">
        <v>24.162500000000001</v>
      </c>
      <c r="D479">
        <v>23.26</v>
      </c>
      <c r="E479">
        <v>23.76</v>
      </c>
      <c r="F479">
        <v>23.76</v>
      </c>
      <c r="G479">
        <v>4199200</v>
      </c>
    </row>
    <row r="480" spans="1:7" x14ac:dyDescent="0.25">
      <c r="A480" s="20">
        <v>41515</v>
      </c>
      <c r="B480">
        <v>23.440000999999999</v>
      </c>
      <c r="C480">
        <v>23.9725</v>
      </c>
      <c r="D480">
        <v>23.2775</v>
      </c>
      <c r="E480">
        <v>23.307500999999998</v>
      </c>
      <c r="F480">
        <v>23.307500999999998</v>
      </c>
      <c r="G480">
        <v>2838400</v>
      </c>
    </row>
    <row r="481" spans="1:7" x14ac:dyDescent="0.25">
      <c r="A481" s="20">
        <v>41516</v>
      </c>
      <c r="B481">
        <v>23.4375</v>
      </c>
      <c r="C481">
        <v>23.462499999999999</v>
      </c>
      <c r="D481">
        <v>22.5975</v>
      </c>
      <c r="E481">
        <v>23.037500000000001</v>
      </c>
      <c r="F481">
        <v>23.037500000000001</v>
      </c>
      <c r="G481">
        <v>3676000</v>
      </c>
    </row>
    <row r="482" spans="1:7" x14ac:dyDescent="0.25">
      <c r="A482" s="20">
        <v>41520</v>
      </c>
      <c r="B482">
        <v>24.052499999999998</v>
      </c>
      <c r="C482">
        <v>24.15</v>
      </c>
      <c r="D482">
        <v>23.424999</v>
      </c>
      <c r="E482">
        <v>23.852501</v>
      </c>
      <c r="F482">
        <v>23.852501</v>
      </c>
      <c r="G482">
        <v>2922400</v>
      </c>
    </row>
    <row r="483" spans="1:7" x14ac:dyDescent="0.25">
      <c r="A483" s="20">
        <v>41521</v>
      </c>
      <c r="B483">
        <v>23.8675</v>
      </c>
      <c r="C483">
        <v>24.125</v>
      </c>
      <c r="D483">
        <v>23.704999999999998</v>
      </c>
      <c r="E483">
        <v>23.9175</v>
      </c>
      <c r="F483">
        <v>23.9175</v>
      </c>
      <c r="G483">
        <v>2060800</v>
      </c>
    </row>
    <row r="484" spans="1:7" x14ac:dyDescent="0.25">
      <c r="A484" s="20">
        <v>41522</v>
      </c>
      <c r="B484">
        <v>24.0075</v>
      </c>
      <c r="C484">
        <v>24.549999</v>
      </c>
      <c r="D484">
        <v>23.932500999999998</v>
      </c>
      <c r="E484">
        <v>24.4925</v>
      </c>
      <c r="F484">
        <v>24.4925</v>
      </c>
      <c r="G484">
        <v>1245600</v>
      </c>
    </row>
    <row r="485" spans="1:7" x14ac:dyDescent="0.25">
      <c r="A485" s="20">
        <v>41523</v>
      </c>
      <c r="B485">
        <v>24.8125</v>
      </c>
      <c r="C485">
        <v>24.905000999999999</v>
      </c>
      <c r="D485">
        <v>23.605</v>
      </c>
      <c r="E485">
        <v>24.305</v>
      </c>
      <c r="F485">
        <v>24.305</v>
      </c>
      <c r="G485">
        <v>2859600</v>
      </c>
    </row>
    <row r="486" spans="1:7" x14ac:dyDescent="0.25">
      <c r="A486" s="20">
        <v>41526</v>
      </c>
      <c r="B486">
        <v>24.565000999999999</v>
      </c>
      <c r="C486">
        <v>25.309999000000001</v>
      </c>
      <c r="D486">
        <v>24.4375</v>
      </c>
      <c r="E486">
        <v>25.202499</v>
      </c>
      <c r="F486">
        <v>25.202499</v>
      </c>
      <c r="G486">
        <v>1655600</v>
      </c>
    </row>
    <row r="487" spans="1:7" x14ac:dyDescent="0.25">
      <c r="A487" s="20">
        <v>41527</v>
      </c>
      <c r="B487">
        <v>25.905000999999999</v>
      </c>
      <c r="C487">
        <v>26.125</v>
      </c>
      <c r="D487">
        <v>25.752500999999999</v>
      </c>
      <c r="E487">
        <v>26.120000999999998</v>
      </c>
      <c r="F487">
        <v>26.120000999999998</v>
      </c>
      <c r="G487">
        <v>1248000</v>
      </c>
    </row>
    <row r="488" spans="1:7" x14ac:dyDescent="0.25">
      <c r="A488" s="20">
        <v>41528</v>
      </c>
      <c r="B488">
        <v>25.945</v>
      </c>
      <c r="C488">
        <v>27.024999999999999</v>
      </c>
      <c r="D488">
        <v>25.895</v>
      </c>
      <c r="E488">
        <v>26.9575</v>
      </c>
      <c r="F488">
        <v>26.9575</v>
      </c>
      <c r="G488">
        <v>1699600</v>
      </c>
    </row>
    <row r="489" spans="1:7" x14ac:dyDescent="0.25">
      <c r="A489" s="20">
        <v>41529</v>
      </c>
      <c r="B489">
        <v>27.01</v>
      </c>
      <c r="C489">
        <v>27.389999</v>
      </c>
      <c r="D489">
        <v>26.427499999999998</v>
      </c>
      <c r="E489">
        <v>26.5</v>
      </c>
      <c r="F489">
        <v>26.5</v>
      </c>
      <c r="G489">
        <v>1788400</v>
      </c>
    </row>
    <row r="490" spans="1:7" x14ac:dyDescent="0.25">
      <c r="A490" s="20">
        <v>41530</v>
      </c>
      <c r="B490">
        <v>27.002500999999999</v>
      </c>
      <c r="C490">
        <v>27.1175</v>
      </c>
      <c r="D490">
        <v>26.41</v>
      </c>
      <c r="E490">
        <v>26.982500000000002</v>
      </c>
      <c r="F490">
        <v>26.982500000000002</v>
      </c>
      <c r="G490">
        <v>1286800</v>
      </c>
    </row>
    <row r="491" spans="1:7" x14ac:dyDescent="0.25">
      <c r="A491" s="20">
        <v>41533</v>
      </c>
      <c r="B491">
        <v>27.5</v>
      </c>
      <c r="C491">
        <v>27.5825</v>
      </c>
      <c r="D491">
        <v>26.969999000000001</v>
      </c>
      <c r="E491">
        <v>27.145</v>
      </c>
      <c r="F491">
        <v>27.145</v>
      </c>
      <c r="G491">
        <v>1535600</v>
      </c>
    </row>
    <row r="492" spans="1:7" x14ac:dyDescent="0.25">
      <c r="A492" s="20">
        <v>41534</v>
      </c>
      <c r="B492">
        <v>27.17</v>
      </c>
      <c r="C492">
        <v>27.572500000000002</v>
      </c>
      <c r="D492">
        <v>27.17</v>
      </c>
      <c r="E492">
        <v>27.454999999999998</v>
      </c>
      <c r="F492">
        <v>27.454999999999998</v>
      </c>
      <c r="G492">
        <v>1167600</v>
      </c>
    </row>
    <row r="493" spans="1:7" x14ac:dyDescent="0.25">
      <c r="A493" s="20">
        <v>41535</v>
      </c>
      <c r="B493">
        <v>27.327499</v>
      </c>
      <c r="C493">
        <v>28.780000999999999</v>
      </c>
      <c r="D493">
        <v>26.962499999999999</v>
      </c>
      <c r="E493">
        <v>28.514999</v>
      </c>
      <c r="F493">
        <v>28.514999</v>
      </c>
      <c r="G493">
        <v>2786800</v>
      </c>
    </row>
    <row r="494" spans="1:7" x14ac:dyDescent="0.25">
      <c r="A494" s="20">
        <v>41536</v>
      </c>
      <c r="B494">
        <v>28.7925</v>
      </c>
      <c r="C494">
        <v>28.907499000000001</v>
      </c>
      <c r="D494">
        <v>28.237499</v>
      </c>
      <c r="E494">
        <v>28.625</v>
      </c>
      <c r="F494">
        <v>28.625</v>
      </c>
      <c r="G494">
        <v>1771200</v>
      </c>
    </row>
    <row r="495" spans="1:7" x14ac:dyDescent="0.25">
      <c r="A495" s="20">
        <v>41537</v>
      </c>
      <c r="B495">
        <v>28.517499999999998</v>
      </c>
      <c r="C495">
        <v>28.870000999999998</v>
      </c>
      <c r="D495">
        <v>28.037500000000001</v>
      </c>
      <c r="E495">
        <v>28.045000000000002</v>
      </c>
      <c r="F495">
        <v>28.045000000000002</v>
      </c>
      <c r="G495">
        <v>2229600</v>
      </c>
    </row>
    <row r="496" spans="1:7" x14ac:dyDescent="0.25">
      <c r="A496" s="20">
        <v>41540</v>
      </c>
      <c r="B496">
        <v>28.192499000000002</v>
      </c>
      <c r="C496">
        <v>28.215</v>
      </c>
      <c r="D496">
        <v>27.195</v>
      </c>
      <c r="E496">
        <v>27.764999</v>
      </c>
      <c r="F496">
        <v>27.764999</v>
      </c>
      <c r="G496">
        <v>2320400</v>
      </c>
    </row>
    <row r="497" spans="1:7" x14ac:dyDescent="0.25">
      <c r="A497" s="20">
        <v>41541</v>
      </c>
      <c r="B497">
        <v>27.855</v>
      </c>
      <c r="C497">
        <v>28.307500999999998</v>
      </c>
      <c r="D497">
        <v>27.535</v>
      </c>
      <c r="E497">
        <v>27.787500000000001</v>
      </c>
      <c r="F497">
        <v>27.787500000000001</v>
      </c>
      <c r="G497">
        <v>1620800</v>
      </c>
    </row>
    <row r="498" spans="1:7" x14ac:dyDescent="0.25">
      <c r="A498" s="20">
        <v>41542</v>
      </c>
      <c r="B498">
        <v>27.885000000000002</v>
      </c>
      <c r="C498">
        <v>28.2225</v>
      </c>
      <c r="D498">
        <v>27.530000999999999</v>
      </c>
      <c r="E498">
        <v>27.9575</v>
      </c>
      <c r="F498">
        <v>27.9575</v>
      </c>
      <c r="G498">
        <v>1872400</v>
      </c>
    </row>
    <row r="499" spans="1:7" x14ac:dyDescent="0.25">
      <c r="A499" s="20">
        <v>41543</v>
      </c>
      <c r="B499">
        <v>28.32</v>
      </c>
      <c r="C499">
        <v>28.5</v>
      </c>
      <c r="D499">
        <v>28.012501</v>
      </c>
      <c r="E499">
        <v>28.445</v>
      </c>
      <c r="F499">
        <v>28.445</v>
      </c>
      <c r="G499">
        <v>1792000</v>
      </c>
    </row>
    <row r="500" spans="1:7" x14ac:dyDescent="0.25">
      <c r="A500" s="20">
        <v>41544</v>
      </c>
      <c r="B500">
        <v>27.977501</v>
      </c>
      <c r="C500">
        <v>28.057500999999998</v>
      </c>
      <c r="D500">
        <v>27.02</v>
      </c>
      <c r="E500">
        <v>27.299999</v>
      </c>
      <c r="F500">
        <v>27.299999</v>
      </c>
      <c r="G500">
        <v>2730800</v>
      </c>
    </row>
    <row r="501" spans="1:7" x14ac:dyDescent="0.25">
      <c r="A501" s="20">
        <v>41547</v>
      </c>
      <c r="B501">
        <v>26.059999000000001</v>
      </c>
      <c r="C501">
        <v>26.985001</v>
      </c>
      <c r="D501">
        <v>25.9375</v>
      </c>
      <c r="E501">
        <v>26.285</v>
      </c>
      <c r="F501">
        <v>26.285</v>
      </c>
      <c r="G501">
        <v>2607600</v>
      </c>
    </row>
    <row r="502" spans="1:7" x14ac:dyDescent="0.25">
      <c r="A502" s="20">
        <v>41548</v>
      </c>
      <c r="B502">
        <v>26.2425</v>
      </c>
      <c r="C502">
        <v>27.200001</v>
      </c>
      <c r="D502">
        <v>26.182500999999998</v>
      </c>
      <c r="E502">
        <v>27.200001</v>
      </c>
      <c r="F502">
        <v>27.200001</v>
      </c>
      <c r="G502">
        <v>1760400</v>
      </c>
    </row>
    <row r="503" spans="1:7" x14ac:dyDescent="0.25">
      <c r="A503" s="20">
        <v>41549</v>
      </c>
      <c r="B503">
        <v>26.58</v>
      </c>
      <c r="C503">
        <v>26.950001</v>
      </c>
      <c r="D503">
        <v>26.09</v>
      </c>
      <c r="E503">
        <v>26.3825</v>
      </c>
      <c r="F503">
        <v>26.3825</v>
      </c>
      <c r="G503">
        <v>2350400</v>
      </c>
    </row>
    <row r="504" spans="1:7" x14ac:dyDescent="0.25">
      <c r="A504" s="20">
        <v>41550</v>
      </c>
      <c r="B504">
        <v>26.09</v>
      </c>
      <c r="C504">
        <v>26.212499999999999</v>
      </c>
      <c r="D504">
        <v>24.139999</v>
      </c>
      <c r="E504">
        <v>25.3675</v>
      </c>
      <c r="F504">
        <v>25.3675</v>
      </c>
      <c r="G504">
        <v>4518000</v>
      </c>
    </row>
    <row r="505" spans="1:7" x14ac:dyDescent="0.25">
      <c r="A505" s="20">
        <v>41551</v>
      </c>
      <c r="B505">
        <v>24.975000000000001</v>
      </c>
      <c r="C505">
        <v>25.627500999999999</v>
      </c>
      <c r="D505">
        <v>24.692499000000002</v>
      </c>
      <c r="E505">
        <v>25.462499999999999</v>
      </c>
      <c r="F505">
        <v>25.462499999999999</v>
      </c>
      <c r="G505">
        <v>2422400</v>
      </c>
    </row>
    <row r="506" spans="1:7" x14ac:dyDescent="0.25">
      <c r="A506" s="20">
        <v>41554</v>
      </c>
      <c r="B506">
        <v>24.422501</v>
      </c>
      <c r="C506">
        <v>24.745000999999998</v>
      </c>
      <c r="D506">
        <v>23.4725</v>
      </c>
      <c r="E506">
        <v>23.577499</v>
      </c>
      <c r="F506">
        <v>23.577499</v>
      </c>
      <c r="G506">
        <v>3297600</v>
      </c>
    </row>
    <row r="507" spans="1:7" x14ac:dyDescent="0.25">
      <c r="A507" s="20">
        <v>41555</v>
      </c>
      <c r="B507">
        <v>23.4925</v>
      </c>
      <c r="C507">
        <v>23.594999000000001</v>
      </c>
      <c r="D507">
        <v>22.09</v>
      </c>
      <c r="E507">
        <v>22.405000999999999</v>
      </c>
      <c r="F507">
        <v>22.405000999999999</v>
      </c>
      <c r="G507">
        <v>5804000</v>
      </c>
    </row>
    <row r="508" spans="1:7" x14ac:dyDescent="0.25">
      <c r="A508" s="20">
        <v>41556</v>
      </c>
      <c r="B508">
        <v>22.447500000000002</v>
      </c>
      <c r="C508">
        <v>23.475000000000001</v>
      </c>
      <c r="D508">
        <v>21.815000999999999</v>
      </c>
      <c r="E508">
        <v>23.1875</v>
      </c>
      <c r="F508">
        <v>23.1875</v>
      </c>
      <c r="G508">
        <v>5705600</v>
      </c>
    </row>
    <row r="509" spans="1:7" x14ac:dyDescent="0.25">
      <c r="A509" s="20">
        <v>41557</v>
      </c>
      <c r="B509">
        <v>24.012501</v>
      </c>
      <c r="C509">
        <v>25.4</v>
      </c>
      <c r="D509">
        <v>24</v>
      </c>
      <c r="E509">
        <v>25.389999</v>
      </c>
      <c r="F509">
        <v>25.389999</v>
      </c>
      <c r="G509">
        <v>4954000</v>
      </c>
    </row>
    <row r="510" spans="1:7" x14ac:dyDescent="0.25">
      <c r="A510" s="20">
        <v>41558</v>
      </c>
      <c r="B510">
        <v>25.342500999999999</v>
      </c>
      <c r="C510">
        <v>26.2775</v>
      </c>
      <c r="D510">
        <v>25.282499000000001</v>
      </c>
      <c r="E510">
        <v>25.91</v>
      </c>
      <c r="F510">
        <v>25.91</v>
      </c>
      <c r="G510">
        <v>3208400</v>
      </c>
    </row>
    <row r="511" spans="1:7" x14ac:dyDescent="0.25">
      <c r="A511" s="20">
        <v>41561</v>
      </c>
      <c r="B511">
        <v>24.815000999999999</v>
      </c>
      <c r="C511">
        <v>25.9175</v>
      </c>
      <c r="D511">
        <v>24.379999000000002</v>
      </c>
      <c r="E511">
        <v>25.5825</v>
      </c>
      <c r="F511">
        <v>25.5825</v>
      </c>
      <c r="G511">
        <v>4142800</v>
      </c>
    </row>
    <row r="512" spans="1:7" x14ac:dyDescent="0.25">
      <c r="A512" s="20">
        <v>41562</v>
      </c>
      <c r="B512">
        <v>25.2775</v>
      </c>
      <c r="C512">
        <v>25.8125</v>
      </c>
      <c r="D512">
        <v>23.83</v>
      </c>
      <c r="E512">
        <v>24.01</v>
      </c>
      <c r="F512">
        <v>24.01</v>
      </c>
      <c r="G512">
        <v>5860800</v>
      </c>
    </row>
    <row r="513" spans="1:7" x14ac:dyDescent="0.25">
      <c r="A513" s="20">
        <v>41563</v>
      </c>
      <c r="B513">
        <v>25.252500999999999</v>
      </c>
      <c r="C513">
        <v>26.889999</v>
      </c>
      <c r="D513">
        <v>24.9</v>
      </c>
      <c r="E513">
        <v>26.860001</v>
      </c>
      <c r="F513">
        <v>26.860001</v>
      </c>
      <c r="G513">
        <v>5520000</v>
      </c>
    </row>
    <row r="514" spans="1:7" x14ac:dyDescent="0.25">
      <c r="A514" s="20">
        <v>41564</v>
      </c>
      <c r="B514">
        <v>26.57</v>
      </c>
      <c r="C514">
        <v>28.452499</v>
      </c>
      <c r="D514">
        <v>26.547501</v>
      </c>
      <c r="E514">
        <v>28.452499</v>
      </c>
      <c r="F514">
        <v>28.452499</v>
      </c>
      <c r="G514">
        <v>3846000</v>
      </c>
    </row>
    <row r="515" spans="1:7" x14ac:dyDescent="0.25">
      <c r="A515" s="20">
        <v>41565</v>
      </c>
      <c r="B515">
        <v>28.799999</v>
      </c>
      <c r="C515">
        <v>29.202499</v>
      </c>
      <c r="D515">
        <v>28.1</v>
      </c>
      <c r="E515">
        <v>28.5825</v>
      </c>
      <c r="F515">
        <v>28.5825</v>
      </c>
      <c r="G515">
        <v>3357200</v>
      </c>
    </row>
    <row r="516" spans="1:7" x14ac:dyDescent="0.25">
      <c r="A516" s="20">
        <v>41568</v>
      </c>
      <c r="B516">
        <v>29.25</v>
      </c>
      <c r="C516">
        <v>29.2775</v>
      </c>
      <c r="D516">
        <v>28.165001</v>
      </c>
      <c r="E516">
        <v>28.43</v>
      </c>
      <c r="F516">
        <v>28.43</v>
      </c>
      <c r="G516">
        <v>2239600</v>
      </c>
    </row>
    <row r="517" spans="1:7" x14ac:dyDescent="0.25">
      <c r="A517" s="20">
        <v>41569</v>
      </c>
      <c r="B517">
        <v>29.035</v>
      </c>
      <c r="C517">
        <v>29.0975</v>
      </c>
      <c r="D517">
        <v>28.182500999999998</v>
      </c>
      <c r="E517">
        <v>28.3825</v>
      </c>
      <c r="F517">
        <v>28.3825</v>
      </c>
      <c r="G517">
        <v>2586400</v>
      </c>
    </row>
    <row r="518" spans="1:7" x14ac:dyDescent="0.25">
      <c r="A518" s="20">
        <v>41570</v>
      </c>
      <c r="B518">
        <v>27.952499</v>
      </c>
      <c r="C518">
        <v>28.182500999999998</v>
      </c>
      <c r="D518">
        <v>27.27</v>
      </c>
      <c r="E518">
        <v>28.182500999999998</v>
      </c>
      <c r="F518">
        <v>28.182500999999998</v>
      </c>
      <c r="G518">
        <v>2502400</v>
      </c>
    </row>
    <row r="519" spans="1:7" x14ac:dyDescent="0.25">
      <c r="A519" s="20">
        <v>41571</v>
      </c>
      <c r="B519">
        <v>28.299999</v>
      </c>
      <c r="C519">
        <v>28.7075</v>
      </c>
      <c r="D519">
        <v>28.112499</v>
      </c>
      <c r="E519">
        <v>28.572500000000002</v>
      </c>
      <c r="F519">
        <v>28.572500000000002</v>
      </c>
      <c r="G519">
        <v>1452000</v>
      </c>
    </row>
    <row r="520" spans="1:7" x14ac:dyDescent="0.25">
      <c r="A520" s="20">
        <v>41572</v>
      </c>
      <c r="B520">
        <v>28.629999000000002</v>
      </c>
      <c r="C520">
        <v>28.6875</v>
      </c>
      <c r="D520">
        <v>28.2075</v>
      </c>
      <c r="E520">
        <v>28.6875</v>
      </c>
      <c r="F520">
        <v>28.6875</v>
      </c>
      <c r="G520">
        <v>1386000</v>
      </c>
    </row>
    <row r="521" spans="1:7" x14ac:dyDescent="0.25">
      <c r="A521" s="20">
        <v>41575</v>
      </c>
      <c r="B521">
        <v>28.5075</v>
      </c>
      <c r="C521">
        <v>28.647499</v>
      </c>
      <c r="D521">
        <v>28.227501</v>
      </c>
      <c r="E521">
        <v>28.4725</v>
      </c>
      <c r="F521">
        <v>28.4725</v>
      </c>
      <c r="G521">
        <v>1209600</v>
      </c>
    </row>
    <row r="522" spans="1:7" x14ac:dyDescent="0.25">
      <c r="A522" s="20">
        <v>41576</v>
      </c>
      <c r="B522">
        <v>28.540001</v>
      </c>
      <c r="C522">
        <v>28.75</v>
      </c>
      <c r="D522">
        <v>28.295000000000002</v>
      </c>
      <c r="E522">
        <v>28.7225</v>
      </c>
      <c r="F522">
        <v>28.7225</v>
      </c>
      <c r="G522">
        <v>1079200</v>
      </c>
    </row>
    <row r="523" spans="1:7" x14ac:dyDescent="0.25">
      <c r="A523" s="20">
        <v>41577</v>
      </c>
      <c r="B523">
        <v>28.74</v>
      </c>
      <c r="C523">
        <v>28.74</v>
      </c>
      <c r="D523">
        <v>27.877500999999999</v>
      </c>
      <c r="E523">
        <v>28.3475</v>
      </c>
      <c r="F523">
        <v>28.3475</v>
      </c>
      <c r="G523">
        <v>1885200</v>
      </c>
    </row>
    <row r="524" spans="1:7" x14ac:dyDescent="0.25">
      <c r="A524" s="20">
        <v>41578</v>
      </c>
      <c r="B524">
        <v>28.375</v>
      </c>
      <c r="C524">
        <v>28.9375</v>
      </c>
      <c r="D524">
        <v>28.17</v>
      </c>
      <c r="E524">
        <v>28.497499000000001</v>
      </c>
      <c r="F524">
        <v>28.497499000000001</v>
      </c>
      <c r="G524">
        <v>2342400</v>
      </c>
    </row>
    <row r="525" spans="1:7" x14ac:dyDescent="0.25">
      <c r="A525" s="20">
        <v>41579</v>
      </c>
      <c r="B525">
        <v>28.73</v>
      </c>
      <c r="C525">
        <v>28.905000999999999</v>
      </c>
      <c r="D525">
        <v>28.3125</v>
      </c>
      <c r="E525">
        <v>28.672501</v>
      </c>
      <c r="F525">
        <v>28.672501</v>
      </c>
      <c r="G525">
        <v>1399200</v>
      </c>
    </row>
    <row r="526" spans="1:7" x14ac:dyDescent="0.25">
      <c r="A526" s="20">
        <v>41582</v>
      </c>
      <c r="B526">
        <v>28.8475</v>
      </c>
      <c r="C526">
        <v>29.427499999999998</v>
      </c>
      <c r="D526">
        <v>28.700001</v>
      </c>
      <c r="E526">
        <v>29.385000000000002</v>
      </c>
      <c r="F526">
        <v>29.385000000000002</v>
      </c>
      <c r="G526">
        <v>1524800</v>
      </c>
    </row>
    <row r="527" spans="1:7" x14ac:dyDescent="0.25">
      <c r="A527" s="20">
        <v>41583</v>
      </c>
      <c r="B527">
        <v>29.1875</v>
      </c>
      <c r="C527">
        <v>29.6</v>
      </c>
      <c r="D527">
        <v>28.997499000000001</v>
      </c>
      <c r="E527">
        <v>29.49</v>
      </c>
      <c r="F527">
        <v>29.49</v>
      </c>
      <c r="G527">
        <v>1156000</v>
      </c>
    </row>
    <row r="528" spans="1:7" x14ac:dyDescent="0.25">
      <c r="A528" s="20">
        <v>41584</v>
      </c>
      <c r="B528">
        <v>29.7775</v>
      </c>
      <c r="C528">
        <v>30</v>
      </c>
      <c r="D528">
        <v>29.364999999999998</v>
      </c>
      <c r="E528">
        <v>29.945</v>
      </c>
      <c r="F528">
        <v>29.945</v>
      </c>
      <c r="G528">
        <v>1130000</v>
      </c>
    </row>
    <row r="529" spans="1:7" x14ac:dyDescent="0.25">
      <c r="A529" s="20">
        <v>41585</v>
      </c>
      <c r="B529">
        <v>30.037500000000001</v>
      </c>
      <c r="C529">
        <v>30.092500999999999</v>
      </c>
      <c r="D529">
        <v>28.684999000000001</v>
      </c>
      <c r="E529">
        <v>28.897499</v>
      </c>
      <c r="F529">
        <v>28.897499</v>
      </c>
      <c r="G529">
        <v>2348400</v>
      </c>
    </row>
    <row r="530" spans="1:7" x14ac:dyDescent="0.25">
      <c r="A530" s="20">
        <v>41586</v>
      </c>
      <c r="B530">
        <v>29.195</v>
      </c>
      <c r="C530">
        <v>30.1</v>
      </c>
      <c r="D530">
        <v>29.122499000000001</v>
      </c>
      <c r="E530">
        <v>30.0625</v>
      </c>
      <c r="F530">
        <v>30.0625</v>
      </c>
      <c r="G530">
        <v>2118400</v>
      </c>
    </row>
    <row r="531" spans="1:7" x14ac:dyDescent="0.25">
      <c r="A531" s="20">
        <v>41589</v>
      </c>
      <c r="B531">
        <v>30.067499000000002</v>
      </c>
      <c r="C531">
        <v>30.235001</v>
      </c>
      <c r="D531">
        <v>29.887501</v>
      </c>
      <c r="E531">
        <v>30.204999999999998</v>
      </c>
      <c r="F531">
        <v>30.204999999999998</v>
      </c>
      <c r="G531">
        <v>1372800</v>
      </c>
    </row>
    <row r="532" spans="1:7" x14ac:dyDescent="0.25">
      <c r="A532" s="20">
        <v>41590</v>
      </c>
      <c r="B532">
        <v>30.147499</v>
      </c>
      <c r="C532">
        <v>30.412500000000001</v>
      </c>
      <c r="D532">
        <v>29.947500000000002</v>
      </c>
      <c r="E532">
        <v>30.267499999999998</v>
      </c>
      <c r="F532">
        <v>30.267499999999998</v>
      </c>
      <c r="G532">
        <v>2033200</v>
      </c>
    </row>
    <row r="533" spans="1:7" x14ac:dyDescent="0.25">
      <c r="A533" s="20">
        <v>41591</v>
      </c>
      <c r="B533">
        <v>29.844999000000001</v>
      </c>
      <c r="C533">
        <v>30.4725</v>
      </c>
      <c r="D533">
        <v>29.787500000000001</v>
      </c>
      <c r="E533">
        <v>30.372499000000001</v>
      </c>
      <c r="F533">
        <v>30.372499000000001</v>
      </c>
      <c r="G533">
        <v>1953200</v>
      </c>
    </row>
    <row r="534" spans="1:7" x14ac:dyDescent="0.25">
      <c r="A534" s="20">
        <v>41592</v>
      </c>
      <c r="B534">
        <v>30.447500000000002</v>
      </c>
      <c r="C534">
        <v>30.782499000000001</v>
      </c>
      <c r="D534">
        <v>30.325001</v>
      </c>
      <c r="E534">
        <v>30.727501</v>
      </c>
      <c r="F534">
        <v>30.727501</v>
      </c>
      <c r="G534">
        <v>2264000</v>
      </c>
    </row>
    <row r="535" spans="1:7" x14ac:dyDescent="0.25">
      <c r="A535" s="20">
        <v>41593</v>
      </c>
      <c r="B535">
        <v>30.92</v>
      </c>
      <c r="C535">
        <v>31.137501</v>
      </c>
      <c r="D535">
        <v>30.870000999999998</v>
      </c>
      <c r="E535">
        <v>31.135000000000002</v>
      </c>
      <c r="F535">
        <v>31.135000000000002</v>
      </c>
      <c r="G535">
        <v>2144400</v>
      </c>
    </row>
    <row r="536" spans="1:7" x14ac:dyDescent="0.25">
      <c r="A536" s="20">
        <v>41596</v>
      </c>
      <c r="B536">
        <v>31.58</v>
      </c>
      <c r="C536">
        <v>31.885000000000002</v>
      </c>
      <c r="D536">
        <v>30.965</v>
      </c>
      <c r="E536">
        <v>31.09</v>
      </c>
      <c r="F536">
        <v>31.09</v>
      </c>
      <c r="G536">
        <v>2183200</v>
      </c>
    </row>
    <row r="537" spans="1:7" x14ac:dyDescent="0.25">
      <c r="A537" s="20">
        <v>41597</v>
      </c>
      <c r="B537">
        <v>31.2425</v>
      </c>
      <c r="C537">
        <v>31.405000999999999</v>
      </c>
      <c r="D537">
        <v>30.364999999999998</v>
      </c>
      <c r="E537">
        <v>30.715</v>
      </c>
      <c r="F537">
        <v>30.715</v>
      </c>
      <c r="G537">
        <v>1999600</v>
      </c>
    </row>
    <row r="538" spans="1:7" x14ac:dyDescent="0.25">
      <c r="A538" s="20">
        <v>41598</v>
      </c>
      <c r="B538">
        <v>30.427499999999998</v>
      </c>
      <c r="C538">
        <v>31.8475</v>
      </c>
      <c r="D538">
        <v>30.3675</v>
      </c>
      <c r="E538">
        <v>31.33</v>
      </c>
      <c r="F538">
        <v>31.33</v>
      </c>
      <c r="G538">
        <v>3429600</v>
      </c>
    </row>
    <row r="539" spans="1:7" x14ac:dyDescent="0.25">
      <c r="A539" s="20">
        <v>41599</v>
      </c>
      <c r="B539">
        <v>31.692499000000002</v>
      </c>
      <c r="C539">
        <v>32.68</v>
      </c>
      <c r="D539">
        <v>31.642499999999998</v>
      </c>
      <c r="E539">
        <v>32.407501000000003</v>
      </c>
      <c r="F539">
        <v>32.407501000000003</v>
      </c>
      <c r="G539">
        <v>3707600</v>
      </c>
    </row>
    <row r="540" spans="1:7" x14ac:dyDescent="0.25">
      <c r="A540" s="20">
        <v>41600</v>
      </c>
      <c r="B540">
        <v>32.572498000000003</v>
      </c>
      <c r="C540">
        <v>32.862499</v>
      </c>
      <c r="D540">
        <v>32.387501</v>
      </c>
      <c r="E540">
        <v>32.849997999999999</v>
      </c>
      <c r="F540">
        <v>32.849997999999999</v>
      </c>
      <c r="G540">
        <v>1639200</v>
      </c>
    </row>
    <row r="541" spans="1:7" x14ac:dyDescent="0.25">
      <c r="A541" s="20">
        <v>41603</v>
      </c>
      <c r="B541">
        <v>33.182499</v>
      </c>
      <c r="C541">
        <v>33.189999</v>
      </c>
      <c r="D541">
        <v>32.5625</v>
      </c>
      <c r="E541">
        <v>32.715000000000003</v>
      </c>
      <c r="F541">
        <v>32.715000000000003</v>
      </c>
      <c r="G541">
        <v>1654800</v>
      </c>
    </row>
    <row r="542" spans="1:7" x14ac:dyDescent="0.25">
      <c r="A542" s="20">
        <v>41604</v>
      </c>
      <c r="B542">
        <v>32.752499</v>
      </c>
      <c r="C542">
        <v>32.972499999999997</v>
      </c>
      <c r="D542">
        <v>32.465000000000003</v>
      </c>
      <c r="E542">
        <v>32.529998999999997</v>
      </c>
      <c r="F542">
        <v>32.529998999999997</v>
      </c>
      <c r="G542">
        <v>1367600</v>
      </c>
    </row>
    <row r="543" spans="1:7" x14ac:dyDescent="0.25">
      <c r="A543" s="20">
        <v>41605</v>
      </c>
      <c r="B543">
        <v>32.775002000000001</v>
      </c>
      <c r="C543">
        <v>32.775002000000001</v>
      </c>
      <c r="D543">
        <v>32.422500999999997</v>
      </c>
      <c r="E543">
        <v>32.512501</v>
      </c>
      <c r="F543">
        <v>32.512501</v>
      </c>
      <c r="G543">
        <v>912000</v>
      </c>
    </row>
    <row r="544" spans="1:7" x14ac:dyDescent="0.25">
      <c r="A544" s="20">
        <v>41607</v>
      </c>
      <c r="B544">
        <v>32.647499000000003</v>
      </c>
      <c r="C544">
        <v>32.677501999999997</v>
      </c>
      <c r="D544">
        <v>32.084999000000003</v>
      </c>
      <c r="E544">
        <v>32.122501</v>
      </c>
      <c r="F544">
        <v>32.122501</v>
      </c>
      <c r="G544">
        <v>505600</v>
      </c>
    </row>
    <row r="545" spans="1:7" x14ac:dyDescent="0.25">
      <c r="A545" s="20">
        <v>41610</v>
      </c>
      <c r="B545">
        <v>32.25</v>
      </c>
      <c r="C545">
        <v>32.262501</v>
      </c>
      <c r="D545">
        <v>31.622499000000001</v>
      </c>
      <c r="E545">
        <v>31.879999000000002</v>
      </c>
      <c r="F545">
        <v>31.879999000000002</v>
      </c>
      <c r="G545">
        <v>1288800</v>
      </c>
    </row>
    <row r="546" spans="1:7" x14ac:dyDescent="0.25">
      <c r="A546" s="20">
        <v>41611</v>
      </c>
      <c r="B546">
        <v>31.245000999999998</v>
      </c>
      <c r="C546">
        <v>31.512501</v>
      </c>
      <c r="D546">
        <v>30.280000999999999</v>
      </c>
      <c r="E546">
        <v>31.052499999999998</v>
      </c>
      <c r="F546">
        <v>31.052499999999998</v>
      </c>
      <c r="G546">
        <v>2977600</v>
      </c>
    </row>
    <row r="547" spans="1:7" x14ac:dyDescent="0.25">
      <c r="A547" s="20">
        <v>41612</v>
      </c>
      <c r="B547">
        <v>30.4375</v>
      </c>
      <c r="C547">
        <v>31.440000999999999</v>
      </c>
      <c r="D547">
        <v>30.004999000000002</v>
      </c>
      <c r="E547">
        <v>31.389999</v>
      </c>
      <c r="F547">
        <v>31.389999</v>
      </c>
      <c r="G547">
        <v>3743600</v>
      </c>
    </row>
    <row r="548" spans="1:7" x14ac:dyDescent="0.25">
      <c r="A548" s="20">
        <v>41613</v>
      </c>
      <c r="B548">
        <v>31.592500999999999</v>
      </c>
      <c r="C548">
        <v>31.6175</v>
      </c>
      <c r="D548">
        <v>30.85</v>
      </c>
      <c r="E548">
        <v>31.147499</v>
      </c>
      <c r="F548">
        <v>31.147499</v>
      </c>
      <c r="G548">
        <v>1958800</v>
      </c>
    </row>
    <row r="549" spans="1:7" x14ac:dyDescent="0.25">
      <c r="A549" s="20">
        <v>41614</v>
      </c>
      <c r="B549">
        <v>31.825001</v>
      </c>
      <c r="C549">
        <v>32.419998</v>
      </c>
      <c r="D549">
        <v>31.76</v>
      </c>
      <c r="E549">
        <v>32.237499</v>
      </c>
      <c r="F549">
        <v>32.237499</v>
      </c>
      <c r="G549">
        <v>2068000</v>
      </c>
    </row>
    <row r="550" spans="1:7" x14ac:dyDescent="0.25">
      <c r="A550" s="20">
        <v>41617</v>
      </c>
      <c r="B550">
        <v>32.505001</v>
      </c>
      <c r="C550">
        <v>32.662497999999999</v>
      </c>
      <c r="D550">
        <v>32.209999000000003</v>
      </c>
      <c r="E550">
        <v>32.472499999999997</v>
      </c>
      <c r="F550">
        <v>32.472499999999997</v>
      </c>
      <c r="G550">
        <v>1608800</v>
      </c>
    </row>
    <row r="551" spans="1:7" x14ac:dyDescent="0.25">
      <c r="A551" s="20">
        <v>41618</v>
      </c>
      <c r="B551">
        <v>32.267502</v>
      </c>
      <c r="C551">
        <v>32.520000000000003</v>
      </c>
      <c r="D551">
        <v>32.145000000000003</v>
      </c>
      <c r="E551">
        <v>32.3125</v>
      </c>
      <c r="F551">
        <v>32.3125</v>
      </c>
      <c r="G551">
        <v>1411200</v>
      </c>
    </row>
    <row r="552" spans="1:7" x14ac:dyDescent="0.25">
      <c r="A552" s="20">
        <v>41619</v>
      </c>
      <c r="B552">
        <v>32.397499000000003</v>
      </c>
      <c r="C552">
        <v>32.447498000000003</v>
      </c>
      <c r="D552">
        <v>30.6525</v>
      </c>
      <c r="E552">
        <v>30.795000000000002</v>
      </c>
      <c r="F552">
        <v>30.795000000000002</v>
      </c>
      <c r="G552">
        <v>2667200</v>
      </c>
    </row>
    <row r="553" spans="1:7" x14ac:dyDescent="0.25">
      <c r="A553" s="20">
        <v>41620</v>
      </c>
      <c r="B553">
        <v>30.9575</v>
      </c>
      <c r="C553">
        <v>31.165001</v>
      </c>
      <c r="D553">
        <v>30.045000000000002</v>
      </c>
      <c r="E553">
        <v>30.662500000000001</v>
      </c>
      <c r="F553">
        <v>30.662500000000001</v>
      </c>
      <c r="G553">
        <v>2718800</v>
      </c>
    </row>
    <row r="554" spans="1:7" x14ac:dyDescent="0.25">
      <c r="A554" s="20">
        <v>41621</v>
      </c>
      <c r="B554">
        <v>30.725000000000001</v>
      </c>
      <c r="C554">
        <v>30.870000999999998</v>
      </c>
      <c r="D554">
        <v>30.357500000000002</v>
      </c>
      <c r="E554">
        <v>30.592500999999999</v>
      </c>
      <c r="F554">
        <v>30.592500999999999</v>
      </c>
      <c r="G554">
        <v>2273200</v>
      </c>
    </row>
    <row r="555" spans="1:7" x14ac:dyDescent="0.25">
      <c r="A555" s="20">
        <v>41624</v>
      </c>
      <c r="B555">
        <v>30.9575</v>
      </c>
      <c r="C555">
        <v>31.09</v>
      </c>
      <c r="D555">
        <v>30.389999</v>
      </c>
      <c r="E555">
        <v>30.584999</v>
      </c>
      <c r="F555">
        <v>30.584999</v>
      </c>
      <c r="G555">
        <v>3007200</v>
      </c>
    </row>
    <row r="556" spans="1:7" x14ac:dyDescent="0.25">
      <c r="A556" s="20">
        <v>41625</v>
      </c>
      <c r="B556">
        <v>30.182500999999998</v>
      </c>
      <c r="C556">
        <v>30.892499999999998</v>
      </c>
      <c r="D556">
        <v>29.795000000000002</v>
      </c>
      <c r="E556">
        <v>30.6675</v>
      </c>
      <c r="F556">
        <v>30.6675</v>
      </c>
      <c r="G556">
        <v>3757200</v>
      </c>
    </row>
    <row r="557" spans="1:7" x14ac:dyDescent="0.25">
      <c r="A557" s="20">
        <v>41626</v>
      </c>
      <c r="B557">
        <v>30.9725</v>
      </c>
      <c r="C557">
        <v>32.840000000000003</v>
      </c>
      <c r="D557">
        <v>30.440000999999999</v>
      </c>
      <c r="E557">
        <v>32.832500000000003</v>
      </c>
      <c r="F557">
        <v>32.832500000000003</v>
      </c>
      <c r="G557">
        <v>4488000</v>
      </c>
    </row>
    <row r="558" spans="1:7" x14ac:dyDescent="0.25">
      <c r="A558" s="20">
        <v>41627</v>
      </c>
      <c r="B558">
        <v>32.619999</v>
      </c>
      <c r="C558">
        <v>32.955002</v>
      </c>
      <c r="D558">
        <v>32.389999000000003</v>
      </c>
      <c r="E558">
        <v>32.505001</v>
      </c>
      <c r="F558">
        <v>32.505001</v>
      </c>
      <c r="G558">
        <v>2456400</v>
      </c>
    </row>
    <row r="559" spans="1:7" x14ac:dyDescent="0.25">
      <c r="A559" s="20">
        <v>41628</v>
      </c>
      <c r="B559">
        <v>32.779998999999997</v>
      </c>
      <c r="C559">
        <v>32.947498000000003</v>
      </c>
      <c r="D559">
        <v>32.267502</v>
      </c>
      <c r="E559">
        <v>32.334999000000003</v>
      </c>
      <c r="F559">
        <v>32.334999000000003</v>
      </c>
      <c r="G559">
        <v>3528800</v>
      </c>
    </row>
    <row r="560" spans="1:7" x14ac:dyDescent="0.25">
      <c r="A560" s="20">
        <v>41631</v>
      </c>
      <c r="B560">
        <v>32.75</v>
      </c>
      <c r="C560">
        <v>33.597499999999997</v>
      </c>
      <c r="D560">
        <v>32.625</v>
      </c>
      <c r="E560">
        <v>33.5075</v>
      </c>
      <c r="F560">
        <v>33.5075</v>
      </c>
      <c r="G560">
        <v>2714800</v>
      </c>
    </row>
    <row r="561" spans="1:7" x14ac:dyDescent="0.25">
      <c r="A561" s="20">
        <v>41632</v>
      </c>
      <c r="B561">
        <v>34</v>
      </c>
      <c r="C561">
        <v>34.272499000000003</v>
      </c>
      <c r="D561">
        <v>33.772499000000003</v>
      </c>
      <c r="E561">
        <v>34.152500000000003</v>
      </c>
      <c r="F561">
        <v>34.152500000000003</v>
      </c>
      <c r="G561">
        <v>1559200</v>
      </c>
    </row>
    <row r="562" spans="1:7" x14ac:dyDescent="0.25">
      <c r="A562" s="20">
        <v>41634</v>
      </c>
      <c r="B562">
        <v>34.8675</v>
      </c>
      <c r="C562">
        <v>34.974997999999999</v>
      </c>
      <c r="D562">
        <v>34.68</v>
      </c>
      <c r="E562">
        <v>34.752499</v>
      </c>
      <c r="F562">
        <v>34.752499</v>
      </c>
      <c r="G562">
        <v>2085600</v>
      </c>
    </row>
    <row r="563" spans="1:7" x14ac:dyDescent="0.25">
      <c r="A563" s="20">
        <v>41635</v>
      </c>
      <c r="B563">
        <v>34.842498999999997</v>
      </c>
      <c r="C563">
        <v>34.904998999999997</v>
      </c>
      <c r="D563">
        <v>34.014999000000003</v>
      </c>
      <c r="E563">
        <v>34.244999</v>
      </c>
      <c r="F563">
        <v>34.244999</v>
      </c>
      <c r="G563">
        <v>2250800</v>
      </c>
    </row>
    <row r="564" spans="1:7" x14ac:dyDescent="0.25">
      <c r="A564" s="20">
        <v>41638</v>
      </c>
      <c r="B564">
        <v>34.104999999999997</v>
      </c>
      <c r="C564">
        <v>34.270000000000003</v>
      </c>
      <c r="D564">
        <v>33.542499999999997</v>
      </c>
      <c r="E564">
        <v>33.715000000000003</v>
      </c>
      <c r="F564">
        <v>33.715000000000003</v>
      </c>
      <c r="G564">
        <v>1923600</v>
      </c>
    </row>
    <row r="565" spans="1:7" x14ac:dyDescent="0.25">
      <c r="A565" s="20">
        <v>41639</v>
      </c>
      <c r="B565">
        <v>34.102500999999997</v>
      </c>
      <c r="C565">
        <v>34.159999999999997</v>
      </c>
      <c r="D565">
        <v>33.224997999999999</v>
      </c>
      <c r="E565">
        <v>33.735000999999997</v>
      </c>
      <c r="F565">
        <v>33.735000999999997</v>
      </c>
      <c r="G565">
        <v>2004800</v>
      </c>
    </row>
    <row r="566" spans="1:7" x14ac:dyDescent="0.25">
      <c r="A566" s="20">
        <v>41641</v>
      </c>
      <c r="B566">
        <v>33.224997999999999</v>
      </c>
      <c r="C566">
        <v>33.360000999999997</v>
      </c>
      <c r="D566">
        <v>32.830002</v>
      </c>
      <c r="E566">
        <v>33.057499</v>
      </c>
      <c r="F566">
        <v>33.057499</v>
      </c>
      <c r="G566">
        <v>2816800</v>
      </c>
    </row>
    <row r="567" spans="1:7" x14ac:dyDescent="0.25">
      <c r="A567" s="20">
        <v>41642</v>
      </c>
      <c r="B567">
        <v>33.342498999999997</v>
      </c>
      <c r="C567">
        <v>33.705002</v>
      </c>
      <c r="D567">
        <v>32.907501000000003</v>
      </c>
      <c r="E567">
        <v>33.2575</v>
      </c>
      <c r="F567">
        <v>33.2575</v>
      </c>
      <c r="G567">
        <v>1828400</v>
      </c>
    </row>
    <row r="568" spans="1:7" x14ac:dyDescent="0.25">
      <c r="A568" s="20">
        <v>41645</v>
      </c>
      <c r="B568">
        <v>33.832500000000003</v>
      </c>
      <c r="C568">
        <v>34.084999000000003</v>
      </c>
      <c r="D568">
        <v>33.337502000000001</v>
      </c>
      <c r="E568">
        <v>33.654998999999997</v>
      </c>
      <c r="F568">
        <v>33.654998999999997</v>
      </c>
      <c r="G568">
        <v>2524400</v>
      </c>
    </row>
    <row r="569" spans="1:7" x14ac:dyDescent="0.25">
      <c r="A569" s="20">
        <v>41646</v>
      </c>
      <c r="B569">
        <v>34.037497999999999</v>
      </c>
      <c r="C569">
        <v>34.527500000000003</v>
      </c>
      <c r="D569">
        <v>33.985000999999997</v>
      </c>
      <c r="E569">
        <v>34.442501</v>
      </c>
      <c r="F569">
        <v>34.442501</v>
      </c>
      <c r="G569">
        <v>1912400</v>
      </c>
    </row>
    <row r="570" spans="1:7" x14ac:dyDescent="0.25">
      <c r="A570" s="20">
        <v>41647</v>
      </c>
      <c r="B570">
        <v>34.220001000000003</v>
      </c>
      <c r="C570">
        <v>34.57</v>
      </c>
      <c r="D570">
        <v>34.080002</v>
      </c>
      <c r="E570">
        <v>34.384998000000003</v>
      </c>
      <c r="F570">
        <v>34.384998000000003</v>
      </c>
      <c r="G570">
        <v>2071600</v>
      </c>
    </row>
    <row r="571" spans="1:7" x14ac:dyDescent="0.25">
      <c r="A571" s="20">
        <v>41648</v>
      </c>
      <c r="B571">
        <v>34.467498999999997</v>
      </c>
      <c r="C571">
        <v>34.592498999999997</v>
      </c>
      <c r="D571">
        <v>34.095001000000003</v>
      </c>
      <c r="E571">
        <v>34.294998</v>
      </c>
      <c r="F571">
        <v>34.294998</v>
      </c>
      <c r="G571">
        <v>2360000</v>
      </c>
    </row>
    <row r="572" spans="1:7" x14ac:dyDescent="0.25">
      <c r="A572" s="20">
        <v>41649</v>
      </c>
      <c r="B572">
        <v>34.599997999999999</v>
      </c>
      <c r="C572">
        <v>35.172500999999997</v>
      </c>
      <c r="D572">
        <v>34.165000999999997</v>
      </c>
      <c r="E572">
        <v>35.099997999999999</v>
      </c>
      <c r="F572">
        <v>35.099997999999999</v>
      </c>
      <c r="G572">
        <v>2316400</v>
      </c>
    </row>
    <row r="573" spans="1:7" x14ac:dyDescent="0.25">
      <c r="A573" s="20">
        <v>41652</v>
      </c>
      <c r="B573">
        <v>34.987499</v>
      </c>
      <c r="C573">
        <v>35.549999</v>
      </c>
      <c r="D573">
        <v>32.849997999999999</v>
      </c>
      <c r="E573">
        <v>33.8825</v>
      </c>
      <c r="F573">
        <v>33.8825</v>
      </c>
      <c r="G573">
        <v>4853600</v>
      </c>
    </row>
    <row r="574" spans="1:7" x14ac:dyDescent="0.25">
      <c r="A574" s="20">
        <v>41653</v>
      </c>
      <c r="B574">
        <v>34.297500999999997</v>
      </c>
      <c r="C574">
        <v>35.305</v>
      </c>
      <c r="D574">
        <v>34.292499999999997</v>
      </c>
      <c r="E574">
        <v>35.232498</v>
      </c>
      <c r="F574">
        <v>35.232498</v>
      </c>
      <c r="G574">
        <v>3376400</v>
      </c>
    </row>
    <row r="575" spans="1:7" x14ac:dyDescent="0.25">
      <c r="A575" s="20">
        <v>41654</v>
      </c>
      <c r="B575">
        <v>35.32</v>
      </c>
      <c r="C575">
        <v>35.400002000000001</v>
      </c>
      <c r="D575">
        <v>34.68</v>
      </c>
      <c r="E575">
        <v>35.119999</v>
      </c>
      <c r="F575">
        <v>35.119999</v>
      </c>
      <c r="G575">
        <v>2144400</v>
      </c>
    </row>
    <row r="576" spans="1:7" x14ac:dyDescent="0.25">
      <c r="A576" s="20">
        <v>41655</v>
      </c>
      <c r="B576">
        <v>35.002499</v>
      </c>
      <c r="C576">
        <v>35.154998999999997</v>
      </c>
      <c r="D576">
        <v>34.527500000000003</v>
      </c>
      <c r="E576">
        <v>34.9375</v>
      </c>
      <c r="F576">
        <v>34.9375</v>
      </c>
      <c r="G576">
        <v>1967600</v>
      </c>
    </row>
    <row r="577" spans="1:7" x14ac:dyDescent="0.25">
      <c r="A577" s="20">
        <v>41656</v>
      </c>
      <c r="B577">
        <v>34.792499999999997</v>
      </c>
      <c r="C577">
        <v>35.299999</v>
      </c>
      <c r="D577">
        <v>34.639999000000003</v>
      </c>
      <c r="E577">
        <v>34.877499</v>
      </c>
      <c r="F577">
        <v>34.877499</v>
      </c>
      <c r="G577">
        <v>2348000</v>
      </c>
    </row>
    <row r="578" spans="1:7" x14ac:dyDescent="0.25">
      <c r="A578" s="20">
        <v>41660</v>
      </c>
      <c r="B578">
        <v>35.205002</v>
      </c>
      <c r="C578">
        <v>35.334999000000003</v>
      </c>
      <c r="D578">
        <v>34.634998000000003</v>
      </c>
      <c r="E578">
        <v>35.272499000000003</v>
      </c>
      <c r="F578">
        <v>35.272499000000003</v>
      </c>
      <c r="G578">
        <v>2919600</v>
      </c>
    </row>
    <row r="579" spans="1:7" x14ac:dyDescent="0.25">
      <c r="A579" s="20">
        <v>41661</v>
      </c>
      <c r="B579">
        <v>35.652500000000003</v>
      </c>
      <c r="C579">
        <v>35.900002000000001</v>
      </c>
      <c r="D579">
        <v>35.439999</v>
      </c>
      <c r="E579">
        <v>35.814999</v>
      </c>
      <c r="F579">
        <v>35.814999</v>
      </c>
      <c r="G579">
        <v>2136800</v>
      </c>
    </row>
    <row r="580" spans="1:7" x14ac:dyDescent="0.25">
      <c r="A580" s="20">
        <v>41662</v>
      </c>
      <c r="B580">
        <v>35.352500999999997</v>
      </c>
      <c r="C580">
        <v>35.409999999999997</v>
      </c>
      <c r="D580">
        <v>33.942501</v>
      </c>
      <c r="E580">
        <v>34.845001000000003</v>
      </c>
      <c r="F580">
        <v>34.845001000000003</v>
      </c>
      <c r="G580">
        <v>4102400</v>
      </c>
    </row>
    <row r="581" spans="1:7" x14ac:dyDescent="0.25">
      <c r="A581" s="20">
        <v>41663</v>
      </c>
      <c r="B581">
        <v>33.840000000000003</v>
      </c>
      <c r="C581">
        <v>33.909999999999997</v>
      </c>
      <c r="D581">
        <v>31.055</v>
      </c>
      <c r="E581">
        <v>31.695</v>
      </c>
      <c r="F581">
        <v>31.695</v>
      </c>
      <c r="G581">
        <v>4978600</v>
      </c>
    </row>
    <row r="582" spans="1:7" x14ac:dyDescent="0.25">
      <c r="A582" s="20">
        <v>41666</v>
      </c>
      <c r="B582">
        <v>31.4</v>
      </c>
      <c r="C582">
        <v>31.92</v>
      </c>
      <c r="D582">
        <v>29.030000999999999</v>
      </c>
      <c r="E582">
        <v>30.905000999999999</v>
      </c>
      <c r="F582">
        <v>30.905000999999999</v>
      </c>
      <c r="G582">
        <v>5415200</v>
      </c>
    </row>
    <row r="583" spans="1:7" x14ac:dyDescent="0.25">
      <c r="A583" s="20">
        <v>41667</v>
      </c>
      <c r="B583">
        <v>30.870000999999998</v>
      </c>
      <c r="C583">
        <v>32.435001</v>
      </c>
      <c r="D583">
        <v>30.75</v>
      </c>
      <c r="E583">
        <v>32.159999999999997</v>
      </c>
      <c r="F583">
        <v>32.159999999999997</v>
      </c>
      <c r="G583">
        <v>3921600</v>
      </c>
    </row>
    <row r="584" spans="1:7" x14ac:dyDescent="0.25">
      <c r="A584" s="20">
        <v>41668</v>
      </c>
      <c r="B584">
        <v>30.584999</v>
      </c>
      <c r="C584">
        <v>31.514999</v>
      </c>
      <c r="D584">
        <v>29.5</v>
      </c>
      <c r="E584">
        <v>30.014999</v>
      </c>
      <c r="F584">
        <v>30.014999</v>
      </c>
      <c r="G584">
        <v>6270600</v>
      </c>
    </row>
    <row r="585" spans="1:7" x14ac:dyDescent="0.25">
      <c r="A585" s="20">
        <v>41669</v>
      </c>
      <c r="B585">
        <v>30.889999</v>
      </c>
      <c r="C585">
        <v>31.264999</v>
      </c>
      <c r="D585">
        <v>30.114999999999998</v>
      </c>
      <c r="E585">
        <v>30.43</v>
      </c>
      <c r="F585">
        <v>30.43</v>
      </c>
      <c r="G585">
        <v>3588800</v>
      </c>
    </row>
    <row r="586" spans="1:7" x14ac:dyDescent="0.25">
      <c r="A586" s="20">
        <v>41670</v>
      </c>
      <c r="B586">
        <v>27.709999</v>
      </c>
      <c r="C586">
        <v>29.33</v>
      </c>
      <c r="D586">
        <v>27.639999</v>
      </c>
      <c r="E586">
        <v>28.129999000000002</v>
      </c>
      <c r="F586">
        <v>28.129999000000002</v>
      </c>
      <c r="G586">
        <v>7115000</v>
      </c>
    </row>
    <row r="587" spans="1:7" x14ac:dyDescent="0.25">
      <c r="A587" s="20">
        <v>41673</v>
      </c>
      <c r="B587">
        <v>27.75</v>
      </c>
      <c r="C587">
        <v>28.165001</v>
      </c>
      <c r="D587">
        <v>25.805</v>
      </c>
      <c r="E587">
        <v>26.110001</v>
      </c>
      <c r="F587">
        <v>26.110001</v>
      </c>
      <c r="G587">
        <v>9182000</v>
      </c>
    </row>
    <row r="588" spans="1:7" x14ac:dyDescent="0.25">
      <c r="A588" s="20">
        <v>41674</v>
      </c>
      <c r="B588">
        <v>26.440000999999999</v>
      </c>
      <c r="C588">
        <v>26.870000999999998</v>
      </c>
      <c r="D588">
        <v>26</v>
      </c>
      <c r="E588">
        <v>26.535</v>
      </c>
      <c r="F588">
        <v>26.535</v>
      </c>
      <c r="G588">
        <v>6639200</v>
      </c>
    </row>
    <row r="589" spans="1:7" x14ac:dyDescent="0.25">
      <c r="A589" s="20">
        <v>41675</v>
      </c>
      <c r="B589">
        <v>26.01</v>
      </c>
      <c r="C589">
        <v>26.254999000000002</v>
      </c>
      <c r="D589">
        <v>24.9</v>
      </c>
      <c r="E589">
        <v>25.59</v>
      </c>
      <c r="F589">
        <v>25.59</v>
      </c>
      <c r="G589">
        <v>6974800</v>
      </c>
    </row>
    <row r="590" spans="1:7" x14ac:dyDescent="0.25">
      <c r="A590" s="20">
        <v>41676</v>
      </c>
      <c r="B590">
        <v>25.91</v>
      </c>
      <c r="C590">
        <v>28.09</v>
      </c>
      <c r="D590">
        <v>25.91</v>
      </c>
      <c r="E590">
        <v>28.08</v>
      </c>
      <c r="F590">
        <v>28.08</v>
      </c>
      <c r="G590">
        <v>5331600</v>
      </c>
    </row>
    <row r="591" spans="1:7" x14ac:dyDescent="0.25">
      <c r="A591" s="20">
        <v>41677</v>
      </c>
      <c r="B591">
        <v>28.815000999999999</v>
      </c>
      <c r="C591">
        <v>30.364999999999998</v>
      </c>
      <c r="D591">
        <v>28.684999000000001</v>
      </c>
      <c r="E591">
        <v>29.76</v>
      </c>
      <c r="F591">
        <v>29.76</v>
      </c>
      <c r="G591">
        <v>5610600</v>
      </c>
    </row>
    <row r="592" spans="1:7" x14ac:dyDescent="0.25">
      <c r="A592" s="20">
        <v>41680</v>
      </c>
      <c r="B592">
        <v>29.895</v>
      </c>
      <c r="C592">
        <v>30.34</v>
      </c>
      <c r="D592">
        <v>29.450001</v>
      </c>
      <c r="E592">
        <v>29.73</v>
      </c>
      <c r="F592">
        <v>29.73</v>
      </c>
      <c r="G592">
        <v>2947600</v>
      </c>
    </row>
    <row r="593" spans="1:7" x14ac:dyDescent="0.25">
      <c r="A593" s="20">
        <v>41681</v>
      </c>
      <c r="B593">
        <v>30.225000000000001</v>
      </c>
      <c r="C593">
        <v>31.200001</v>
      </c>
      <c r="D593">
        <v>29.985001</v>
      </c>
      <c r="E593">
        <v>30.855</v>
      </c>
      <c r="F593">
        <v>30.855</v>
      </c>
      <c r="G593">
        <v>3435400</v>
      </c>
    </row>
    <row r="594" spans="1:7" x14ac:dyDescent="0.25">
      <c r="A594" s="20">
        <v>41682</v>
      </c>
      <c r="B594">
        <v>31.254999000000002</v>
      </c>
      <c r="C594">
        <v>31.549999</v>
      </c>
      <c r="D594">
        <v>30.645</v>
      </c>
      <c r="E594">
        <v>31.48</v>
      </c>
      <c r="F594">
        <v>31.48</v>
      </c>
      <c r="G594">
        <v>3786200</v>
      </c>
    </row>
    <row r="595" spans="1:7" x14ac:dyDescent="0.25">
      <c r="A595" s="20">
        <v>41683</v>
      </c>
      <c r="B595">
        <v>30.575001</v>
      </c>
      <c r="C595">
        <v>31.774999999999999</v>
      </c>
      <c r="D595">
        <v>30.51</v>
      </c>
      <c r="E595">
        <v>31.73</v>
      </c>
      <c r="F595">
        <v>31.73</v>
      </c>
      <c r="G595">
        <v>3012600</v>
      </c>
    </row>
    <row r="596" spans="1:7" x14ac:dyDescent="0.25">
      <c r="A596" s="20">
        <v>41684</v>
      </c>
      <c r="B596">
        <v>31.834999</v>
      </c>
      <c r="C596">
        <v>32.485000999999997</v>
      </c>
      <c r="D596">
        <v>31.639999</v>
      </c>
      <c r="E596">
        <v>32.200001</v>
      </c>
      <c r="F596">
        <v>32.200001</v>
      </c>
      <c r="G596">
        <v>2509800</v>
      </c>
    </row>
    <row r="597" spans="1:7" x14ac:dyDescent="0.25">
      <c r="A597" s="20">
        <v>41688</v>
      </c>
      <c r="B597">
        <v>32.5</v>
      </c>
      <c r="C597">
        <v>32.674999</v>
      </c>
      <c r="D597">
        <v>31.74</v>
      </c>
      <c r="E597">
        <v>32.615001999999997</v>
      </c>
      <c r="F597">
        <v>32.615001999999997</v>
      </c>
      <c r="G597">
        <v>2025400</v>
      </c>
    </row>
    <row r="598" spans="1:7" x14ac:dyDescent="0.25">
      <c r="A598" s="20">
        <v>41689</v>
      </c>
      <c r="B598">
        <v>32.200001</v>
      </c>
      <c r="C598">
        <v>32.5</v>
      </c>
      <c r="D598">
        <v>30.15</v>
      </c>
      <c r="E598">
        <v>30.389999</v>
      </c>
      <c r="F598">
        <v>30.389999</v>
      </c>
      <c r="G598">
        <v>3634400</v>
      </c>
    </row>
    <row r="599" spans="1:7" x14ac:dyDescent="0.25">
      <c r="A599" s="20">
        <v>41690</v>
      </c>
      <c r="B599">
        <v>30.73</v>
      </c>
      <c r="C599">
        <v>31.690000999999999</v>
      </c>
      <c r="D599">
        <v>30.165001</v>
      </c>
      <c r="E599">
        <v>31.549999</v>
      </c>
      <c r="F599">
        <v>31.549999</v>
      </c>
      <c r="G599">
        <v>2634000</v>
      </c>
    </row>
    <row r="600" spans="1:7" x14ac:dyDescent="0.25">
      <c r="A600" s="20">
        <v>41691</v>
      </c>
      <c r="B600">
        <v>31.99</v>
      </c>
      <c r="C600">
        <v>32.145000000000003</v>
      </c>
      <c r="D600">
        <v>31.075001</v>
      </c>
      <c r="E600">
        <v>31.24</v>
      </c>
      <c r="F600">
        <v>31.24</v>
      </c>
      <c r="G600">
        <v>2927000</v>
      </c>
    </row>
    <row r="601" spans="1:7" x14ac:dyDescent="0.25">
      <c r="A601" s="20">
        <v>41694</v>
      </c>
      <c r="B601">
        <v>31.370000999999998</v>
      </c>
      <c r="C601">
        <v>31.969999000000001</v>
      </c>
      <c r="D601">
        <v>31.295000000000002</v>
      </c>
      <c r="E601">
        <v>31.459999</v>
      </c>
      <c r="F601">
        <v>31.459999</v>
      </c>
      <c r="G601">
        <v>1938000</v>
      </c>
    </row>
    <row r="602" spans="1:7" x14ac:dyDescent="0.25">
      <c r="A602" s="20">
        <v>41695</v>
      </c>
      <c r="B602">
        <v>31.545000000000002</v>
      </c>
      <c r="C602">
        <v>31.82</v>
      </c>
      <c r="D602">
        <v>30.815000999999999</v>
      </c>
      <c r="E602">
        <v>31.440000999999999</v>
      </c>
      <c r="F602">
        <v>31.440000999999999</v>
      </c>
      <c r="G602">
        <v>1783000</v>
      </c>
    </row>
    <row r="603" spans="1:7" x14ac:dyDescent="0.25">
      <c r="A603" s="20">
        <v>41696</v>
      </c>
      <c r="B603">
        <v>31.495000999999998</v>
      </c>
      <c r="C603">
        <v>31.715</v>
      </c>
      <c r="D603">
        <v>30.575001</v>
      </c>
      <c r="E603">
        <v>31.024999999999999</v>
      </c>
      <c r="F603">
        <v>31.024999999999999</v>
      </c>
      <c r="G603">
        <v>2318000</v>
      </c>
    </row>
    <row r="604" spans="1:7" x14ac:dyDescent="0.25">
      <c r="A604" s="20">
        <v>41697</v>
      </c>
      <c r="B604">
        <v>30.58</v>
      </c>
      <c r="C604">
        <v>31.27</v>
      </c>
      <c r="D604">
        <v>30.4</v>
      </c>
      <c r="E604">
        <v>31.114999999999998</v>
      </c>
      <c r="F604">
        <v>31.114999999999998</v>
      </c>
      <c r="G604">
        <v>1827400</v>
      </c>
    </row>
    <row r="605" spans="1:7" x14ac:dyDescent="0.25">
      <c r="A605" s="20">
        <v>41698</v>
      </c>
      <c r="B605">
        <v>31.055</v>
      </c>
      <c r="C605">
        <v>31.66</v>
      </c>
      <c r="D605">
        <v>29.969999000000001</v>
      </c>
      <c r="E605">
        <v>30.6</v>
      </c>
      <c r="F605">
        <v>30.6</v>
      </c>
      <c r="G605">
        <v>2298400</v>
      </c>
    </row>
    <row r="606" spans="1:7" x14ac:dyDescent="0.25">
      <c r="A606" s="20">
        <v>41701</v>
      </c>
      <c r="B606">
        <v>28.745000999999998</v>
      </c>
      <c r="C606">
        <v>29.605</v>
      </c>
      <c r="D606">
        <v>28.1</v>
      </c>
      <c r="E606">
        <v>28.864999999999998</v>
      </c>
      <c r="F606">
        <v>28.864999999999998</v>
      </c>
      <c r="G606">
        <v>3932200</v>
      </c>
    </row>
    <row r="607" spans="1:7" x14ac:dyDescent="0.25">
      <c r="A607" s="20">
        <v>41702</v>
      </c>
      <c r="B607">
        <v>30.370000999999998</v>
      </c>
      <c r="C607">
        <v>30.75</v>
      </c>
      <c r="D607">
        <v>30.25</v>
      </c>
      <c r="E607">
        <v>30.66</v>
      </c>
      <c r="F607">
        <v>30.66</v>
      </c>
      <c r="G607">
        <v>2155000</v>
      </c>
    </row>
    <row r="608" spans="1:7" x14ac:dyDescent="0.25">
      <c r="A608" s="20">
        <v>41703</v>
      </c>
      <c r="B608">
        <v>30.639999</v>
      </c>
      <c r="C608">
        <v>30.864999999999998</v>
      </c>
      <c r="D608">
        <v>30.190000999999999</v>
      </c>
      <c r="E608">
        <v>30.625</v>
      </c>
      <c r="F608">
        <v>30.625</v>
      </c>
      <c r="G608">
        <v>1457800</v>
      </c>
    </row>
    <row r="609" spans="1:7" x14ac:dyDescent="0.25">
      <c r="A609" s="20">
        <v>41704</v>
      </c>
      <c r="B609">
        <v>30.774999999999999</v>
      </c>
      <c r="C609">
        <v>30.975000000000001</v>
      </c>
      <c r="D609">
        <v>30.415001</v>
      </c>
      <c r="E609">
        <v>30.85</v>
      </c>
      <c r="F609">
        <v>30.85</v>
      </c>
      <c r="G609">
        <v>2086400</v>
      </c>
    </row>
    <row r="610" spans="1:7" x14ac:dyDescent="0.25">
      <c r="A610" s="20">
        <v>41705</v>
      </c>
      <c r="B610">
        <v>31.059999000000001</v>
      </c>
      <c r="C610">
        <v>31.08</v>
      </c>
      <c r="D610">
        <v>29.85</v>
      </c>
      <c r="E610">
        <v>30.135000000000002</v>
      </c>
      <c r="F610">
        <v>30.135000000000002</v>
      </c>
      <c r="G610">
        <v>2381400</v>
      </c>
    </row>
    <row r="611" spans="1:7" x14ac:dyDescent="0.25">
      <c r="A611" s="20">
        <v>41708</v>
      </c>
      <c r="B611">
        <v>29.91</v>
      </c>
      <c r="C611">
        <v>30.370000999999998</v>
      </c>
      <c r="D611">
        <v>29.309999000000001</v>
      </c>
      <c r="E611">
        <v>30.295000000000002</v>
      </c>
      <c r="F611">
        <v>30.295000000000002</v>
      </c>
      <c r="G611">
        <v>1372000</v>
      </c>
    </row>
    <row r="612" spans="1:7" x14ac:dyDescent="0.25">
      <c r="A612" s="20">
        <v>41709</v>
      </c>
      <c r="B612">
        <v>30.35</v>
      </c>
      <c r="C612">
        <v>30.719999000000001</v>
      </c>
      <c r="D612">
        <v>29.684999000000001</v>
      </c>
      <c r="E612">
        <v>29.864999999999998</v>
      </c>
      <c r="F612">
        <v>29.864999999999998</v>
      </c>
      <c r="G612">
        <v>1737600</v>
      </c>
    </row>
    <row r="613" spans="1:7" x14ac:dyDescent="0.25">
      <c r="A613" s="20">
        <v>41710</v>
      </c>
      <c r="B613">
        <v>29.27</v>
      </c>
      <c r="C613">
        <v>30.02</v>
      </c>
      <c r="D613">
        <v>29.030000999999999</v>
      </c>
      <c r="E613">
        <v>29.915001</v>
      </c>
      <c r="F613">
        <v>29.915001</v>
      </c>
      <c r="G613">
        <v>1880400</v>
      </c>
    </row>
    <row r="614" spans="1:7" x14ac:dyDescent="0.25">
      <c r="A614" s="20">
        <v>41711</v>
      </c>
      <c r="B614">
        <v>30.285</v>
      </c>
      <c r="C614">
        <v>30.34</v>
      </c>
      <c r="D614">
        <v>28.200001</v>
      </c>
      <c r="E614">
        <v>28.674999</v>
      </c>
      <c r="F614">
        <v>28.674999</v>
      </c>
      <c r="G614">
        <v>3983000</v>
      </c>
    </row>
    <row r="615" spans="1:7" x14ac:dyDescent="0.25">
      <c r="A615" s="20">
        <v>41712</v>
      </c>
      <c r="B615">
        <v>28.105</v>
      </c>
      <c r="C615">
        <v>28.620000999999998</v>
      </c>
      <c r="D615">
        <v>27.364999999999998</v>
      </c>
      <c r="E615">
        <v>27.885000000000002</v>
      </c>
      <c r="F615">
        <v>27.885000000000002</v>
      </c>
      <c r="G615">
        <v>4212800</v>
      </c>
    </row>
    <row r="616" spans="1:7" x14ac:dyDescent="0.25">
      <c r="A616" s="20">
        <v>41715</v>
      </c>
      <c r="B616">
        <v>28.6</v>
      </c>
      <c r="C616">
        <v>29.285</v>
      </c>
      <c r="D616">
        <v>28.6</v>
      </c>
      <c r="E616">
        <v>29.139999</v>
      </c>
      <c r="F616">
        <v>29.139999</v>
      </c>
      <c r="G616">
        <v>2780600</v>
      </c>
    </row>
    <row r="617" spans="1:7" x14ac:dyDescent="0.25">
      <c r="A617" s="20">
        <v>41716</v>
      </c>
      <c r="B617">
        <v>29.77</v>
      </c>
      <c r="C617">
        <v>30.309999000000001</v>
      </c>
      <c r="D617">
        <v>29.6</v>
      </c>
      <c r="E617">
        <v>30.225000000000001</v>
      </c>
      <c r="F617">
        <v>30.225000000000001</v>
      </c>
      <c r="G617">
        <v>1957400</v>
      </c>
    </row>
    <row r="618" spans="1:7" x14ac:dyDescent="0.25">
      <c r="A618" s="20">
        <v>41717</v>
      </c>
      <c r="B618">
        <v>30.190000999999999</v>
      </c>
      <c r="C618">
        <v>30.52</v>
      </c>
      <c r="D618">
        <v>28.555</v>
      </c>
      <c r="E618">
        <v>29.639999</v>
      </c>
      <c r="F618">
        <v>29.639999</v>
      </c>
      <c r="G618">
        <v>2488800</v>
      </c>
    </row>
    <row r="619" spans="1:7" x14ac:dyDescent="0.25">
      <c r="A619" s="20">
        <v>41718</v>
      </c>
      <c r="B619">
        <v>29.424999</v>
      </c>
      <c r="C619">
        <v>29.959999</v>
      </c>
      <c r="D619">
        <v>29.25</v>
      </c>
      <c r="E619">
        <v>29.84</v>
      </c>
      <c r="F619">
        <v>29.84</v>
      </c>
      <c r="G619">
        <v>1296200</v>
      </c>
    </row>
    <row r="620" spans="1:7" x14ac:dyDescent="0.25">
      <c r="A620" s="20">
        <v>41719</v>
      </c>
      <c r="B620">
        <v>30.215</v>
      </c>
      <c r="C620">
        <v>30.305</v>
      </c>
      <c r="D620">
        <v>29.469999000000001</v>
      </c>
      <c r="E620">
        <v>29.620000999999998</v>
      </c>
      <c r="F620">
        <v>29.620000999999998</v>
      </c>
      <c r="G620">
        <v>1960400</v>
      </c>
    </row>
    <row r="621" spans="1:7" x14ac:dyDescent="0.25">
      <c r="A621" s="20">
        <v>41722</v>
      </c>
      <c r="B621">
        <v>29.700001</v>
      </c>
      <c r="C621">
        <v>29.864999999999998</v>
      </c>
      <c r="D621">
        <v>28.815000999999999</v>
      </c>
      <c r="E621">
        <v>29.540001</v>
      </c>
      <c r="F621">
        <v>29.540001</v>
      </c>
      <c r="G621">
        <v>2270600</v>
      </c>
    </row>
    <row r="622" spans="1:7" x14ac:dyDescent="0.25">
      <c r="A622" s="20">
        <v>41723</v>
      </c>
      <c r="B622">
        <v>29.895</v>
      </c>
      <c r="C622">
        <v>30.01</v>
      </c>
      <c r="D622">
        <v>29.4</v>
      </c>
      <c r="E622">
        <v>29.924999</v>
      </c>
      <c r="F622">
        <v>29.924999</v>
      </c>
      <c r="G622">
        <v>1522000</v>
      </c>
    </row>
    <row r="623" spans="1:7" x14ac:dyDescent="0.25">
      <c r="A623" s="20">
        <v>41724</v>
      </c>
      <c r="B623">
        <v>30.209999</v>
      </c>
      <c r="C623">
        <v>30.25</v>
      </c>
      <c r="D623">
        <v>29.379999000000002</v>
      </c>
      <c r="E623">
        <v>29.379999000000002</v>
      </c>
      <c r="F623">
        <v>29.379999000000002</v>
      </c>
      <c r="G623">
        <v>1687400</v>
      </c>
    </row>
    <row r="624" spans="1:7" x14ac:dyDescent="0.25">
      <c r="A624" s="20">
        <v>41725</v>
      </c>
      <c r="B624">
        <v>29.434999000000001</v>
      </c>
      <c r="C624">
        <v>29.774999999999999</v>
      </c>
      <c r="D624">
        <v>29.084999</v>
      </c>
      <c r="E624">
        <v>29.754999000000002</v>
      </c>
      <c r="F624">
        <v>29.754999000000002</v>
      </c>
      <c r="G624">
        <v>2039000</v>
      </c>
    </row>
    <row r="625" spans="1:7" x14ac:dyDescent="0.25">
      <c r="A625" s="20">
        <v>41726</v>
      </c>
      <c r="B625">
        <v>30.02</v>
      </c>
      <c r="C625">
        <v>30.215</v>
      </c>
      <c r="D625">
        <v>29.66</v>
      </c>
      <c r="E625">
        <v>30.055</v>
      </c>
      <c r="F625">
        <v>30.055</v>
      </c>
      <c r="G625">
        <v>1957200</v>
      </c>
    </row>
    <row r="626" spans="1:7" x14ac:dyDescent="0.25">
      <c r="A626" s="20">
        <v>41729</v>
      </c>
      <c r="B626">
        <v>30.334999</v>
      </c>
      <c r="C626">
        <v>31.040001</v>
      </c>
      <c r="D626">
        <v>30.325001</v>
      </c>
      <c r="E626">
        <v>30.985001</v>
      </c>
      <c r="F626">
        <v>30.985001</v>
      </c>
      <c r="G626">
        <v>1422800</v>
      </c>
    </row>
    <row r="627" spans="1:7" x14ac:dyDescent="0.25">
      <c r="A627" s="20">
        <v>41730</v>
      </c>
      <c r="B627">
        <v>31.1</v>
      </c>
      <c r="C627">
        <v>32.044998</v>
      </c>
      <c r="D627">
        <v>31.1</v>
      </c>
      <c r="E627">
        <v>32.034999999999997</v>
      </c>
      <c r="F627">
        <v>32.034999999999997</v>
      </c>
      <c r="G627">
        <v>1594400</v>
      </c>
    </row>
    <row r="628" spans="1:7" x14ac:dyDescent="0.25">
      <c r="A628" s="20">
        <v>41731</v>
      </c>
      <c r="B628">
        <v>32</v>
      </c>
      <c r="C628">
        <v>32.07</v>
      </c>
      <c r="D628">
        <v>31.504999000000002</v>
      </c>
      <c r="E628">
        <v>31.809999000000001</v>
      </c>
      <c r="F628">
        <v>31.809999000000001</v>
      </c>
      <c r="G628">
        <v>1219400</v>
      </c>
    </row>
    <row r="629" spans="1:7" x14ac:dyDescent="0.25">
      <c r="A629" s="20">
        <v>41732</v>
      </c>
      <c r="B629">
        <v>31.805</v>
      </c>
      <c r="C629">
        <v>31.9</v>
      </c>
      <c r="D629">
        <v>31.42</v>
      </c>
      <c r="E629">
        <v>31.855</v>
      </c>
      <c r="F629">
        <v>31.855</v>
      </c>
      <c r="G629">
        <v>1834000</v>
      </c>
    </row>
    <row r="630" spans="1:7" x14ac:dyDescent="0.25">
      <c r="A630" s="20">
        <v>41733</v>
      </c>
      <c r="B630">
        <v>32.380001</v>
      </c>
      <c r="C630">
        <v>32.419998</v>
      </c>
      <c r="D630">
        <v>30.77</v>
      </c>
      <c r="E630">
        <v>31.18</v>
      </c>
      <c r="F630">
        <v>31.18</v>
      </c>
      <c r="G630">
        <v>2608600</v>
      </c>
    </row>
    <row r="631" spans="1:7" x14ac:dyDescent="0.25">
      <c r="A631" s="20">
        <v>41736</v>
      </c>
      <c r="B631">
        <v>30.860001</v>
      </c>
      <c r="C631">
        <v>31.084999</v>
      </c>
      <c r="D631">
        <v>30.030000999999999</v>
      </c>
      <c r="E631">
        <v>30.49</v>
      </c>
      <c r="F631">
        <v>30.49</v>
      </c>
      <c r="G631">
        <v>2758800</v>
      </c>
    </row>
    <row r="632" spans="1:7" x14ac:dyDescent="0.25">
      <c r="A632" s="20">
        <v>41737</v>
      </c>
      <c r="B632">
        <v>30.614999999999998</v>
      </c>
      <c r="C632">
        <v>31.045000000000002</v>
      </c>
      <c r="D632">
        <v>30.059999000000001</v>
      </c>
      <c r="E632">
        <v>31.045000000000002</v>
      </c>
      <c r="F632">
        <v>31.045000000000002</v>
      </c>
      <c r="G632">
        <v>1584600</v>
      </c>
    </row>
    <row r="633" spans="1:7" x14ac:dyDescent="0.25">
      <c r="A633" s="20">
        <v>41738</v>
      </c>
      <c r="B633">
        <v>31.415001</v>
      </c>
      <c r="C633">
        <v>31.844999000000001</v>
      </c>
      <c r="D633">
        <v>30.98</v>
      </c>
      <c r="E633">
        <v>31.785</v>
      </c>
      <c r="F633">
        <v>31.785</v>
      </c>
      <c r="G633">
        <v>1377200</v>
      </c>
    </row>
    <row r="634" spans="1:7" x14ac:dyDescent="0.25">
      <c r="A634" s="20">
        <v>41739</v>
      </c>
      <c r="B634">
        <v>31.75</v>
      </c>
      <c r="C634">
        <v>31.799999</v>
      </c>
      <c r="D634">
        <v>29.774999999999999</v>
      </c>
      <c r="E634">
        <v>29.879999000000002</v>
      </c>
      <c r="F634">
        <v>29.879999000000002</v>
      </c>
      <c r="G634">
        <v>3278600</v>
      </c>
    </row>
    <row r="635" spans="1:7" x14ac:dyDescent="0.25">
      <c r="A635" s="20">
        <v>41740</v>
      </c>
      <c r="B635">
        <v>29.535</v>
      </c>
      <c r="C635">
        <v>29.950001</v>
      </c>
      <c r="D635">
        <v>28.545000000000002</v>
      </c>
      <c r="E635">
        <v>28.945</v>
      </c>
      <c r="F635">
        <v>28.945</v>
      </c>
      <c r="G635">
        <v>2959200</v>
      </c>
    </row>
    <row r="636" spans="1:7" x14ac:dyDescent="0.25">
      <c r="A636" s="20">
        <v>41743</v>
      </c>
      <c r="B636">
        <v>29.5</v>
      </c>
      <c r="C636">
        <v>29.594999000000001</v>
      </c>
      <c r="D636">
        <v>28.25</v>
      </c>
      <c r="E636">
        <v>29.184999000000001</v>
      </c>
      <c r="F636">
        <v>29.184999000000001</v>
      </c>
      <c r="G636">
        <v>2533800</v>
      </c>
    </row>
    <row r="637" spans="1:7" x14ac:dyDescent="0.25">
      <c r="A637" s="20">
        <v>41744</v>
      </c>
      <c r="B637">
        <v>29.364999999999998</v>
      </c>
      <c r="C637">
        <v>29.715</v>
      </c>
      <c r="D637">
        <v>27.93</v>
      </c>
      <c r="E637">
        <v>29.51</v>
      </c>
      <c r="F637">
        <v>29.51</v>
      </c>
      <c r="G637">
        <v>3446600</v>
      </c>
    </row>
    <row r="638" spans="1:7" x14ac:dyDescent="0.25">
      <c r="A638" s="20">
        <v>41745</v>
      </c>
      <c r="B638">
        <v>30.055</v>
      </c>
      <c r="C638">
        <v>30.6</v>
      </c>
      <c r="D638">
        <v>29.639999</v>
      </c>
      <c r="E638">
        <v>30.555</v>
      </c>
      <c r="F638">
        <v>30.555</v>
      </c>
      <c r="G638">
        <v>1952800</v>
      </c>
    </row>
    <row r="639" spans="1:7" x14ac:dyDescent="0.25">
      <c r="A639" s="20">
        <v>41746</v>
      </c>
      <c r="B639">
        <v>30.48</v>
      </c>
      <c r="C639">
        <v>31.084999</v>
      </c>
      <c r="D639">
        <v>30.299999</v>
      </c>
      <c r="E639">
        <v>30.995000999999998</v>
      </c>
      <c r="F639">
        <v>30.995000999999998</v>
      </c>
      <c r="G639">
        <v>1537200</v>
      </c>
    </row>
    <row r="640" spans="1:7" x14ac:dyDescent="0.25">
      <c r="A640" s="20">
        <v>41750</v>
      </c>
      <c r="B640">
        <v>31.02</v>
      </c>
      <c r="C640">
        <v>31.635000000000002</v>
      </c>
      <c r="D640">
        <v>30.99</v>
      </c>
      <c r="E640">
        <v>31.59</v>
      </c>
      <c r="F640">
        <v>31.59</v>
      </c>
      <c r="G640">
        <v>1213600</v>
      </c>
    </row>
    <row r="641" spans="1:7" x14ac:dyDescent="0.25">
      <c r="A641" s="20">
        <v>41751</v>
      </c>
      <c r="B641">
        <v>31.475000000000001</v>
      </c>
      <c r="C641">
        <v>31.855</v>
      </c>
      <c r="D641">
        <v>31.360001</v>
      </c>
      <c r="E641">
        <v>31.674999</v>
      </c>
      <c r="F641">
        <v>31.674999</v>
      </c>
      <c r="G641">
        <v>1210400</v>
      </c>
    </row>
    <row r="642" spans="1:7" x14ac:dyDescent="0.25">
      <c r="A642" s="20">
        <v>41752</v>
      </c>
      <c r="B642">
        <v>31.514999</v>
      </c>
      <c r="C642">
        <v>31.655000999999999</v>
      </c>
      <c r="D642">
        <v>31.305</v>
      </c>
      <c r="E642">
        <v>31.51</v>
      </c>
      <c r="F642">
        <v>31.51</v>
      </c>
      <c r="G642">
        <v>1020200</v>
      </c>
    </row>
    <row r="643" spans="1:7" x14ac:dyDescent="0.25">
      <c r="A643" s="20">
        <v>41753</v>
      </c>
      <c r="B643">
        <v>31.690000999999999</v>
      </c>
      <c r="C643">
        <v>31.735001</v>
      </c>
      <c r="D643">
        <v>30.940000999999999</v>
      </c>
      <c r="E643">
        <v>31.139999</v>
      </c>
      <c r="F643">
        <v>31.139999</v>
      </c>
      <c r="G643">
        <v>1392200</v>
      </c>
    </row>
    <row r="644" spans="1:7" x14ac:dyDescent="0.25">
      <c r="A644" s="20">
        <v>41754</v>
      </c>
      <c r="B644">
        <v>30.93</v>
      </c>
      <c r="C644">
        <v>31.004999000000002</v>
      </c>
      <c r="D644">
        <v>30.33</v>
      </c>
      <c r="E644">
        <v>30.915001</v>
      </c>
      <c r="F644">
        <v>30.915001</v>
      </c>
      <c r="G644">
        <v>1850400</v>
      </c>
    </row>
    <row r="645" spans="1:7" x14ac:dyDescent="0.25">
      <c r="A645" s="20">
        <v>41757</v>
      </c>
      <c r="B645">
        <v>31.155000999999999</v>
      </c>
      <c r="C645">
        <v>31.620000999999998</v>
      </c>
      <c r="D645">
        <v>30.559999000000001</v>
      </c>
      <c r="E645">
        <v>31.584999</v>
      </c>
      <c r="F645">
        <v>31.584999</v>
      </c>
      <c r="G645">
        <v>1810000</v>
      </c>
    </row>
    <row r="646" spans="1:7" x14ac:dyDescent="0.25">
      <c r="A646" s="20">
        <v>41758</v>
      </c>
      <c r="B646">
        <v>31.745000999999998</v>
      </c>
      <c r="C646">
        <v>32.169998</v>
      </c>
      <c r="D646">
        <v>31.59</v>
      </c>
      <c r="E646">
        <v>32.154998999999997</v>
      </c>
      <c r="F646">
        <v>32.154998999999997</v>
      </c>
      <c r="G646">
        <v>807000</v>
      </c>
    </row>
    <row r="647" spans="1:7" x14ac:dyDescent="0.25">
      <c r="A647" s="20">
        <v>41759</v>
      </c>
      <c r="B647">
        <v>31.965</v>
      </c>
      <c r="C647">
        <v>32.330002</v>
      </c>
      <c r="D647">
        <v>31.805</v>
      </c>
      <c r="E647">
        <v>32.110000999999997</v>
      </c>
      <c r="F647">
        <v>32.110000999999997</v>
      </c>
      <c r="G647">
        <v>945800</v>
      </c>
    </row>
    <row r="648" spans="1:7" x14ac:dyDescent="0.25">
      <c r="A648" s="20">
        <v>41760</v>
      </c>
      <c r="B648">
        <v>32.040000999999997</v>
      </c>
      <c r="C648">
        <v>32.389999000000003</v>
      </c>
      <c r="D648">
        <v>31.924999</v>
      </c>
      <c r="E648">
        <v>32.145000000000003</v>
      </c>
      <c r="F648">
        <v>32.145000000000003</v>
      </c>
      <c r="G648">
        <v>598600</v>
      </c>
    </row>
    <row r="649" spans="1:7" x14ac:dyDescent="0.25">
      <c r="A649" s="20">
        <v>41761</v>
      </c>
      <c r="B649">
        <v>32.5</v>
      </c>
      <c r="C649">
        <v>32.645000000000003</v>
      </c>
      <c r="D649">
        <v>31.975000000000001</v>
      </c>
      <c r="E649">
        <v>32.325001</v>
      </c>
      <c r="F649">
        <v>32.325001</v>
      </c>
      <c r="G649">
        <v>1493800</v>
      </c>
    </row>
    <row r="650" spans="1:7" x14ac:dyDescent="0.25">
      <c r="A650" s="20">
        <v>41764</v>
      </c>
      <c r="B650">
        <v>31.825001</v>
      </c>
      <c r="C650">
        <v>32.650002000000001</v>
      </c>
      <c r="D650">
        <v>31.625</v>
      </c>
      <c r="E650">
        <v>32.650002000000001</v>
      </c>
      <c r="F650">
        <v>32.650002000000001</v>
      </c>
      <c r="G650">
        <v>734800</v>
      </c>
    </row>
    <row r="651" spans="1:7" x14ac:dyDescent="0.25">
      <c r="A651" s="20">
        <v>41765</v>
      </c>
      <c r="B651">
        <v>32.5</v>
      </c>
      <c r="C651">
        <v>32.845001000000003</v>
      </c>
      <c r="D651">
        <v>32.275002000000001</v>
      </c>
      <c r="E651">
        <v>32.360000999999997</v>
      </c>
      <c r="F651">
        <v>32.360000999999997</v>
      </c>
      <c r="G651">
        <v>701600</v>
      </c>
    </row>
    <row r="652" spans="1:7" x14ac:dyDescent="0.25">
      <c r="A652" s="20">
        <v>41766</v>
      </c>
      <c r="B652">
        <v>32.479999999999997</v>
      </c>
      <c r="C652">
        <v>33.040000999999997</v>
      </c>
      <c r="D652">
        <v>31.99</v>
      </c>
      <c r="E652">
        <v>33.040000999999997</v>
      </c>
      <c r="F652">
        <v>33.040000999999997</v>
      </c>
      <c r="G652">
        <v>924800</v>
      </c>
    </row>
    <row r="653" spans="1:7" x14ac:dyDescent="0.25">
      <c r="A653" s="20">
        <v>41767</v>
      </c>
      <c r="B653">
        <v>33.095001000000003</v>
      </c>
      <c r="C653">
        <v>33.695</v>
      </c>
      <c r="D653">
        <v>32.75</v>
      </c>
      <c r="E653">
        <v>32.945</v>
      </c>
      <c r="F653">
        <v>32.945</v>
      </c>
      <c r="G653">
        <v>1054800</v>
      </c>
    </row>
    <row r="654" spans="1:7" x14ac:dyDescent="0.25">
      <c r="A654" s="20">
        <v>41768</v>
      </c>
      <c r="B654">
        <v>33.064999</v>
      </c>
      <c r="C654">
        <v>33.685001</v>
      </c>
      <c r="D654">
        <v>32.634998000000003</v>
      </c>
      <c r="E654">
        <v>33.674999</v>
      </c>
      <c r="F654">
        <v>33.674999</v>
      </c>
      <c r="G654">
        <v>959800</v>
      </c>
    </row>
    <row r="655" spans="1:7" x14ac:dyDescent="0.25">
      <c r="A655" s="20">
        <v>41771</v>
      </c>
      <c r="B655">
        <v>34.060001</v>
      </c>
      <c r="C655">
        <v>34.755001</v>
      </c>
      <c r="D655">
        <v>33.970001000000003</v>
      </c>
      <c r="E655">
        <v>34.645000000000003</v>
      </c>
      <c r="F655">
        <v>34.645000000000003</v>
      </c>
      <c r="G655">
        <v>1143000</v>
      </c>
    </row>
    <row r="656" spans="1:7" x14ac:dyDescent="0.25">
      <c r="A656" s="20">
        <v>41772</v>
      </c>
      <c r="B656">
        <v>34.735000999999997</v>
      </c>
      <c r="C656">
        <v>34.935001</v>
      </c>
      <c r="D656">
        <v>34.509998000000003</v>
      </c>
      <c r="E656">
        <v>34.564999</v>
      </c>
      <c r="F656">
        <v>34.564999</v>
      </c>
      <c r="G656">
        <v>559800</v>
      </c>
    </row>
    <row r="657" spans="1:7" x14ac:dyDescent="0.25">
      <c r="A657" s="20">
        <v>41773</v>
      </c>
      <c r="B657">
        <v>34.415000999999997</v>
      </c>
      <c r="C657">
        <v>35.07</v>
      </c>
      <c r="D657">
        <v>34.325001</v>
      </c>
      <c r="E657">
        <v>34.759998000000003</v>
      </c>
      <c r="F657">
        <v>34.759998000000003</v>
      </c>
      <c r="G657">
        <v>855600</v>
      </c>
    </row>
    <row r="658" spans="1:7" x14ac:dyDescent="0.25">
      <c r="A658" s="20">
        <v>41774</v>
      </c>
      <c r="B658">
        <v>34.604999999999997</v>
      </c>
      <c r="C658">
        <v>34.68</v>
      </c>
      <c r="D658">
        <v>33.544998</v>
      </c>
      <c r="E658">
        <v>34.345001000000003</v>
      </c>
      <c r="F658">
        <v>34.345001000000003</v>
      </c>
      <c r="G658">
        <v>2366600</v>
      </c>
    </row>
    <row r="659" spans="1:7" x14ac:dyDescent="0.25">
      <c r="A659" s="20">
        <v>41775</v>
      </c>
      <c r="B659">
        <v>34.630001</v>
      </c>
      <c r="C659">
        <v>35.18</v>
      </c>
      <c r="D659">
        <v>34.244999</v>
      </c>
      <c r="E659">
        <v>35.18</v>
      </c>
      <c r="F659">
        <v>35.18</v>
      </c>
      <c r="G659">
        <v>848400</v>
      </c>
    </row>
    <row r="660" spans="1:7" x14ac:dyDescent="0.25">
      <c r="A660" s="20">
        <v>41778</v>
      </c>
      <c r="B660">
        <v>35.055</v>
      </c>
      <c r="C660">
        <v>35.639999000000003</v>
      </c>
      <c r="D660">
        <v>34.935001</v>
      </c>
      <c r="E660">
        <v>35.604999999999997</v>
      </c>
      <c r="F660">
        <v>35.604999999999997</v>
      </c>
      <c r="G660">
        <v>754000</v>
      </c>
    </row>
    <row r="661" spans="1:7" x14ac:dyDescent="0.25">
      <c r="A661" s="20">
        <v>41779</v>
      </c>
      <c r="B661">
        <v>35.650002000000001</v>
      </c>
      <c r="C661">
        <v>36.110000999999997</v>
      </c>
      <c r="D661">
        <v>35.169998</v>
      </c>
      <c r="E661">
        <v>35.915000999999997</v>
      </c>
      <c r="F661">
        <v>35.915000999999997</v>
      </c>
      <c r="G661">
        <v>966600</v>
      </c>
    </row>
    <row r="662" spans="1:7" x14ac:dyDescent="0.25">
      <c r="A662" s="20">
        <v>41780</v>
      </c>
      <c r="B662">
        <v>36.215000000000003</v>
      </c>
      <c r="C662">
        <v>36.610000999999997</v>
      </c>
      <c r="D662">
        <v>36.110000999999997</v>
      </c>
      <c r="E662">
        <v>36.439999</v>
      </c>
      <c r="F662">
        <v>36.439999</v>
      </c>
      <c r="G662">
        <v>921200</v>
      </c>
    </row>
    <row r="663" spans="1:7" x14ac:dyDescent="0.25">
      <c r="A663" s="20">
        <v>41781</v>
      </c>
      <c r="B663">
        <v>36.455002</v>
      </c>
      <c r="C663">
        <v>36.790000999999997</v>
      </c>
      <c r="D663">
        <v>36.25</v>
      </c>
      <c r="E663">
        <v>36.474997999999999</v>
      </c>
      <c r="F663">
        <v>36.474997999999999</v>
      </c>
      <c r="G663">
        <v>667800</v>
      </c>
    </row>
    <row r="664" spans="1:7" x14ac:dyDescent="0.25">
      <c r="A664" s="20">
        <v>41782</v>
      </c>
      <c r="B664">
        <v>36.580002</v>
      </c>
      <c r="C664">
        <v>36.869999</v>
      </c>
      <c r="D664">
        <v>36.465000000000003</v>
      </c>
      <c r="E664">
        <v>36.755001</v>
      </c>
      <c r="F664">
        <v>36.755001</v>
      </c>
      <c r="G664">
        <v>502400</v>
      </c>
    </row>
    <row r="665" spans="1:7" x14ac:dyDescent="0.25">
      <c r="A665" s="20">
        <v>41786</v>
      </c>
      <c r="B665">
        <v>37.375</v>
      </c>
      <c r="C665">
        <v>37.924999</v>
      </c>
      <c r="D665">
        <v>37.264999000000003</v>
      </c>
      <c r="E665">
        <v>37.889999000000003</v>
      </c>
      <c r="F665">
        <v>37.889999000000003</v>
      </c>
      <c r="G665">
        <v>987200</v>
      </c>
    </row>
    <row r="666" spans="1:7" x14ac:dyDescent="0.25">
      <c r="A666" s="20">
        <v>41787</v>
      </c>
      <c r="B666">
        <v>37.854999999999997</v>
      </c>
      <c r="C666">
        <v>38.125</v>
      </c>
      <c r="D666">
        <v>37.404998999999997</v>
      </c>
      <c r="E666">
        <v>37.994999</v>
      </c>
      <c r="F666">
        <v>37.994999</v>
      </c>
      <c r="G666">
        <v>765400</v>
      </c>
    </row>
    <row r="667" spans="1:7" x14ac:dyDescent="0.25">
      <c r="A667" s="20">
        <v>41788</v>
      </c>
      <c r="B667">
        <v>38.154998999999997</v>
      </c>
      <c r="C667">
        <v>38.380001</v>
      </c>
      <c r="D667">
        <v>37.875</v>
      </c>
      <c r="E667">
        <v>38.130001</v>
      </c>
      <c r="F667">
        <v>38.130001</v>
      </c>
      <c r="G667">
        <v>845600</v>
      </c>
    </row>
    <row r="668" spans="1:7" x14ac:dyDescent="0.25">
      <c r="A668" s="20">
        <v>41789</v>
      </c>
      <c r="B668">
        <v>38.110000999999997</v>
      </c>
      <c r="C668">
        <v>38.25</v>
      </c>
      <c r="D668">
        <v>37.939999</v>
      </c>
      <c r="E668">
        <v>38.195</v>
      </c>
      <c r="F668">
        <v>38.195</v>
      </c>
      <c r="G668">
        <v>572200</v>
      </c>
    </row>
    <row r="669" spans="1:7" x14ac:dyDescent="0.25">
      <c r="A669" s="20">
        <v>41792</v>
      </c>
      <c r="B669">
        <v>38.195</v>
      </c>
      <c r="C669">
        <v>38.479999999999997</v>
      </c>
      <c r="D669">
        <v>37.82</v>
      </c>
      <c r="E669">
        <v>38.459999000000003</v>
      </c>
      <c r="F669">
        <v>38.459999000000003</v>
      </c>
      <c r="G669">
        <v>471800</v>
      </c>
    </row>
    <row r="670" spans="1:7" x14ac:dyDescent="0.25">
      <c r="A670" s="20">
        <v>41793</v>
      </c>
      <c r="B670">
        <v>38.150002000000001</v>
      </c>
      <c r="C670">
        <v>38.450001</v>
      </c>
      <c r="D670">
        <v>37.979999999999997</v>
      </c>
      <c r="E670">
        <v>38.290000999999997</v>
      </c>
      <c r="F670">
        <v>38.290000999999997</v>
      </c>
      <c r="G670">
        <v>518000</v>
      </c>
    </row>
    <row r="671" spans="1:7" x14ac:dyDescent="0.25">
      <c r="A671" s="20">
        <v>41794</v>
      </c>
      <c r="B671">
        <v>38.029998999999997</v>
      </c>
      <c r="C671">
        <v>38.904998999999997</v>
      </c>
      <c r="D671">
        <v>38</v>
      </c>
      <c r="E671">
        <v>38.695</v>
      </c>
      <c r="F671">
        <v>38.695</v>
      </c>
      <c r="G671">
        <v>538000</v>
      </c>
    </row>
    <row r="672" spans="1:7" x14ac:dyDescent="0.25">
      <c r="A672" s="20">
        <v>41795</v>
      </c>
      <c r="B672">
        <v>39.215000000000003</v>
      </c>
      <c r="C672">
        <v>40.200001</v>
      </c>
      <c r="D672">
        <v>38.82</v>
      </c>
      <c r="E672">
        <v>40.049999</v>
      </c>
      <c r="F672">
        <v>40.049999</v>
      </c>
      <c r="G672">
        <v>782400</v>
      </c>
    </row>
    <row r="673" spans="1:7" x14ac:dyDescent="0.25">
      <c r="A673" s="20">
        <v>41796</v>
      </c>
      <c r="B673">
        <v>41.119999</v>
      </c>
      <c r="C673">
        <v>42.104999999999997</v>
      </c>
      <c r="D673">
        <v>41</v>
      </c>
      <c r="E673">
        <v>42.055</v>
      </c>
      <c r="F673">
        <v>42.055</v>
      </c>
      <c r="G673">
        <v>1125200</v>
      </c>
    </row>
    <row r="674" spans="1:7" x14ac:dyDescent="0.25">
      <c r="A674" s="20">
        <v>41799</v>
      </c>
      <c r="B674">
        <v>42.310001</v>
      </c>
      <c r="C674">
        <v>42.695</v>
      </c>
      <c r="D674">
        <v>41.395000000000003</v>
      </c>
      <c r="E674">
        <v>41.5</v>
      </c>
      <c r="F674">
        <v>41.5</v>
      </c>
      <c r="G674">
        <v>857400</v>
      </c>
    </row>
    <row r="675" spans="1:7" x14ac:dyDescent="0.25">
      <c r="A675" s="20">
        <v>41800</v>
      </c>
      <c r="B675">
        <v>41.32</v>
      </c>
      <c r="C675">
        <v>42.259998000000003</v>
      </c>
      <c r="D675">
        <v>41.040000999999997</v>
      </c>
      <c r="E675">
        <v>42.235000999999997</v>
      </c>
      <c r="F675">
        <v>42.235000999999997</v>
      </c>
      <c r="G675">
        <v>457800</v>
      </c>
    </row>
    <row r="676" spans="1:7" x14ac:dyDescent="0.25">
      <c r="A676" s="20">
        <v>41801</v>
      </c>
      <c r="B676">
        <v>41.505001</v>
      </c>
      <c r="C676">
        <v>41.764999000000003</v>
      </c>
      <c r="D676">
        <v>40.674999</v>
      </c>
      <c r="E676">
        <v>41.299999</v>
      </c>
      <c r="F676">
        <v>41.299999</v>
      </c>
      <c r="G676">
        <v>701800</v>
      </c>
    </row>
    <row r="677" spans="1:7" x14ac:dyDescent="0.25">
      <c r="A677" s="20">
        <v>41802</v>
      </c>
      <c r="B677">
        <v>41.009998000000003</v>
      </c>
      <c r="C677">
        <v>41.18</v>
      </c>
      <c r="D677">
        <v>38.564999</v>
      </c>
      <c r="E677">
        <v>39.270000000000003</v>
      </c>
      <c r="F677">
        <v>39.270000000000003</v>
      </c>
      <c r="G677">
        <v>1688200</v>
      </c>
    </row>
    <row r="678" spans="1:7" x14ac:dyDescent="0.25">
      <c r="A678" s="20">
        <v>41803</v>
      </c>
      <c r="B678">
        <v>39.57</v>
      </c>
      <c r="C678">
        <v>40.340000000000003</v>
      </c>
      <c r="D678">
        <v>38.904998999999997</v>
      </c>
      <c r="E678">
        <v>39.955002</v>
      </c>
      <c r="F678">
        <v>39.955002</v>
      </c>
      <c r="G678">
        <v>878400</v>
      </c>
    </row>
    <row r="679" spans="1:7" x14ac:dyDescent="0.25">
      <c r="A679" s="20">
        <v>41806</v>
      </c>
      <c r="B679">
        <v>39.779998999999997</v>
      </c>
      <c r="C679">
        <v>40.439999</v>
      </c>
      <c r="D679">
        <v>39.284999999999997</v>
      </c>
      <c r="E679">
        <v>40.020000000000003</v>
      </c>
      <c r="F679">
        <v>40.020000000000003</v>
      </c>
      <c r="G679">
        <v>744600</v>
      </c>
    </row>
    <row r="680" spans="1:7" x14ac:dyDescent="0.25">
      <c r="A680" s="20">
        <v>41807</v>
      </c>
      <c r="B680">
        <v>40.119999</v>
      </c>
      <c r="C680">
        <v>41.455002</v>
      </c>
      <c r="D680">
        <v>39.959999000000003</v>
      </c>
      <c r="E680">
        <v>41.330002</v>
      </c>
      <c r="F680">
        <v>41.330002</v>
      </c>
      <c r="G680">
        <v>990200</v>
      </c>
    </row>
    <row r="681" spans="1:7" x14ac:dyDescent="0.25">
      <c r="A681" s="20">
        <v>41808</v>
      </c>
      <c r="B681">
        <v>41.459999000000003</v>
      </c>
      <c r="C681">
        <v>43.615001999999997</v>
      </c>
      <c r="D681">
        <v>41.435001</v>
      </c>
      <c r="E681">
        <v>43.59</v>
      </c>
      <c r="F681">
        <v>43.59</v>
      </c>
      <c r="G681">
        <v>1288000</v>
      </c>
    </row>
    <row r="682" spans="1:7" x14ac:dyDescent="0.25">
      <c r="A682" s="20">
        <v>41809</v>
      </c>
      <c r="B682">
        <v>43.889999000000003</v>
      </c>
      <c r="C682">
        <v>44.200001</v>
      </c>
      <c r="D682">
        <v>43.025002000000001</v>
      </c>
      <c r="E682">
        <v>43.415000999999997</v>
      </c>
      <c r="F682">
        <v>43.415000999999997</v>
      </c>
      <c r="G682">
        <v>919600</v>
      </c>
    </row>
    <row r="683" spans="1:7" x14ac:dyDescent="0.25">
      <c r="A683" s="20">
        <v>41810</v>
      </c>
      <c r="B683">
        <v>43.540000999999997</v>
      </c>
      <c r="C683">
        <v>43.834999000000003</v>
      </c>
      <c r="D683">
        <v>42.764999000000003</v>
      </c>
      <c r="E683">
        <v>42.810001</v>
      </c>
      <c r="F683">
        <v>42.810001</v>
      </c>
      <c r="G683">
        <v>1009600</v>
      </c>
    </row>
    <row r="684" spans="1:7" x14ac:dyDescent="0.25">
      <c r="A684" s="20">
        <v>41813</v>
      </c>
      <c r="B684">
        <v>42.884998000000003</v>
      </c>
      <c r="C684">
        <v>43.950001</v>
      </c>
      <c r="D684">
        <v>42.560001</v>
      </c>
      <c r="E684">
        <v>43.860000999999997</v>
      </c>
      <c r="F684">
        <v>43.860000999999997</v>
      </c>
      <c r="G684">
        <v>799600</v>
      </c>
    </row>
    <row r="685" spans="1:7" x14ac:dyDescent="0.25">
      <c r="A685" s="20">
        <v>41814</v>
      </c>
      <c r="B685">
        <v>43.419998</v>
      </c>
      <c r="C685">
        <v>44.044998</v>
      </c>
      <c r="D685">
        <v>41.895000000000003</v>
      </c>
      <c r="E685">
        <v>42.25</v>
      </c>
      <c r="F685">
        <v>42.25</v>
      </c>
      <c r="G685">
        <v>1088400</v>
      </c>
    </row>
    <row r="686" spans="1:7" x14ac:dyDescent="0.25">
      <c r="A686" s="20">
        <v>41815</v>
      </c>
      <c r="B686">
        <v>41.540000999999997</v>
      </c>
      <c r="C686">
        <v>43.845001000000003</v>
      </c>
      <c r="D686">
        <v>41.514999000000003</v>
      </c>
      <c r="E686">
        <v>43.845001000000003</v>
      </c>
      <c r="F686">
        <v>43.845001000000003</v>
      </c>
      <c r="G686">
        <v>874800</v>
      </c>
    </row>
    <row r="687" spans="1:7" x14ac:dyDescent="0.25">
      <c r="A687" s="20">
        <v>41816</v>
      </c>
      <c r="B687">
        <v>43.895000000000003</v>
      </c>
      <c r="C687">
        <v>43.959999000000003</v>
      </c>
      <c r="D687">
        <v>42.205002</v>
      </c>
      <c r="E687">
        <v>43.330002</v>
      </c>
      <c r="F687">
        <v>43.330002</v>
      </c>
      <c r="G687">
        <v>1304200</v>
      </c>
    </row>
    <row r="688" spans="1:7" x14ac:dyDescent="0.25">
      <c r="A688" s="20">
        <v>41817</v>
      </c>
      <c r="B688">
        <v>42.924999</v>
      </c>
      <c r="C688">
        <v>43.779998999999997</v>
      </c>
      <c r="D688">
        <v>42.715000000000003</v>
      </c>
      <c r="E688">
        <v>43.695</v>
      </c>
      <c r="F688">
        <v>43.695</v>
      </c>
      <c r="G688">
        <v>720200</v>
      </c>
    </row>
    <row r="689" spans="1:7" x14ac:dyDescent="0.25">
      <c r="A689" s="20">
        <v>41820</v>
      </c>
      <c r="B689">
        <v>43.740001999999997</v>
      </c>
      <c r="C689">
        <v>44.599997999999999</v>
      </c>
      <c r="D689">
        <v>43.619999</v>
      </c>
      <c r="E689">
        <v>44.134998000000003</v>
      </c>
      <c r="F689">
        <v>44.134998000000003</v>
      </c>
      <c r="G689">
        <v>759600</v>
      </c>
    </row>
    <row r="690" spans="1:7" x14ac:dyDescent="0.25">
      <c r="A690" s="20">
        <v>41821</v>
      </c>
      <c r="B690">
        <v>44.525002000000001</v>
      </c>
      <c r="C690">
        <v>45.715000000000003</v>
      </c>
      <c r="D690">
        <v>44.345001000000003</v>
      </c>
      <c r="E690">
        <v>45.255001</v>
      </c>
      <c r="F690">
        <v>45.255001</v>
      </c>
      <c r="G690">
        <v>636600</v>
      </c>
    </row>
    <row r="691" spans="1:7" x14ac:dyDescent="0.25">
      <c r="A691" s="20">
        <v>41822</v>
      </c>
      <c r="B691">
        <v>45.424999</v>
      </c>
      <c r="C691">
        <v>46.130001</v>
      </c>
      <c r="D691">
        <v>45.32</v>
      </c>
      <c r="E691">
        <v>45.705002</v>
      </c>
      <c r="F691">
        <v>45.705002</v>
      </c>
      <c r="G691">
        <v>579400</v>
      </c>
    </row>
    <row r="692" spans="1:7" x14ac:dyDescent="0.25">
      <c r="A692" s="20">
        <v>41823</v>
      </c>
      <c r="B692">
        <v>46.544998</v>
      </c>
      <c r="C692">
        <v>46.665000999999997</v>
      </c>
      <c r="D692">
        <v>46.200001</v>
      </c>
      <c r="E692">
        <v>46.349997999999999</v>
      </c>
      <c r="F692">
        <v>46.349997999999999</v>
      </c>
      <c r="G692">
        <v>339800</v>
      </c>
    </row>
    <row r="693" spans="1:7" x14ac:dyDescent="0.25">
      <c r="A693" s="20">
        <v>41827</v>
      </c>
      <c r="B693">
        <v>46.125</v>
      </c>
      <c r="C693">
        <v>46.125</v>
      </c>
      <c r="D693">
        <v>45.209999000000003</v>
      </c>
      <c r="E693">
        <v>45.349997999999999</v>
      </c>
      <c r="F693">
        <v>45.349997999999999</v>
      </c>
      <c r="G693">
        <v>872200</v>
      </c>
    </row>
    <row r="694" spans="1:7" x14ac:dyDescent="0.25">
      <c r="A694" s="20">
        <v>41828</v>
      </c>
      <c r="B694">
        <v>45.044998</v>
      </c>
      <c r="C694">
        <v>45.044998</v>
      </c>
      <c r="D694">
        <v>43.610000999999997</v>
      </c>
      <c r="E694">
        <v>44.634998000000003</v>
      </c>
      <c r="F694">
        <v>44.634998000000003</v>
      </c>
      <c r="G694">
        <v>1482000</v>
      </c>
    </row>
    <row r="695" spans="1:7" x14ac:dyDescent="0.25">
      <c r="A695" s="20">
        <v>41829</v>
      </c>
      <c r="B695">
        <v>45.354999999999997</v>
      </c>
      <c r="C695">
        <v>45.794998</v>
      </c>
      <c r="D695">
        <v>44.904998999999997</v>
      </c>
      <c r="E695">
        <v>45.52</v>
      </c>
      <c r="F695">
        <v>45.52</v>
      </c>
      <c r="G695">
        <v>600600</v>
      </c>
    </row>
    <row r="696" spans="1:7" x14ac:dyDescent="0.25">
      <c r="A696" s="20">
        <v>41830</v>
      </c>
      <c r="B696">
        <v>43.095001000000003</v>
      </c>
      <c r="C696">
        <v>44.580002</v>
      </c>
      <c r="D696">
        <v>42.915000999999997</v>
      </c>
      <c r="E696">
        <v>43.889999000000003</v>
      </c>
      <c r="F696">
        <v>43.889999000000003</v>
      </c>
      <c r="G696">
        <v>1420800</v>
      </c>
    </row>
    <row r="697" spans="1:7" x14ac:dyDescent="0.25">
      <c r="A697" s="20">
        <v>41831</v>
      </c>
      <c r="B697">
        <v>43.904998999999997</v>
      </c>
      <c r="C697">
        <v>44.549999</v>
      </c>
      <c r="D697">
        <v>43.665000999999997</v>
      </c>
      <c r="E697">
        <v>44.43</v>
      </c>
      <c r="F697">
        <v>44.43</v>
      </c>
      <c r="G697">
        <v>1965200</v>
      </c>
    </row>
    <row r="698" spans="1:7" x14ac:dyDescent="0.25">
      <c r="A698" s="20">
        <v>41834</v>
      </c>
      <c r="B698">
        <v>45.369999</v>
      </c>
      <c r="C698">
        <v>46.014999000000003</v>
      </c>
      <c r="D698">
        <v>45.345001000000003</v>
      </c>
      <c r="E698">
        <v>45.604999999999997</v>
      </c>
      <c r="F698">
        <v>45.604999999999997</v>
      </c>
      <c r="G698">
        <v>1332000</v>
      </c>
    </row>
    <row r="699" spans="1:7" x14ac:dyDescent="0.25">
      <c r="A699" s="20">
        <v>41835</v>
      </c>
      <c r="B699">
        <v>45.869999</v>
      </c>
      <c r="C699">
        <v>46.099997999999999</v>
      </c>
      <c r="D699">
        <v>43.994999</v>
      </c>
      <c r="E699">
        <v>44.759998000000003</v>
      </c>
      <c r="F699">
        <v>44.759998000000003</v>
      </c>
      <c r="G699">
        <v>1754800</v>
      </c>
    </row>
    <row r="700" spans="1:7" x14ac:dyDescent="0.25">
      <c r="A700" s="20">
        <v>41836</v>
      </c>
      <c r="B700">
        <v>46.080002</v>
      </c>
      <c r="C700">
        <v>46.275002000000001</v>
      </c>
      <c r="D700">
        <v>45.034999999999997</v>
      </c>
      <c r="E700">
        <v>45.884998000000003</v>
      </c>
      <c r="F700">
        <v>45.884998000000003</v>
      </c>
      <c r="G700">
        <v>1083000</v>
      </c>
    </row>
    <row r="701" spans="1:7" x14ac:dyDescent="0.25">
      <c r="A701" s="20">
        <v>41837</v>
      </c>
      <c r="B701">
        <v>45.310001</v>
      </c>
      <c r="C701">
        <v>45.869999</v>
      </c>
      <c r="D701">
        <v>40.505001</v>
      </c>
      <c r="E701">
        <v>41.549999</v>
      </c>
      <c r="F701">
        <v>41.549999</v>
      </c>
      <c r="G701">
        <v>3382800</v>
      </c>
    </row>
    <row r="702" spans="1:7" x14ac:dyDescent="0.25">
      <c r="A702" s="20">
        <v>41838</v>
      </c>
      <c r="B702">
        <v>43.299999</v>
      </c>
      <c r="C702">
        <v>44.830002</v>
      </c>
      <c r="D702">
        <v>43</v>
      </c>
      <c r="E702">
        <v>44.549999</v>
      </c>
      <c r="F702">
        <v>44.549999</v>
      </c>
      <c r="G702">
        <v>1502000</v>
      </c>
    </row>
    <row r="703" spans="1:7" x14ac:dyDescent="0.25">
      <c r="A703" s="20">
        <v>41841</v>
      </c>
      <c r="B703">
        <v>44.075001</v>
      </c>
      <c r="C703">
        <v>44.200001</v>
      </c>
      <c r="D703">
        <v>42.575001</v>
      </c>
      <c r="E703">
        <v>43.52</v>
      </c>
      <c r="F703">
        <v>43.52</v>
      </c>
      <c r="G703">
        <v>2184200</v>
      </c>
    </row>
    <row r="704" spans="1:7" x14ac:dyDescent="0.25">
      <c r="A704" s="20">
        <v>41842</v>
      </c>
      <c r="B704">
        <v>44.48</v>
      </c>
      <c r="C704">
        <v>44.895000000000003</v>
      </c>
      <c r="D704">
        <v>44.064999</v>
      </c>
      <c r="E704">
        <v>44.380001</v>
      </c>
      <c r="F704">
        <v>44.380001</v>
      </c>
      <c r="G704">
        <v>873600</v>
      </c>
    </row>
    <row r="705" spans="1:7" x14ac:dyDescent="0.25">
      <c r="A705" s="20">
        <v>41843</v>
      </c>
      <c r="B705">
        <v>44.625</v>
      </c>
      <c r="C705">
        <v>44.665000999999997</v>
      </c>
      <c r="D705">
        <v>43.740001999999997</v>
      </c>
      <c r="E705">
        <v>43.98</v>
      </c>
      <c r="F705">
        <v>43.98</v>
      </c>
      <c r="G705">
        <v>1366600</v>
      </c>
    </row>
    <row r="706" spans="1:7" x14ac:dyDescent="0.25">
      <c r="A706" s="20">
        <v>41844</v>
      </c>
      <c r="B706">
        <v>44.354999999999997</v>
      </c>
      <c r="C706">
        <v>44.384998000000003</v>
      </c>
      <c r="D706">
        <v>43.560001</v>
      </c>
      <c r="E706">
        <v>44.294998</v>
      </c>
      <c r="F706">
        <v>44.294998</v>
      </c>
      <c r="G706">
        <v>1055800</v>
      </c>
    </row>
    <row r="707" spans="1:7" x14ac:dyDescent="0.25">
      <c r="A707" s="20">
        <v>41845</v>
      </c>
      <c r="B707">
        <v>43.525002000000001</v>
      </c>
      <c r="C707">
        <v>43.615001999999997</v>
      </c>
      <c r="D707">
        <v>42.735000999999997</v>
      </c>
      <c r="E707">
        <v>42.959999000000003</v>
      </c>
      <c r="F707">
        <v>42.959999000000003</v>
      </c>
      <c r="G707">
        <v>1165200</v>
      </c>
    </row>
    <row r="708" spans="1:7" x14ac:dyDescent="0.25">
      <c r="A708" s="20">
        <v>41848</v>
      </c>
      <c r="B708">
        <v>43.150002000000001</v>
      </c>
      <c r="C708">
        <v>43.380001</v>
      </c>
      <c r="D708">
        <v>42.029998999999997</v>
      </c>
      <c r="E708">
        <v>43.154998999999997</v>
      </c>
      <c r="F708">
        <v>43.154998999999997</v>
      </c>
      <c r="G708">
        <v>1685800</v>
      </c>
    </row>
    <row r="709" spans="1:7" x14ac:dyDescent="0.25">
      <c r="A709" s="20">
        <v>41849</v>
      </c>
      <c r="B709">
        <v>43.41</v>
      </c>
      <c r="C709">
        <v>43.959999000000003</v>
      </c>
      <c r="D709">
        <v>42.849997999999999</v>
      </c>
      <c r="E709">
        <v>43.264999000000003</v>
      </c>
      <c r="F709">
        <v>43.264999000000003</v>
      </c>
      <c r="G709">
        <v>1497400</v>
      </c>
    </row>
    <row r="710" spans="1:7" x14ac:dyDescent="0.25">
      <c r="A710" s="20">
        <v>41850</v>
      </c>
      <c r="B710">
        <v>43.709999000000003</v>
      </c>
      <c r="C710">
        <v>43.755001</v>
      </c>
      <c r="D710">
        <v>42.404998999999997</v>
      </c>
      <c r="E710">
        <v>42.544998</v>
      </c>
      <c r="F710">
        <v>42.544998</v>
      </c>
      <c r="G710">
        <v>1741600</v>
      </c>
    </row>
    <row r="711" spans="1:7" x14ac:dyDescent="0.25">
      <c r="A711" s="20">
        <v>41851</v>
      </c>
      <c r="B711">
        <v>41.145000000000003</v>
      </c>
      <c r="C711">
        <v>41.400002000000001</v>
      </c>
      <c r="D711">
        <v>38.409999999999997</v>
      </c>
      <c r="E711">
        <v>38.909999999999997</v>
      </c>
      <c r="F711">
        <v>38.909999999999997</v>
      </c>
      <c r="G711">
        <v>5178600</v>
      </c>
    </row>
    <row r="712" spans="1:7" x14ac:dyDescent="0.25">
      <c r="A712" s="20">
        <v>41852</v>
      </c>
      <c r="B712">
        <v>38.520000000000003</v>
      </c>
      <c r="C712">
        <v>39.875</v>
      </c>
      <c r="D712">
        <v>36.18</v>
      </c>
      <c r="E712">
        <v>37.005001</v>
      </c>
      <c r="F712">
        <v>37.005001</v>
      </c>
      <c r="G712">
        <v>6166800</v>
      </c>
    </row>
    <row r="713" spans="1:7" x14ac:dyDescent="0.25">
      <c r="A713" s="20">
        <v>41855</v>
      </c>
      <c r="B713">
        <v>37.25</v>
      </c>
      <c r="C713">
        <v>39.345001000000003</v>
      </c>
      <c r="D713">
        <v>36.799999</v>
      </c>
      <c r="E713">
        <v>38.564999</v>
      </c>
      <c r="F713">
        <v>38.564999</v>
      </c>
      <c r="G713">
        <v>3184400</v>
      </c>
    </row>
    <row r="714" spans="1:7" x14ac:dyDescent="0.25">
      <c r="A714" s="20">
        <v>41856</v>
      </c>
      <c r="B714">
        <v>37.755001</v>
      </c>
      <c r="C714">
        <v>38.215000000000003</v>
      </c>
      <c r="D714">
        <v>35.255001</v>
      </c>
      <c r="E714">
        <v>35.869999</v>
      </c>
      <c r="F714">
        <v>35.869999</v>
      </c>
      <c r="G714">
        <v>6110000</v>
      </c>
    </row>
    <row r="715" spans="1:7" x14ac:dyDescent="0.25">
      <c r="A715" s="20">
        <v>41857</v>
      </c>
      <c r="B715">
        <v>35.205002</v>
      </c>
      <c r="C715">
        <v>37.134998000000003</v>
      </c>
      <c r="D715">
        <v>35.139999000000003</v>
      </c>
      <c r="E715">
        <v>35.729999999999997</v>
      </c>
      <c r="F715">
        <v>35.729999999999997</v>
      </c>
      <c r="G715">
        <v>3115400</v>
      </c>
    </row>
    <row r="716" spans="1:7" x14ac:dyDescent="0.25">
      <c r="A716" s="20">
        <v>41858</v>
      </c>
      <c r="B716">
        <v>36.615001999999997</v>
      </c>
      <c r="C716">
        <v>36.884998000000003</v>
      </c>
      <c r="D716">
        <v>34.325001</v>
      </c>
      <c r="E716">
        <v>34.994999</v>
      </c>
      <c r="F716">
        <v>34.994999</v>
      </c>
      <c r="G716">
        <v>4006200</v>
      </c>
    </row>
    <row r="717" spans="1:7" x14ac:dyDescent="0.25">
      <c r="A717" s="20">
        <v>41859</v>
      </c>
      <c r="B717">
        <v>34.955002</v>
      </c>
      <c r="C717">
        <v>36.445</v>
      </c>
      <c r="D717">
        <v>34.455002</v>
      </c>
      <c r="E717">
        <v>36.314999</v>
      </c>
      <c r="F717">
        <v>36.314999</v>
      </c>
      <c r="G717">
        <v>3865400</v>
      </c>
    </row>
    <row r="718" spans="1:7" x14ac:dyDescent="0.25">
      <c r="A718" s="20">
        <v>41862</v>
      </c>
      <c r="B718">
        <v>37.060001</v>
      </c>
      <c r="C718">
        <v>38.715000000000003</v>
      </c>
      <c r="D718">
        <v>36.915000999999997</v>
      </c>
      <c r="E718">
        <v>37.810001</v>
      </c>
      <c r="F718">
        <v>37.810001</v>
      </c>
      <c r="G718">
        <v>2671400</v>
      </c>
    </row>
    <row r="719" spans="1:7" x14ac:dyDescent="0.25">
      <c r="A719" s="20">
        <v>41863</v>
      </c>
      <c r="B719">
        <v>37.924999</v>
      </c>
      <c r="C719">
        <v>38.615001999999997</v>
      </c>
      <c r="D719">
        <v>37.555</v>
      </c>
      <c r="E719">
        <v>38.049999</v>
      </c>
      <c r="F719">
        <v>38.049999</v>
      </c>
      <c r="G719">
        <v>1805800</v>
      </c>
    </row>
    <row r="720" spans="1:7" x14ac:dyDescent="0.25">
      <c r="A720" s="20">
        <v>41864</v>
      </c>
      <c r="B720">
        <v>39</v>
      </c>
      <c r="C720">
        <v>40.380001</v>
      </c>
      <c r="D720">
        <v>38.724997999999999</v>
      </c>
      <c r="E720">
        <v>40.200001</v>
      </c>
      <c r="F720">
        <v>40.200001</v>
      </c>
      <c r="G720">
        <v>3043200</v>
      </c>
    </row>
    <row r="721" spans="1:7" x14ac:dyDescent="0.25">
      <c r="A721" s="20">
        <v>41865</v>
      </c>
      <c r="B721">
        <v>40.705002</v>
      </c>
      <c r="C721">
        <v>41.544998</v>
      </c>
      <c r="D721">
        <v>40.525002000000001</v>
      </c>
      <c r="E721">
        <v>41.465000000000003</v>
      </c>
      <c r="F721">
        <v>41.465000000000003</v>
      </c>
      <c r="G721">
        <v>1567600</v>
      </c>
    </row>
    <row r="722" spans="1:7" x14ac:dyDescent="0.25">
      <c r="A722" s="20">
        <v>41866</v>
      </c>
      <c r="B722">
        <v>42.330002</v>
      </c>
      <c r="C722">
        <v>42.599997999999999</v>
      </c>
      <c r="D722">
        <v>39.090000000000003</v>
      </c>
      <c r="E722">
        <v>41.474997999999999</v>
      </c>
      <c r="F722">
        <v>41.474997999999999</v>
      </c>
      <c r="G722">
        <v>4551200</v>
      </c>
    </row>
    <row r="723" spans="1:7" x14ac:dyDescent="0.25">
      <c r="A723" s="20">
        <v>41869</v>
      </c>
      <c r="B723">
        <v>42.794998</v>
      </c>
      <c r="C723">
        <v>43.09</v>
      </c>
      <c r="D723">
        <v>42.52</v>
      </c>
      <c r="E723">
        <v>43.09</v>
      </c>
      <c r="F723">
        <v>43.09</v>
      </c>
      <c r="G723">
        <v>1923000</v>
      </c>
    </row>
    <row r="724" spans="1:7" x14ac:dyDescent="0.25">
      <c r="A724" s="20">
        <v>41870</v>
      </c>
      <c r="B724">
        <v>43.57</v>
      </c>
      <c r="C724">
        <v>43.705002</v>
      </c>
      <c r="D724">
        <v>43.174999</v>
      </c>
      <c r="E724">
        <v>43.470001000000003</v>
      </c>
      <c r="F724">
        <v>43.470001000000003</v>
      </c>
      <c r="G724">
        <v>1639000</v>
      </c>
    </row>
    <row r="725" spans="1:7" x14ac:dyDescent="0.25">
      <c r="A725" s="20">
        <v>41871</v>
      </c>
      <c r="B725">
        <v>42.849997999999999</v>
      </c>
      <c r="C725">
        <v>43.325001</v>
      </c>
      <c r="D725">
        <v>42.27</v>
      </c>
      <c r="E725">
        <v>43.139999000000003</v>
      </c>
      <c r="F725">
        <v>43.139999000000003</v>
      </c>
      <c r="G725">
        <v>1938800</v>
      </c>
    </row>
    <row r="726" spans="1:7" x14ac:dyDescent="0.25">
      <c r="A726" s="20">
        <v>41872</v>
      </c>
      <c r="B726">
        <v>43.034999999999997</v>
      </c>
      <c r="C726">
        <v>43.209999000000003</v>
      </c>
      <c r="D726">
        <v>42.514999000000003</v>
      </c>
      <c r="E726">
        <v>43.034999999999997</v>
      </c>
      <c r="F726">
        <v>43.034999999999997</v>
      </c>
      <c r="G726">
        <v>1891400</v>
      </c>
    </row>
    <row r="727" spans="1:7" x14ac:dyDescent="0.25">
      <c r="A727" s="20">
        <v>41873</v>
      </c>
      <c r="B727">
        <v>43.154998999999997</v>
      </c>
      <c r="C727">
        <v>43.470001000000003</v>
      </c>
      <c r="D727">
        <v>42.275002000000001</v>
      </c>
      <c r="E727">
        <v>43.209999000000003</v>
      </c>
      <c r="F727">
        <v>43.209999000000003</v>
      </c>
      <c r="G727">
        <v>2342800</v>
      </c>
    </row>
    <row r="728" spans="1:7" x14ac:dyDescent="0.25">
      <c r="A728" s="20">
        <v>41876</v>
      </c>
      <c r="B728">
        <v>43.700001</v>
      </c>
      <c r="C728">
        <v>43.880001</v>
      </c>
      <c r="D728">
        <v>43.290000999999997</v>
      </c>
      <c r="E728">
        <v>43.625</v>
      </c>
      <c r="F728">
        <v>43.625</v>
      </c>
      <c r="G728">
        <v>1367000</v>
      </c>
    </row>
    <row r="729" spans="1:7" x14ac:dyDescent="0.25">
      <c r="A729" s="20">
        <v>41877</v>
      </c>
      <c r="B729">
        <v>43.625</v>
      </c>
      <c r="C729">
        <v>43.709999000000003</v>
      </c>
      <c r="D729">
        <v>43.07</v>
      </c>
      <c r="E729">
        <v>43.215000000000003</v>
      </c>
      <c r="F729">
        <v>43.215000000000003</v>
      </c>
      <c r="G729">
        <v>875000</v>
      </c>
    </row>
    <row r="730" spans="1:7" x14ac:dyDescent="0.25">
      <c r="A730" s="20">
        <v>41878</v>
      </c>
      <c r="B730">
        <v>43.165000999999997</v>
      </c>
      <c r="C730">
        <v>43.32</v>
      </c>
      <c r="D730">
        <v>42.555</v>
      </c>
      <c r="E730">
        <v>42.955002</v>
      </c>
      <c r="F730">
        <v>42.955002</v>
      </c>
      <c r="G730">
        <v>932600</v>
      </c>
    </row>
    <row r="731" spans="1:7" x14ac:dyDescent="0.25">
      <c r="A731" s="20">
        <v>41879</v>
      </c>
      <c r="B731">
        <v>41.715000000000003</v>
      </c>
      <c r="C731">
        <v>42.619999</v>
      </c>
      <c r="D731">
        <v>41.580002</v>
      </c>
      <c r="E731">
        <v>42.235000999999997</v>
      </c>
      <c r="F731">
        <v>42.235000999999997</v>
      </c>
      <c r="G731">
        <v>1140600</v>
      </c>
    </row>
    <row r="732" spans="1:7" x14ac:dyDescent="0.25">
      <c r="A732" s="20">
        <v>41880</v>
      </c>
      <c r="B732">
        <v>42.735000999999997</v>
      </c>
      <c r="C732">
        <v>42.830002</v>
      </c>
      <c r="D732">
        <v>42.034999999999997</v>
      </c>
      <c r="E732">
        <v>42.514999000000003</v>
      </c>
      <c r="F732">
        <v>42.514999000000003</v>
      </c>
      <c r="G732">
        <v>914200</v>
      </c>
    </row>
    <row r="733" spans="1:7" x14ac:dyDescent="0.25">
      <c r="A733" s="20">
        <v>41884</v>
      </c>
      <c r="B733">
        <v>42.514999000000003</v>
      </c>
      <c r="C733">
        <v>42.73</v>
      </c>
      <c r="D733">
        <v>41.884998000000003</v>
      </c>
      <c r="E733">
        <v>42.23</v>
      </c>
      <c r="F733">
        <v>42.23</v>
      </c>
      <c r="G733">
        <v>841200</v>
      </c>
    </row>
    <row r="734" spans="1:7" x14ac:dyDescent="0.25">
      <c r="A734" s="20">
        <v>41885</v>
      </c>
      <c r="B734">
        <v>42.945</v>
      </c>
      <c r="C734">
        <v>42.945</v>
      </c>
      <c r="D734">
        <v>42.25</v>
      </c>
      <c r="E734">
        <v>42.724997999999999</v>
      </c>
      <c r="F734">
        <v>42.724997999999999</v>
      </c>
      <c r="G734">
        <v>746400</v>
      </c>
    </row>
    <row r="735" spans="1:7" x14ac:dyDescent="0.25">
      <c r="A735" s="20">
        <v>41886</v>
      </c>
      <c r="B735">
        <v>43.02</v>
      </c>
      <c r="C735">
        <v>43.595001000000003</v>
      </c>
      <c r="D735">
        <v>42.18</v>
      </c>
      <c r="E735">
        <v>42.645000000000003</v>
      </c>
      <c r="F735">
        <v>42.645000000000003</v>
      </c>
      <c r="G735">
        <v>905200</v>
      </c>
    </row>
    <row r="736" spans="1:7" x14ac:dyDescent="0.25">
      <c r="A736" s="20">
        <v>41887</v>
      </c>
      <c r="B736">
        <v>42.869999</v>
      </c>
      <c r="C736">
        <v>43.580002</v>
      </c>
      <c r="D736">
        <v>42.165000999999997</v>
      </c>
      <c r="E736">
        <v>43.505001</v>
      </c>
      <c r="F736">
        <v>43.505001</v>
      </c>
      <c r="G736">
        <v>962400</v>
      </c>
    </row>
    <row r="737" spans="1:7" x14ac:dyDescent="0.25">
      <c r="A737" s="20">
        <v>41890</v>
      </c>
      <c r="B737">
        <v>43.349997999999999</v>
      </c>
      <c r="C737">
        <v>43.584999000000003</v>
      </c>
      <c r="D737">
        <v>42.895000000000003</v>
      </c>
      <c r="E737">
        <v>43.419998</v>
      </c>
      <c r="F737">
        <v>43.419998</v>
      </c>
      <c r="G737">
        <v>967600</v>
      </c>
    </row>
    <row r="738" spans="1:7" x14ac:dyDescent="0.25">
      <c r="A738" s="20">
        <v>41891</v>
      </c>
      <c r="B738">
        <v>43.130001</v>
      </c>
      <c r="C738">
        <v>43.195</v>
      </c>
      <c r="D738">
        <v>41.985000999999997</v>
      </c>
      <c r="E738">
        <v>42.23</v>
      </c>
      <c r="F738">
        <v>42.23</v>
      </c>
      <c r="G738">
        <v>1366800</v>
      </c>
    </row>
    <row r="739" spans="1:7" x14ac:dyDescent="0.25">
      <c r="A739" s="20">
        <v>41892</v>
      </c>
      <c r="B739">
        <v>42.200001</v>
      </c>
      <c r="C739">
        <v>42.720001000000003</v>
      </c>
      <c r="D739">
        <v>41.369999</v>
      </c>
      <c r="E739">
        <v>42.525002000000001</v>
      </c>
      <c r="F739">
        <v>42.525002000000001</v>
      </c>
      <c r="G739">
        <v>1271600</v>
      </c>
    </row>
    <row r="740" spans="1:7" x14ac:dyDescent="0.25">
      <c r="A740" s="20">
        <v>41893</v>
      </c>
      <c r="B740">
        <v>41.77</v>
      </c>
      <c r="C740">
        <v>42.674999</v>
      </c>
      <c r="D740">
        <v>41.604999999999997</v>
      </c>
      <c r="E740">
        <v>42.645000000000003</v>
      </c>
      <c r="F740">
        <v>42.645000000000003</v>
      </c>
      <c r="G740">
        <v>1573200</v>
      </c>
    </row>
    <row r="741" spans="1:7" x14ac:dyDescent="0.25">
      <c r="A741" s="20">
        <v>41894</v>
      </c>
      <c r="B741">
        <v>42.505001</v>
      </c>
      <c r="C741">
        <v>42.595001000000003</v>
      </c>
      <c r="D741">
        <v>41</v>
      </c>
      <c r="E741">
        <v>41.715000000000003</v>
      </c>
      <c r="F741">
        <v>41.715000000000003</v>
      </c>
      <c r="G741">
        <v>2369200</v>
      </c>
    </row>
    <row r="742" spans="1:7" x14ac:dyDescent="0.25">
      <c r="A742" s="20">
        <v>41897</v>
      </c>
      <c r="B742">
        <v>41.525002000000001</v>
      </c>
      <c r="C742">
        <v>41.525002000000001</v>
      </c>
      <c r="D742">
        <v>40.384998000000003</v>
      </c>
      <c r="E742">
        <v>40.645000000000003</v>
      </c>
      <c r="F742">
        <v>40.645000000000003</v>
      </c>
      <c r="G742">
        <v>1375800</v>
      </c>
    </row>
    <row r="743" spans="1:7" x14ac:dyDescent="0.25">
      <c r="A743" s="20">
        <v>41898</v>
      </c>
      <c r="B743">
        <v>40.209999000000003</v>
      </c>
      <c r="C743">
        <v>42.724997999999999</v>
      </c>
      <c r="D743">
        <v>40.145000000000003</v>
      </c>
      <c r="E743">
        <v>42.599997999999999</v>
      </c>
      <c r="F743">
        <v>42.599997999999999</v>
      </c>
      <c r="G743">
        <v>2333200</v>
      </c>
    </row>
    <row r="744" spans="1:7" x14ac:dyDescent="0.25">
      <c r="A744" s="20">
        <v>41899</v>
      </c>
      <c r="B744">
        <v>42.790000999999997</v>
      </c>
      <c r="C744">
        <v>43.860000999999997</v>
      </c>
      <c r="D744">
        <v>42.380001</v>
      </c>
      <c r="E744">
        <v>42.974997999999999</v>
      </c>
      <c r="F744">
        <v>42.974997999999999</v>
      </c>
      <c r="G744">
        <v>2853400</v>
      </c>
    </row>
    <row r="745" spans="1:7" x14ac:dyDescent="0.25">
      <c r="A745" s="20">
        <v>41900</v>
      </c>
      <c r="B745">
        <v>43.314999</v>
      </c>
      <c r="C745">
        <v>43.650002000000001</v>
      </c>
      <c r="D745">
        <v>43.064999</v>
      </c>
      <c r="E745">
        <v>43.595001000000003</v>
      </c>
      <c r="F745">
        <v>43.595001000000003</v>
      </c>
      <c r="G745">
        <v>1001600</v>
      </c>
    </row>
    <row r="746" spans="1:7" x14ac:dyDescent="0.25">
      <c r="A746" s="20">
        <v>41901</v>
      </c>
      <c r="B746">
        <v>44.014999000000003</v>
      </c>
      <c r="C746">
        <v>44.264999000000003</v>
      </c>
      <c r="D746">
        <v>43</v>
      </c>
      <c r="E746">
        <v>43.57</v>
      </c>
      <c r="F746">
        <v>43.57</v>
      </c>
      <c r="G746">
        <v>1913400</v>
      </c>
    </row>
    <row r="747" spans="1:7" x14ac:dyDescent="0.25">
      <c r="A747" s="20">
        <v>41904</v>
      </c>
      <c r="B747">
        <v>43.044998</v>
      </c>
      <c r="C747">
        <v>43.125</v>
      </c>
      <c r="D747">
        <v>41.705002</v>
      </c>
      <c r="E747">
        <v>42.060001</v>
      </c>
      <c r="F747">
        <v>42.060001</v>
      </c>
      <c r="G747">
        <v>2023600</v>
      </c>
    </row>
    <row r="748" spans="1:7" x14ac:dyDescent="0.25">
      <c r="A748" s="20">
        <v>41905</v>
      </c>
      <c r="B748">
        <v>40.955002</v>
      </c>
      <c r="C748">
        <v>41.77</v>
      </c>
      <c r="D748">
        <v>40.450001</v>
      </c>
      <c r="E748">
        <v>40.5</v>
      </c>
      <c r="F748">
        <v>40.5</v>
      </c>
      <c r="G748">
        <v>2619200</v>
      </c>
    </row>
    <row r="749" spans="1:7" x14ac:dyDescent="0.25">
      <c r="A749" s="20">
        <v>41906</v>
      </c>
      <c r="B749">
        <v>40.689999</v>
      </c>
      <c r="C749">
        <v>41.794998</v>
      </c>
      <c r="D749">
        <v>40.299999</v>
      </c>
      <c r="E749">
        <v>41.759998000000003</v>
      </c>
      <c r="F749">
        <v>41.759998000000003</v>
      </c>
      <c r="G749">
        <v>1665000</v>
      </c>
    </row>
    <row r="750" spans="1:7" x14ac:dyDescent="0.25">
      <c r="A750" s="20">
        <v>41907</v>
      </c>
      <c r="B750">
        <v>41.360000999999997</v>
      </c>
      <c r="C750">
        <v>41.360000999999997</v>
      </c>
      <c r="D750">
        <v>38.005001</v>
      </c>
      <c r="E750">
        <v>38.625</v>
      </c>
      <c r="F750">
        <v>38.625</v>
      </c>
      <c r="G750">
        <v>4358800</v>
      </c>
    </row>
    <row r="751" spans="1:7" x14ac:dyDescent="0.25">
      <c r="A751" s="20">
        <v>41908</v>
      </c>
      <c r="B751">
        <v>38.939999</v>
      </c>
      <c r="C751">
        <v>40.375</v>
      </c>
      <c r="D751">
        <v>38.75</v>
      </c>
      <c r="E751">
        <v>39.950001</v>
      </c>
      <c r="F751">
        <v>39.950001</v>
      </c>
      <c r="G751">
        <v>2027000</v>
      </c>
    </row>
    <row r="752" spans="1:7" x14ac:dyDescent="0.25">
      <c r="A752" s="20">
        <v>41911</v>
      </c>
      <c r="B752">
        <v>37.814999</v>
      </c>
      <c r="C752">
        <v>39.029998999999997</v>
      </c>
      <c r="D752">
        <v>37.349997999999999</v>
      </c>
      <c r="E752">
        <v>38.040000999999997</v>
      </c>
      <c r="F752">
        <v>38.040000999999997</v>
      </c>
      <c r="G752">
        <v>3272000</v>
      </c>
    </row>
    <row r="753" spans="1:7" x14ac:dyDescent="0.25">
      <c r="A753" s="20">
        <v>41912</v>
      </c>
      <c r="B753">
        <v>37.82</v>
      </c>
      <c r="C753">
        <v>38.534999999999997</v>
      </c>
      <c r="D753">
        <v>37.209999000000003</v>
      </c>
      <c r="E753">
        <v>37.470001000000003</v>
      </c>
      <c r="F753">
        <v>37.470001000000003</v>
      </c>
      <c r="G753">
        <v>2869800</v>
      </c>
    </row>
    <row r="754" spans="1:7" x14ac:dyDescent="0.25">
      <c r="A754" s="20">
        <v>41913</v>
      </c>
      <c r="B754">
        <v>37.490001999999997</v>
      </c>
      <c r="C754">
        <v>37.560001</v>
      </c>
      <c r="D754">
        <v>35.709999000000003</v>
      </c>
      <c r="E754">
        <v>36.689999</v>
      </c>
      <c r="F754">
        <v>36.689999</v>
      </c>
      <c r="G754">
        <v>4873600</v>
      </c>
    </row>
    <row r="755" spans="1:7" x14ac:dyDescent="0.25">
      <c r="A755" s="20">
        <v>41914</v>
      </c>
      <c r="B755">
        <v>36.419998</v>
      </c>
      <c r="C755">
        <v>37.630001</v>
      </c>
      <c r="D755">
        <v>35.439999</v>
      </c>
      <c r="E755">
        <v>36.970001000000003</v>
      </c>
      <c r="F755">
        <v>36.970001000000003</v>
      </c>
      <c r="G755">
        <v>3938200</v>
      </c>
    </row>
    <row r="756" spans="1:7" x14ac:dyDescent="0.25">
      <c r="A756" s="20">
        <v>41915</v>
      </c>
      <c r="B756">
        <v>38.220001000000003</v>
      </c>
      <c r="C756">
        <v>39.590000000000003</v>
      </c>
      <c r="D756">
        <v>37.990001999999997</v>
      </c>
      <c r="E756">
        <v>39.209999000000003</v>
      </c>
      <c r="F756">
        <v>39.209999000000003</v>
      </c>
      <c r="G756">
        <v>3462800</v>
      </c>
    </row>
    <row r="757" spans="1:7" x14ac:dyDescent="0.25">
      <c r="A757" s="20">
        <v>41918</v>
      </c>
      <c r="B757">
        <v>40.080002</v>
      </c>
      <c r="C757">
        <v>40.470001000000003</v>
      </c>
      <c r="D757">
        <v>38.310001</v>
      </c>
      <c r="E757">
        <v>38.525002000000001</v>
      </c>
      <c r="F757">
        <v>38.525002000000001</v>
      </c>
      <c r="G757">
        <v>2887600</v>
      </c>
    </row>
    <row r="758" spans="1:7" x14ac:dyDescent="0.25">
      <c r="A758" s="20">
        <v>41919</v>
      </c>
      <c r="B758">
        <v>37.590000000000003</v>
      </c>
      <c r="C758">
        <v>37.700001</v>
      </c>
      <c r="D758">
        <v>35.770000000000003</v>
      </c>
      <c r="E758">
        <v>35.810001</v>
      </c>
      <c r="F758">
        <v>35.810001</v>
      </c>
      <c r="G758">
        <v>4192000</v>
      </c>
    </row>
    <row r="759" spans="1:7" x14ac:dyDescent="0.25">
      <c r="A759" s="20">
        <v>41920</v>
      </c>
      <c r="B759">
        <v>35.625</v>
      </c>
      <c r="C759">
        <v>38.834999000000003</v>
      </c>
      <c r="D759">
        <v>35.270000000000003</v>
      </c>
      <c r="E759">
        <v>38.720001000000003</v>
      </c>
      <c r="F759">
        <v>38.720001000000003</v>
      </c>
      <c r="G759">
        <v>5217000</v>
      </c>
    </row>
    <row r="760" spans="1:7" x14ac:dyDescent="0.25">
      <c r="A760" s="20">
        <v>41921</v>
      </c>
      <c r="B760">
        <v>38.18</v>
      </c>
      <c r="C760">
        <v>38.409999999999997</v>
      </c>
      <c r="D760">
        <v>35.005001</v>
      </c>
      <c r="E760">
        <v>35.119999</v>
      </c>
      <c r="F760">
        <v>35.119999</v>
      </c>
      <c r="G760">
        <v>7630800</v>
      </c>
    </row>
    <row r="761" spans="1:7" x14ac:dyDescent="0.25">
      <c r="A761" s="20">
        <v>41922</v>
      </c>
      <c r="B761">
        <v>34.950001</v>
      </c>
      <c r="C761">
        <v>35.659999999999997</v>
      </c>
      <c r="D761">
        <v>31.200001</v>
      </c>
      <c r="E761">
        <v>31.23</v>
      </c>
      <c r="F761">
        <v>31.23</v>
      </c>
      <c r="G761">
        <v>8360600</v>
      </c>
    </row>
    <row r="762" spans="1:7" x14ac:dyDescent="0.25">
      <c r="A762" s="20">
        <v>41925</v>
      </c>
      <c r="B762">
        <v>31.700001</v>
      </c>
      <c r="C762">
        <v>32.229999999999997</v>
      </c>
      <c r="D762">
        <v>27.924999</v>
      </c>
      <c r="E762">
        <v>28.174999</v>
      </c>
      <c r="F762">
        <v>28.174999</v>
      </c>
      <c r="G762">
        <v>10217600</v>
      </c>
    </row>
    <row r="763" spans="1:7" x14ac:dyDescent="0.25">
      <c r="A763" s="20">
        <v>41926</v>
      </c>
      <c r="B763">
        <v>28.549999</v>
      </c>
      <c r="C763">
        <v>29.825001</v>
      </c>
      <c r="D763">
        <v>27.190000999999999</v>
      </c>
      <c r="E763">
        <v>28.355</v>
      </c>
      <c r="F763">
        <v>28.355</v>
      </c>
      <c r="G763">
        <v>10375000</v>
      </c>
    </row>
    <row r="764" spans="1:7" x14ac:dyDescent="0.25">
      <c r="A764" s="20">
        <v>41927</v>
      </c>
      <c r="B764">
        <v>26.139999</v>
      </c>
      <c r="C764">
        <v>27.950001</v>
      </c>
      <c r="D764">
        <v>24.145</v>
      </c>
      <c r="E764">
        <v>27.795000000000002</v>
      </c>
      <c r="F764">
        <v>27.795000000000002</v>
      </c>
      <c r="G764">
        <v>23190800</v>
      </c>
    </row>
    <row r="765" spans="1:7" x14ac:dyDescent="0.25">
      <c r="A765" s="20">
        <v>41928</v>
      </c>
      <c r="B765">
        <v>24.360001</v>
      </c>
      <c r="C765">
        <v>27.200001</v>
      </c>
      <c r="D765">
        <v>24.245000999999998</v>
      </c>
      <c r="E765">
        <v>26.629999000000002</v>
      </c>
      <c r="F765">
        <v>26.629999000000002</v>
      </c>
      <c r="G765">
        <v>18245200</v>
      </c>
    </row>
    <row r="766" spans="1:7" x14ac:dyDescent="0.25">
      <c r="A766" s="20">
        <v>41929</v>
      </c>
      <c r="B766">
        <v>28.450001</v>
      </c>
      <c r="C766">
        <v>28.889999</v>
      </c>
      <c r="D766">
        <v>27.25</v>
      </c>
      <c r="E766">
        <v>27.754999000000002</v>
      </c>
      <c r="F766">
        <v>27.754999000000002</v>
      </c>
      <c r="G766">
        <v>10153800</v>
      </c>
    </row>
    <row r="767" spans="1:7" x14ac:dyDescent="0.25">
      <c r="A767" s="20">
        <v>41932</v>
      </c>
      <c r="B767">
        <v>27.635000000000002</v>
      </c>
      <c r="C767">
        <v>29.959999</v>
      </c>
      <c r="D767">
        <v>27.48</v>
      </c>
      <c r="E767">
        <v>29.9</v>
      </c>
      <c r="F767">
        <v>29.9</v>
      </c>
      <c r="G767">
        <v>7484200</v>
      </c>
    </row>
    <row r="768" spans="1:7" x14ac:dyDescent="0.25">
      <c r="A768" s="20">
        <v>41933</v>
      </c>
      <c r="B768">
        <v>30.954999999999998</v>
      </c>
      <c r="C768">
        <v>32.264999000000003</v>
      </c>
      <c r="D768">
        <v>30.75</v>
      </c>
      <c r="E768">
        <v>32.115001999999997</v>
      </c>
      <c r="F768">
        <v>32.115001999999997</v>
      </c>
      <c r="G768">
        <v>5205600</v>
      </c>
    </row>
    <row r="769" spans="1:7" x14ac:dyDescent="0.25">
      <c r="A769" s="20">
        <v>41934</v>
      </c>
      <c r="B769">
        <v>32.299999</v>
      </c>
      <c r="C769">
        <v>32.709999000000003</v>
      </c>
      <c r="D769">
        <v>29.334999</v>
      </c>
      <c r="E769">
        <v>29.52</v>
      </c>
      <c r="F769">
        <v>29.52</v>
      </c>
      <c r="G769">
        <v>7284800</v>
      </c>
    </row>
    <row r="770" spans="1:7" x14ac:dyDescent="0.25">
      <c r="A770" s="20">
        <v>41935</v>
      </c>
      <c r="B770">
        <v>31.5</v>
      </c>
      <c r="C770">
        <v>32.200001</v>
      </c>
      <c r="D770">
        <v>30.879999000000002</v>
      </c>
      <c r="E770">
        <v>31.379999000000002</v>
      </c>
      <c r="F770">
        <v>31.379999000000002</v>
      </c>
      <c r="G770">
        <v>5687600</v>
      </c>
    </row>
    <row r="771" spans="1:7" x14ac:dyDescent="0.25">
      <c r="A771" s="20">
        <v>41936</v>
      </c>
      <c r="B771">
        <v>31.370000999999998</v>
      </c>
      <c r="C771">
        <v>31.91</v>
      </c>
      <c r="D771">
        <v>29.6</v>
      </c>
      <c r="E771">
        <v>31.715</v>
      </c>
      <c r="F771">
        <v>31.715</v>
      </c>
      <c r="G771">
        <v>4823200</v>
      </c>
    </row>
    <row r="772" spans="1:7" x14ac:dyDescent="0.25">
      <c r="A772" s="20">
        <v>41939</v>
      </c>
      <c r="B772">
        <v>31.145</v>
      </c>
      <c r="C772">
        <v>32.294998</v>
      </c>
      <c r="D772">
        <v>30.549999</v>
      </c>
      <c r="E772">
        <v>32.150002000000001</v>
      </c>
      <c r="F772">
        <v>32.150002000000001</v>
      </c>
      <c r="G772">
        <v>3958600</v>
      </c>
    </row>
    <row r="773" spans="1:7" x14ac:dyDescent="0.25">
      <c r="A773" s="20">
        <v>41940</v>
      </c>
      <c r="B773">
        <v>32.659999999999997</v>
      </c>
      <c r="C773">
        <v>34.310001</v>
      </c>
      <c r="D773">
        <v>32.584999000000003</v>
      </c>
      <c r="E773">
        <v>34.290000999999997</v>
      </c>
      <c r="F773">
        <v>34.290000999999997</v>
      </c>
      <c r="G773">
        <v>4070800</v>
      </c>
    </row>
    <row r="774" spans="1:7" x14ac:dyDescent="0.25">
      <c r="A774" s="20">
        <v>41941</v>
      </c>
      <c r="B774">
        <v>34.159999999999997</v>
      </c>
      <c r="C774">
        <v>34.354999999999997</v>
      </c>
      <c r="D774">
        <v>32.630001</v>
      </c>
      <c r="E774">
        <v>33.689999</v>
      </c>
      <c r="F774">
        <v>33.689999</v>
      </c>
      <c r="G774">
        <v>5938600</v>
      </c>
    </row>
    <row r="775" spans="1:7" x14ac:dyDescent="0.25">
      <c r="A775" s="20">
        <v>41942</v>
      </c>
      <c r="B775">
        <v>32.965000000000003</v>
      </c>
      <c r="C775">
        <v>34.205002</v>
      </c>
      <c r="D775">
        <v>32.439999</v>
      </c>
      <c r="E775">
        <v>33.529998999999997</v>
      </c>
      <c r="F775">
        <v>33.529998999999997</v>
      </c>
      <c r="G775">
        <v>3657000</v>
      </c>
    </row>
    <row r="776" spans="1:7" x14ac:dyDescent="0.25">
      <c r="A776" s="20">
        <v>41943</v>
      </c>
      <c r="B776">
        <v>34.625</v>
      </c>
      <c r="C776">
        <v>34.630001</v>
      </c>
      <c r="D776">
        <v>33.845001000000003</v>
      </c>
      <c r="E776">
        <v>34.409999999999997</v>
      </c>
      <c r="F776">
        <v>34.409999999999997</v>
      </c>
      <c r="G776">
        <v>3175200</v>
      </c>
    </row>
    <row r="777" spans="1:7" x14ac:dyDescent="0.25">
      <c r="A777" s="20">
        <v>41946</v>
      </c>
      <c r="B777">
        <v>34.419998</v>
      </c>
      <c r="C777">
        <v>34.619999</v>
      </c>
      <c r="D777">
        <v>33.5</v>
      </c>
      <c r="E777">
        <v>33.840000000000003</v>
      </c>
      <c r="F777">
        <v>33.840000000000003</v>
      </c>
      <c r="G777">
        <v>2840000</v>
      </c>
    </row>
    <row r="778" spans="1:7" x14ac:dyDescent="0.25">
      <c r="A778" s="20">
        <v>41947</v>
      </c>
      <c r="B778">
        <v>33.590000000000003</v>
      </c>
      <c r="C778">
        <v>34.18</v>
      </c>
      <c r="D778">
        <v>32.665000999999997</v>
      </c>
      <c r="E778">
        <v>34.080002</v>
      </c>
      <c r="F778">
        <v>34.080002</v>
      </c>
      <c r="G778">
        <v>2881000</v>
      </c>
    </row>
    <row r="779" spans="1:7" x14ac:dyDescent="0.25">
      <c r="A779" s="20">
        <v>41948</v>
      </c>
      <c r="B779">
        <v>34.709999000000003</v>
      </c>
      <c r="C779">
        <v>34.720001000000003</v>
      </c>
      <c r="D779">
        <v>33.880001</v>
      </c>
      <c r="E779">
        <v>34.529998999999997</v>
      </c>
      <c r="F779">
        <v>34.529998999999997</v>
      </c>
      <c r="G779">
        <v>2672800</v>
      </c>
    </row>
    <row r="780" spans="1:7" x14ac:dyDescent="0.25">
      <c r="A780" s="20">
        <v>41949</v>
      </c>
      <c r="B780">
        <v>34.715000000000003</v>
      </c>
      <c r="C780">
        <v>35.540000999999997</v>
      </c>
      <c r="D780">
        <v>34.044998</v>
      </c>
      <c r="E780">
        <v>35.389999000000003</v>
      </c>
      <c r="F780">
        <v>35.389999000000003</v>
      </c>
      <c r="G780">
        <v>2849800</v>
      </c>
    </row>
    <row r="781" spans="1:7" x14ac:dyDescent="0.25">
      <c r="A781" s="20">
        <v>41950</v>
      </c>
      <c r="B781">
        <v>35.43</v>
      </c>
      <c r="C781">
        <v>35.950001</v>
      </c>
      <c r="D781">
        <v>34.974997999999999</v>
      </c>
      <c r="E781">
        <v>35.900002000000001</v>
      </c>
      <c r="F781">
        <v>35.900002000000001</v>
      </c>
      <c r="G781">
        <v>3076600</v>
      </c>
    </row>
    <row r="782" spans="1:7" x14ac:dyDescent="0.25">
      <c r="A782" s="20">
        <v>41953</v>
      </c>
      <c r="B782">
        <v>36.049999</v>
      </c>
      <c r="C782">
        <v>37.514999000000003</v>
      </c>
      <c r="D782">
        <v>35.970001000000003</v>
      </c>
      <c r="E782">
        <v>37.240001999999997</v>
      </c>
      <c r="F782">
        <v>37.240001999999997</v>
      </c>
      <c r="G782">
        <v>2344000</v>
      </c>
    </row>
    <row r="783" spans="1:7" x14ac:dyDescent="0.25">
      <c r="A783" s="20">
        <v>41954</v>
      </c>
      <c r="B783">
        <v>37.43</v>
      </c>
      <c r="C783">
        <v>37.615001999999997</v>
      </c>
      <c r="D783">
        <v>36.514999000000003</v>
      </c>
      <c r="E783">
        <v>37.290000999999997</v>
      </c>
      <c r="F783">
        <v>37.290000999999997</v>
      </c>
      <c r="G783">
        <v>2305400</v>
      </c>
    </row>
    <row r="784" spans="1:7" x14ac:dyDescent="0.25">
      <c r="A784" s="20">
        <v>41955</v>
      </c>
      <c r="B784">
        <v>36.369999</v>
      </c>
      <c r="C784">
        <v>37.185001</v>
      </c>
      <c r="D784">
        <v>36.299999</v>
      </c>
      <c r="E784">
        <v>36.810001</v>
      </c>
      <c r="F784">
        <v>36.810001</v>
      </c>
      <c r="G784">
        <v>1289200</v>
      </c>
    </row>
    <row r="785" spans="1:7" x14ac:dyDescent="0.25">
      <c r="A785" s="20">
        <v>41956</v>
      </c>
      <c r="B785">
        <v>36.610000999999997</v>
      </c>
      <c r="C785">
        <v>37.119999</v>
      </c>
      <c r="D785">
        <v>35.310001</v>
      </c>
      <c r="E785">
        <v>36.360000999999997</v>
      </c>
      <c r="F785">
        <v>36.360000999999997</v>
      </c>
      <c r="G785">
        <v>3139400</v>
      </c>
    </row>
    <row r="786" spans="1:7" x14ac:dyDescent="0.25">
      <c r="A786" s="20">
        <v>41957</v>
      </c>
      <c r="B786">
        <v>36.169998</v>
      </c>
      <c r="C786">
        <v>36.369999</v>
      </c>
      <c r="D786">
        <v>35.485000999999997</v>
      </c>
      <c r="E786">
        <v>36.25</v>
      </c>
      <c r="F786">
        <v>36.25</v>
      </c>
      <c r="G786">
        <v>1674400</v>
      </c>
    </row>
    <row r="787" spans="1:7" x14ac:dyDescent="0.25">
      <c r="A787" s="20">
        <v>41960</v>
      </c>
      <c r="B787">
        <v>35.895000000000003</v>
      </c>
      <c r="C787">
        <v>36.685001</v>
      </c>
      <c r="D787">
        <v>35.639999000000003</v>
      </c>
      <c r="E787">
        <v>36.299999</v>
      </c>
      <c r="F787">
        <v>36.299999</v>
      </c>
      <c r="G787">
        <v>1663600</v>
      </c>
    </row>
    <row r="788" spans="1:7" x14ac:dyDescent="0.25">
      <c r="A788" s="20">
        <v>41961</v>
      </c>
      <c r="B788">
        <v>36.549999</v>
      </c>
      <c r="C788">
        <v>37.384998000000003</v>
      </c>
      <c r="D788">
        <v>36.509998000000003</v>
      </c>
      <c r="E788">
        <v>36.979999999999997</v>
      </c>
      <c r="F788">
        <v>36.979999999999997</v>
      </c>
      <c r="G788">
        <v>1346400</v>
      </c>
    </row>
    <row r="789" spans="1:7" x14ac:dyDescent="0.25">
      <c r="A789" s="20">
        <v>41962</v>
      </c>
      <c r="B789">
        <v>36.470001000000003</v>
      </c>
      <c r="C789">
        <v>36.650002000000001</v>
      </c>
      <c r="D789">
        <v>35.740001999999997</v>
      </c>
      <c r="E789">
        <v>36.055</v>
      </c>
      <c r="F789">
        <v>36.055</v>
      </c>
      <c r="G789">
        <v>1751600</v>
      </c>
    </row>
    <row r="790" spans="1:7" x14ac:dyDescent="0.25">
      <c r="A790" s="20">
        <v>41963</v>
      </c>
      <c r="B790">
        <v>35.380001</v>
      </c>
      <c r="C790">
        <v>36.595001000000003</v>
      </c>
      <c r="D790">
        <v>35.334999000000003</v>
      </c>
      <c r="E790">
        <v>36.435001</v>
      </c>
      <c r="F790">
        <v>36.435001</v>
      </c>
      <c r="G790">
        <v>1452200</v>
      </c>
    </row>
    <row r="791" spans="1:7" x14ac:dyDescent="0.25">
      <c r="A791" s="20">
        <v>41964</v>
      </c>
      <c r="B791">
        <v>37.520000000000003</v>
      </c>
      <c r="C791">
        <v>37.540000999999997</v>
      </c>
      <c r="D791">
        <v>36.830002</v>
      </c>
      <c r="E791">
        <v>37.169998</v>
      </c>
      <c r="F791">
        <v>37.169998</v>
      </c>
      <c r="G791">
        <v>2363200</v>
      </c>
    </row>
    <row r="792" spans="1:7" x14ac:dyDescent="0.25">
      <c r="A792" s="20">
        <v>41967</v>
      </c>
      <c r="B792">
        <v>37.494999</v>
      </c>
      <c r="C792">
        <v>37.979999999999997</v>
      </c>
      <c r="D792">
        <v>37.330002</v>
      </c>
      <c r="E792">
        <v>37.945</v>
      </c>
      <c r="F792">
        <v>37.945</v>
      </c>
      <c r="G792">
        <v>1715400</v>
      </c>
    </row>
    <row r="793" spans="1:7" x14ac:dyDescent="0.25">
      <c r="A793" s="20">
        <v>41968</v>
      </c>
      <c r="B793">
        <v>38.099997999999999</v>
      </c>
      <c r="C793">
        <v>38.32</v>
      </c>
      <c r="D793">
        <v>37.650002000000001</v>
      </c>
      <c r="E793">
        <v>38.25</v>
      </c>
      <c r="F793">
        <v>38.25</v>
      </c>
      <c r="G793">
        <v>1462200</v>
      </c>
    </row>
    <row r="794" spans="1:7" x14ac:dyDescent="0.25">
      <c r="A794" s="20">
        <v>41969</v>
      </c>
      <c r="B794">
        <v>38.139999000000003</v>
      </c>
      <c r="C794">
        <v>38.939999</v>
      </c>
      <c r="D794">
        <v>38.099997999999999</v>
      </c>
      <c r="E794">
        <v>38.849997999999999</v>
      </c>
      <c r="F794">
        <v>38.849997999999999</v>
      </c>
      <c r="G794">
        <v>884200</v>
      </c>
    </row>
    <row r="795" spans="1:7" x14ac:dyDescent="0.25">
      <c r="A795" s="20">
        <v>41971</v>
      </c>
      <c r="B795">
        <v>38.654998999999997</v>
      </c>
      <c r="C795">
        <v>38.93</v>
      </c>
      <c r="D795">
        <v>37.659999999999997</v>
      </c>
      <c r="E795">
        <v>37.799999</v>
      </c>
      <c r="F795">
        <v>37.799999</v>
      </c>
      <c r="G795">
        <v>1000400</v>
      </c>
    </row>
    <row r="796" spans="1:7" x14ac:dyDescent="0.25">
      <c r="A796" s="20">
        <v>41974</v>
      </c>
      <c r="B796">
        <v>37</v>
      </c>
      <c r="C796">
        <v>37.090000000000003</v>
      </c>
      <c r="D796">
        <v>35.834999000000003</v>
      </c>
      <c r="E796">
        <v>36.189999</v>
      </c>
      <c r="F796">
        <v>36.189999</v>
      </c>
      <c r="G796">
        <v>2430800</v>
      </c>
    </row>
    <row r="797" spans="1:7" x14ac:dyDescent="0.25">
      <c r="A797" s="20">
        <v>41975</v>
      </c>
      <c r="B797">
        <v>36.205002</v>
      </c>
      <c r="C797">
        <v>38.139999000000003</v>
      </c>
      <c r="D797">
        <v>36.205002</v>
      </c>
      <c r="E797">
        <v>38.099997999999999</v>
      </c>
      <c r="F797">
        <v>38.099997999999999</v>
      </c>
      <c r="G797">
        <v>1903400</v>
      </c>
    </row>
    <row r="798" spans="1:7" x14ac:dyDescent="0.25">
      <c r="A798" s="20">
        <v>41976</v>
      </c>
      <c r="B798">
        <v>38.474997999999999</v>
      </c>
      <c r="C798">
        <v>38.834999000000003</v>
      </c>
      <c r="D798">
        <v>38.220001000000003</v>
      </c>
      <c r="E798">
        <v>38.689999</v>
      </c>
      <c r="F798">
        <v>38.689999</v>
      </c>
      <c r="G798">
        <v>2038200</v>
      </c>
    </row>
    <row r="799" spans="1:7" x14ac:dyDescent="0.25">
      <c r="A799" s="20">
        <v>41977</v>
      </c>
      <c r="B799">
        <v>38.189999</v>
      </c>
      <c r="C799">
        <v>39</v>
      </c>
      <c r="D799">
        <v>37.490001999999997</v>
      </c>
      <c r="E799">
        <v>38.639999000000003</v>
      </c>
      <c r="F799">
        <v>38.639999000000003</v>
      </c>
      <c r="G799">
        <v>1974600</v>
      </c>
    </row>
    <row r="800" spans="1:7" x14ac:dyDescent="0.25">
      <c r="A800" s="20">
        <v>41978</v>
      </c>
      <c r="B800">
        <v>39.25</v>
      </c>
      <c r="C800">
        <v>39.93</v>
      </c>
      <c r="D800">
        <v>38.945</v>
      </c>
      <c r="E800">
        <v>39.270000000000003</v>
      </c>
      <c r="F800">
        <v>39.270000000000003</v>
      </c>
      <c r="G800">
        <v>2258000</v>
      </c>
    </row>
    <row r="801" spans="1:7" x14ac:dyDescent="0.25">
      <c r="A801" s="20">
        <v>41981</v>
      </c>
      <c r="B801">
        <v>39.060001</v>
      </c>
      <c r="C801">
        <v>39.659999999999997</v>
      </c>
      <c r="D801">
        <v>37.255001</v>
      </c>
      <c r="E801">
        <v>37.709999000000003</v>
      </c>
      <c r="F801">
        <v>37.709999000000003</v>
      </c>
      <c r="G801">
        <v>2760200</v>
      </c>
    </row>
    <row r="802" spans="1:7" x14ac:dyDescent="0.25">
      <c r="A802" s="20">
        <v>41982</v>
      </c>
      <c r="B802">
        <v>35.729999999999997</v>
      </c>
      <c r="C802">
        <v>37.485000999999997</v>
      </c>
      <c r="D802">
        <v>35.095001000000003</v>
      </c>
      <c r="E802">
        <v>37.240001999999997</v>
      </c>
      <c r="F802">
        <v>37.240001999999997</v>
      </c>
      <c r="G802">
        <v>3887200</v>
      </c>
    </row>
    <row r="803" spans="1:7" x14ac:dyDescent="0.25">
      <c r="A803" s="20">
        <v>41983</v>
      </c>
      <c r="B803">
        <v>36.459999000000003</v>
      </c>
      <c r="C803">
        <v>36.630001</v>
      </c>
      <c r="D803">
        <v>33.299999</v>
      </c>
      <c r="E803">
        <v>33.419998</v>
      </c>
      <c r="F803">
        <v>33.419998</v>
      </c>
      <c r="G803">
        <v>5219600</v>
      </c>
    </row>
    <row r="804" spans="1:7" x14ac:dyDescent="0.25">
      <c r="A804" s="20">
        <v>41984</v>
      </c>
      <c r="B804">
        <v>33.599997999999999</v>
      </c>
      <c r="C804">
        <v>34.93</v>
      </c>
      <c r="D804">
        <v>31.174999</v>
      </c>
      <c r="E804">
        <v>31.280000999999999</v>
      </c>
      <c r="F804">
        <v>31.280000999999999</v>
      </c>
      <c r="G804">
        <v>4856200</v>
      </c>
    </row>
    <row r="805" spans="1:7" x14ac:dyDescent="0.25">
      <c r="A805" s="20">
        <v>41985</v>
      </c>
      <c r="B805">
        <v>29.790001</v>
      </c>
      <c r="C805">
        <v>31.295000000000002</v>
      </c>
      <c r="D805">
        <v>29.33</v>
      </c>
      <c r="E805">
        <v>29.5</v>
      </c>
      <c r="F805">
        <v>29.5</v>
      </c>
      <c r="G805">
        <v>11911200</v>
      </c>
    </row>
    <row r="806" spans="1:7" x14ac:dyDescent="0.25">
      <c r="A806" s="20">
        <v>41988</v>
      </c>
      <c r="B806">
        <v>30.905000999999999</v>
      </c>
      <c r="C806">
        <v>31.66</v>
      </c>
      <c r="D806">
        <v>29.049999</v>
      </c>
      <c r="E806">
        <v>30.18</v>
      </c>
      <c r="F806">
        <v>30.18</v>
      </c>
      <c r="G806">
        <v>10308000</v>
      </c>
    </row>
    <row r="807" spans="1:7" x14ac:dyDescent="0.25">
      <c r="A807" s="20">
        <v>41989</v>
      </c>
      <c r="B807">
        <v>29.495000999999998</v>
      </c>
      <c r="C807">
        <v>31.985001</v>
      </c>
      <c r="D807">
        <v>28.725000000000001</v>
      </c>
      <c r="E807">
        <v>28.785</v>
      </c>
      <c r="F807">
        <v>28.785</v>
      </c>
      <c r="G807">
        <v>9461800</v>
      </c>
    </row>
    <row r="808" spans="1:7" x14ac:dyDescent="0.25">
      <c r="A808" s="20">
        <v>41990</v>
      </c>
      <c r="B808">
        <v>28.295000000000002</v>
      </c>
      <c r="C808">
        <v>31.530000999999999</v>
      </c>
      <c r="D808">
        <v>28.290001</v>
      </c>
      <c r="E808">
        <v>31.415001</v>
      </c>
      <c r="F808">
        <v>31.415001</v>
      </c>
      <c r="G808">
        <v>8935800</v>
      </c>
    </row>
    <row r="809" spans="1:7" x14ac:dyDescent="0.25">
      <c r="A809" s="20">
        <v>41991</v>
      </c>
      <c r="B809">
        <v>32.985000999999997</v>
      </c>
      <c r="C809">
        <v>33.075001</v>
      </c>
      <c r="D809">
        <v>31.5</v>
      </c>
      <c r="E809">
        <v>32.424999</v>
      </c>
      <c r="F809">
        <v>32.424999</v>
      </c>
      <c r="G809">
        <v>5262200</v>
      </c>
    </row>
    <row r="810" spans="1:7" x14ac:dyDescent="0.25">
      <c r="A810" s="20">
        <v>41992</v>
      </c>
      <c r="B810">
        <v>32.540000999999997</v>
      </c>
      <c r="C810">
        <v>33.119999</v>
      </c>
      <c r="D810">
        <v>32.034999999999997</v>
      </c>
      <c r="E810">
        <v>32.659999999999997</v>
      </c>
      <c r="F810">
        <v>32.659999999999997</v>
      </c>
      <c r="G810">
        <v>4623000</v>
      </c>
    </row>
    <row r="811" spans="1:7" x14ac:dyDescent="0.25">
      <c r="A811" s="20">
        <v>41995</v>
      </c>
      <c r="B811">
        <v>33.494999</v>
      </c>
      <c r="C811">
        <v>34.255001</v>
      </c>
      <c r="D811">
        <v>33.299999</v>
      </c>
      <c r="E811">
        <v>34.25</v>
      </c>
      <c r="F811">
        <v>34.25</v>
      </c>
      <c r="G811">
        <v>2615200</v>
      </c>
    </row>
    <row r="812" spans="1:7" x14ac:dyDescent="0.25">
      <c r="A812" s="20">
        <v>41996</v>
      </c>
      <c r="B812">
        <v>34.450001</v>
      </c>
      <c r="C812">
        <v>34.450001</v>
      </c>
      <c r="D812">
        <v>33.5</v>
      </c>
      <c r="E812">
        <v>34.185001</v>
      </c>
      <c r="F812">
        <v>34.185001</v>
      </c>
      <c r="G812">
        <v>2173000</v>
      </c>
    </row>
    <row r="813" spans="1:7" x14ac:dyDescent="0.25">
      <c r="A813" s="20">
        <v>41997</v>
      </c>
      <c r="B813">
        <v>34.580002</v>
      </c>
      <c r="C813">
        <v>34.634998000000003</v>
      </c>
      <c r="D813">
        <v>34.150002000000001</v>
      </c>
      <c r="E813">
        <v>34.439999</v>
      </c>
      <c r="F813">
        <v>34.439999</v>
      </c>
      <c r="G813">
        <v>1069400</v>
      </c>
    </row>
    <row r="814" spans="1:7" x14ac:dyDescent="0.25">
      <c r="A814" s="20">
        <v>41999</v>
      </c>
      <c r="B814">
        <v>34.435001</v>
      </c>
      <c r="C814">
        <v>34.685001</v>
      </c>
      <c r="D814">
        <v>33.935001</v>
      </c>
      <c r="E814">
        <v>34.110000999999997</v>
      </c>
      <c r="F814">
        <v>34.110000999999997</v>
      </c>
      <c r="G814">
        <v>1750000</v>
      </c>
    </row>
    <row r="815" spans="1:7" x14ac:dyDescent="0.25">
      <c r="A815" s="20">
        <v>42002</v>
      </c>
      <c r="B815">
        <v>33.865001999999997</v>
      </c>
      <c r="C815">
        <v>34.450001</v>
      </c>
      <c r="D815">
        <v>33.685001</v>
      </c>
      <c r="E815">
        <v>34.165000999999997</v>
      </c>
      <c r="F815">
        <v>34.165000999999997</v>
      </c>
      <c r="G815">
        <v>2361200</v>
      </c>
    </row>
    <row r="816" spans="1:7" x14ac:dyDescent="0.25">
      <c r="A816" s="20">
        <v>42003</v>
      </c>
      <c r="B816">
        <v>33.630001</v>
      </c>
      <c r="C816">
        <v>34.099997999999999</v>
      </c>
      <c r="D816">
        <v>33.125</v>
      </c>
      <c r="E816">
        <v>33.314999</v>
      </c>
      <c r="F816">
        <v>33.314999</v>
      </c>
      <c r="G816">
        <v>2294600</v>
      </c>
    </row>
    <row r="817" spans="1:7" x14ac:dyDescent="0.25">
      <c r="A817" s="20">
        <v>42004</v>
      </c>
      <c r="B817">
        <v>33.459999000000003</v>
      </c>
      <c r="C817">
        <v>33.604999999999997</v>
      </c>
      <c r="D817">
        <v>30.004999000000002</v>
      </c>
      <c r="E817">
        <v>30.58</v>
      </c>
      <c r="F817">
        <v>30.58</v>
      </c>
      <c r="G817">
        <v>3167600</v>
      </c>
    </row>
    <row r="818" spans="1:7" x14ac:dyDescent="0.25">
      <c r="A818" s="20">
        <v>42006</v>
      </c>
      <c r="B818">
        <v>31.690000999999999</v>
      </c>
      <c r="C818">
        <v>32.020000000000003</v>
      </c>
      <c r="D818">
        <v>29.364999999999998</v>
      </c>
      <c r="E818">
        <v>31.135000000000002</v>
      </c>
      <c r="F818">
        <v>31.135000000000002</v>
      </c>
      <c r="G818">
        <v>4057000</v>
      </c>
    </row>
    <row r="819" spans="1:7" x14ac:dyDescent="0.25">
      <c r="A819" s="20">
        <v>42009</v>
      </c>
      <c r="B819">
        <v>30.309999000000001</v>
      </c>
      <c r="C819">
        <v>30.43</v>
      </c>
      <c r="D819">
        <v>28.450001</v>
      </c>
      <c r="E819">
        <v>28.98</v>
      </c>
      <c r="F819">
        <v>28.98</v>
      </c>
      <c r="G819">
        <v>4156800</v>
      </c>
    </row>
    <row r="820" spans="1:7" x14ac:dyDescent="0.25">
      <c r="A820" s="20">
        <v>42010</v>
      </c>
      <c r="B820">
        <v>29.110001</v>
      </c>
      <c r="C820">
        <v>29.475000000000001</v>
      </c>
      <c r="D820">
        <v>27.225000000000001</v>
      </c>
      <c r="E820">
        <v>28.24</v>
      </c>
      <c r="F820">
        <v>28.24</v>
      </c>
      <c r="G820">
        <v>5629300</v>
      </c>
    </row>
    <row r="821" spans="1:7" x14ac:dyDescent="0.25">
      <c r="A821" s="20">
        <v>42011</v>
      </c>
      <c r="B821">
        <v>29.094999000000001</v>
      </c>
      <c r="C821">
        <v>29.540001</v>
      </c>
      <c r="D821">
        <v>28.469999000000001</v>
      </c>
      <c r="E821">
        <v>29.16</v>
      </c>
      <c r="F821">
        <v>29.16</v>
      </c>
      <c r="G821">
        <v>2599500</v>
      </c>
    </row>
    <row r="822" spans="1:7" x14ac:dyDescent="0.25">
      <c r="A822" s="20">
        <v>42012</v>
      </c>
      <c r="B822">
        <v>30.25</v>
      </c>
      <c r="C822">
        <v>31.16</v>
      </c>
      <c r="D822">
        <v>30.165001</v>
      </c>
      <c r="E822">
        <v>30.969999000000001</v>
      </c>
      <c r="F822">
        <v>30.969999000000001</v>
      </c>
      <c r="G822">
        <v>2238500</v>
      </c>
    </row>
    <row r="823" spans="1:7" x14ac:dyDescent="0.25">
      <c r="A823" s="20">
        <v>42013</v>
      </c>
      <c r="B823">
        <v>31.355</v>
      </c>
      <c r="C823">
        <v>31.4</v>
      </c>
      <c r="D823">
        <v>29.535</v>
      </c>
      <c r="E823">
        <v>29.83</v>
      </c>
      <c r="F823">
        <v>29.83</v>
      </c>
      <c r="G823">
        <v>2654100</v>
      </c>
    </row>
    <row r="824" spans="1:7" x14ac:dyDescent="0.25">
      <c r="A824" s="20">
        <v>42016</v>
      </c>
      <c r="B824">
        <v>29.540001</v>
      </c>
      <c r="C824">
        <v>29.639999</v>
      </c>
      <c r="D824">
        <v>27.629999000000002</v>
      </c>
      <c r="E824">
        <v>28.379999000000002</v>
      </c>
      <c r="F824">
        <v>28.379999000000002</v>
      </c>
      <c r="G824">
        <v>3021500</v>
      </c>
    </row>
    <row r="825" spans="1:7" x14ac:dyDescent="0.25">
      <c r="A825" s="20">
        <v>42017</v>
      </c>
      <c r="B825">
        <v>29.024999999999999</v>
      </c>
      <c r="C825">
        <v>29.375</v>
      </c>
      <c r="D825">
        <v>26.82</v>
      </c>
      <c r="E825">
        <v>27.559999000000001</v>
      </c>
      <c r="F825">
        <v>27.559999000000001</v>
      </c>
      <c r="G825">
        <v>3671100</v>
      </c>
    </row>
    <row r="826" spans="1:7" x14ac:dyDescent="0.25">
      <c r="A826" s="20">
        <v>42018</v>
      </c>
      <c r="B826">
        <v>26.264999</v>
      </c>
      <c r="C826">
        <v>27.174999</v>
      </c>
      <c r="D826">
        <v>26</v>
      </c>
      <c r="E826">
        <v>27.049999</v>
      </c>
      <c r="F826">
        <v>27.049999</v>
      </c>
      <c r="G826">
        <v>4784700</v>
      </c>
    </row>
    <row r="827" spans="1:7" x14ac:dyDescent="0.25">
      <c r="A827" s="20">
        <v>42019</v>
      </c>
      <c r="B827">
        <v>27.379999000000002</v>
      </c>
      <c r="C827">
        <v>27.75</v>
      </c>
      <c r="D827">
        <v>26.129999000000002</v>
      </c>
      <c r="E827">
        <v>26.24</v>
      </c>
      <c r="F827">
        <v>26.24</v>
      </c>
      <c r="G827">
        <v>3985600</v>
      </c>
    </row>
    <row r="828" spans="1:7" x14ac:dyDescent="0.25">
      <c r="A828" s="20">
        <v>42020</v>
      </c>
      <c r="B828">
        <v>26.15</v>
      </c>
      <c r="C828">
        <v>27.024999999999999</v>
      </c>
      <c r="D828">
        <v>25.639999</v>
      </c>
      <c r="E828">
        <v>26.709999</v>
      </c>
      <c r="F828">
        <v>26.709999</v>
      </c>
      <c r="G828">
        <v>3580200</v>
      </c>
    </row>
    <row r="829" spans="1:7" x14ac:dyDescent="0.25">
      <c r="A829" s="20">
        <v>42024</v>
      </c>
      <c r="B829">
        <v>27.549999</v>
      </c>
      <c r="C829">
        <v>27.57</v>
      </c>
      <c r="D829">
        <v>26.059999000000001</v>
      </c>
      <c r="E829">
        <v>26.959999</v>
      </c>
      <c r="F829">
        <v>26.959999</v>
      </c>
      <c r="G829">
        <v>3743900</v>
      </c>
    </row>
    <row r="830" spans="1:7" x14ac:dyDescent="0.25">
      <c r="A830" s="20">
        <v>42025</v>
      </c>
      <c r="B830">
        <v>26.66</v>
      </c>
      <c r="C830">
        <v>28.280000999999999</v>
      </c>
      <c r="D830">
        <v>26.290001</v>
      </c>
      <c r="E830">
        <v>28.245000999999998</v>
      </c>
      <c r="F830">
        <v>28.245000999999998</v>
      </c>
      <c r="G830">
        <v>3136200</v>
      </c>
    </row>
    <row r="831" spans="1:7" x14ac:dyDescent="0.25">
      <c r="A831" s="20">
        <v>42026</v>
      </c>
      <c r="B831">
        <v>29.030000999999999</v>
      </c>
      <c r="C831">
        <v>30.110001</v>
      </c>
      <c r="D831">
        <v>27.93</v>
      </c>
      <c r="E831">
        <v>30.084999</v>
      </c>
      <c r="F831">
        <v>30.084999</v>
      </c>
      <c r="G831">
        <v>2449100</v>
      </c>
    </row>
    <row r="832" spans="1:7" x14ac:dyDescent="0.25">
      <c r="A832" s="20">
        <v>42027</v>
      </c>
      <c r="B832">
        <v>29.655000999999999</v>
      </c>
      <c r="C832">
        <v>30.51</v>
      </c>
      <c r="D832">
        <v>29.155000999999999</v>
      </c>
      <c r="E832">
        <v>29.299999</v>
      </c>
      <c r="F832">
        <v>29.299999</v>
      </c>
      <c r="G832">
        <v>1939800</v>
      </c>
    </row>
    <row r="833" spans="1:7" x14ac:dyDescent="0.25">
      <c r="A833" s="20">
        <v>42030</v>
      </c>
      <c r="B833">
        <v>29.530000999999999</v>
      </c>
      <c r="C833">
        <v>30.639999</v>
      </c>
      <c r="D833">
        <v>28.959999</v>
      </c>
      <c r="E833">
        <v>30.614999999999998</v>
      </c>
      <c r="F833">
        <v>30.614999999999998</v>
      </c>
      <c r="G833">
        <v>1696800</v>
      </c>
    </row>
    <row r="834" spans="1:7" x14ac:dyDescent="0.25">
      <c r="A834" s="20">
        <v>42031</v>
      </c>
      <c r="B834">
        <v>28.959999</v>
      </c>
      <c r="C834">
        <v>30.139999</v>
      </c>
      <c r="D834">
        <v>28.635000000000002</v>
      </c>
      <c r="E834">
        <v>29.15</v>
      </c>
      <c r="F834">
        <v>29.15</v>
      </c>
      <c r="G834">
        <v>3296400</v>
      </c>
    </row>
    <row r="835" spans="1:7" x14ac:dyDescent="0.25">
      <c r="A835" s="20">
        <v>42032</v>
      </c>
      <c r="B835">
        <v>29.995000999999998</v>
      </c>
      <c r="C835">
        <v>30.024999999999999</v>
      </c>
      <c r="D835">
        <v>26.305</v>
      </c>
      <c r="E835">
        <v>26.629999000000002</v>
      </c>
      <c r="F835">
        <v>26.629999000000002</v>
      </c>
      <c r="G835">
        <v>4013900</v>
      </c>
    </row>
    <row r="836" spans="1:7" x14ac:dyDescent="0.25">
      <c r="A836" s="20">
        <v>42033</v>
      </c>
      <c r="B836">
        <v>26.459999</v>
      </c>
      <c r="C836">
        <v>27.459999</v>
      </c>
      <c r="D836">
        <v>25.540001</v>
      </c>
      <c r="E836">
        <v>27.26</v>
      </c>
      <c r="F836">
        <v>27.26</v>
      </c>
      <c r="G836">
        <v>4366700</v>
      </c>
    </row>
    <row r="837" spans="1:7" x14ac:dyDescent="0.25">
      <c r="A837" s="20">
        <v>42034</v>
      </c>
      <c r="B837">
        <v>26.355</v>
      </c>
      <c r="C837">
        <v>26.940000999999999</v>
      </c>
      <c r="D837">
        <v>24.315000999999999</v>
      </c>
      <c r="E837">
        <v>24.424999</v>
      </c>
      <c r="F837">
        <v>24.424999</v>
      </c>
      <c r="G837">
        <v>5408700</v>
      </c>
    </row>
    <row r="838" spans="1:7" x14ac:dyDescent="0.25">
      <c r="A838" s="20">
        <v>42037</v>
      </c>
      <c r="B838">
        <v>25.389999</v>
      </c>
      <c r="C838">
        <v>25.934999000000001</v>
      </c>
      <c r="D838">
        <v>24.254999000000002</v>
      </c>
      <c r="E838">
        <v>25.934999000000001</v>
      </c>
      <c r="F838">
        <v>25.934999000000001</v>
      </c>
      <c r="G838">
        <v>5080000</v>
      </c>
    </row>
    <row r="839" spans="1:7" x14ac:dyDescent="0.25">
      <c r="A839" s="20">
        <v>42038</v>
      </c>
      <c r="B839">
        <v>26.355</v>
      </c>
      <c r="C839">
        <v>27.24</v>
      </c>
      <c r="D839">
        <v>26.1</v>
      </c>
      <c r="E839">
        <v>27.190000999999999</v>
      </c>
      <c r="F839">
        <v>27.190000999999999</v>
      </c>
      <c r="G839">
        <v>2844200</v>
      </c>
    </row>
    <row r="840" spans="1:7" x14ac:dyDescent="0.25">
      <c r="A840" s="20">
        <v>42039</v>
      </c>
      <c r="B840">
        <v>26.76</v>
      </c>
      <c r="C840">
        <v>27.6</v>
      </c>
      <c r="D840">
        <v>26.24</v>
      </c>
      <c r="E840">
        <v>26.405000999999999</v>
      </c>
      <c r="F840">
        <v>26.405000999999999</v>
      </c>
      <c r="G840">
        <v>2430600</v>
      </c>
    </row>
    <row r="841" spans="1:7" x14ac:dyDescent="0.25">
      <c r="A841" s="20">
        <v>42040</v>
      </c>
      <c r="B841">
        <v>26.67</v>
      </c>
      <c r="C841">
        <v>27.485001</v>
      </c>
      <c r="D841">
        <v>26.655000999999999</v>
      </c>
      <c r="E841">
        <v>27.309999000000001</v>
      </c>
      <c r="F841">
        <v>27.309999000000001</v>
      </c>
      <c r="G841">
        <v>1821300</v>
      </c>
    </row>
    <row r="842" spans="1:7" x14ac:dyDescent="0.25">
      <c r="A842" s="20">
        <v>42041</v>
      </c>
      <c r="B842">
        <v>27.67</v>
      </c>
      <c r="C842">
        <v>27.83</v>
      </c>
      <c r="D842">
        <v>25.549999</v>
      </c>
      <c r="E842">
        <v>26.16</v>
      </c>
      <c r="F842">
        <v>26.16</v>
      </c>
      <c r="G842">
        <v>2903300</v>
      </c>
    </row>
    <row r="843" spans="1:7" x14ac:dyDescent="0.25">
      <c r="A843" s="20">
        <v>42044</v>
      </c>
      <c r="B843">
        <v>25.674999</v>
      </c>
      <c r="C843">
        <v>26.15</v>
      </c>
      <c r="D843">
        <v>25.445</v>
      </c>
      <c r="E843">
        <v>26.030000999999999</v>
      </c>
      <c r="F843">
        <v>26.030000999999999</v>
      </c>
      <c r="G843">
        <v>2759400</v>
      </c>
    </row>
    <row r="844" spans="1:7" x14ac:dyDescent="0.25">
      <c r="A844" s="20">
        <v>42045</v>
      </c>
      <c r="B844">
        <v>26.629999000000002</v>
      </c>
      <c r="C844">
        <v>27.165001</v>
      </c>
      <c r="D844">
        <v>26.15</v>
      </c>
      <c r="E844">
        <v>27.004999000000002</v>
      </c>
      <c r="F844">
        <v>27.004999000000002</v>
      </c>
      <c r="G844">
        <v>1850700</v>
      </c>
    </row>
    <row r="845" spans="1:7" x14ac:dyDescent="0.25">
      <c r="A845" s="20">
        <v>42046</v>
      </c>
      <c r="B845">
        <v>26.719999000000001</v>
      </c>
      <c r="C845">
        <v>26.954999999999998</v>
      </c>
      <c r="D845">
        <v>26.355</v>
      </c>
      <c r="E845">
        <v>26.815000999999999</v>
      </c>
      <c r="F845">
        <v>26.815000999999999</v>
      </c>
      <c r="G845">
        <v>1890700</v>
      </c>
    </row>
    <row r="846" spans="1:7" x14ac:dyDescent="0.25">
      <c r="A846" s="20">
        <v>42047</v>
      </c>
      <c r="B846">
        <v>27.5</v>
      </c>
      <c r="C846">
        <v>28.645</v>
      </c>
      <c r="D846">
        <v>27.379999000000002</v>
      </c>
      <c r="E846">
        <v>28.504999000000002</v>
      </c>
      <c r="F846">
        <v>28.504999000000002</v>
      </c>
      <c r="G846">
        <v>1849800</v>
      </c>
    </row>
    <row r="847" spans="1:7" x14ac:dyDescent="0.25">
      <c r="A847" s="20">
        <v>42048</v>
      </c>
      <c r="B847">
        <v>28.629999000000002</v>
      </c>
      <c r="C847">
        <v>29</v>
      </c>
      <c r="D847">
        <v>28.094999000000001</v>
      </c>
      <c r="E847">
        <v>28.870000999999998</v>
      </c>
      <c r="F847">
        <v>28.870000999999998</v>
      </c>
      <c r="G847">
        <v>2358600</v>
      </c>
    </row>
    <row r="848" spans="1:7" x14ac:dyDescent="0.25">
      <c r="A848" s="20">
        <v>42052</v>
      </c>
      <c r="B848">
        <v>28.584999</v>
      </c>
      <c r="C848">
        <v>29</v>
      </c>
      <c r="D848">
        <v>28.360001</v>
      </c>
      <c r="E848">
        <v>28.780000999999999</v>
      </c>
      <c r="F848">
        <v>28.780000999999999</v>
      </c>
      <c r="G848">
        <v>983400</v>
      </c>
    </row>
    <row r="849" spans="1:7" x14ac:dyDescent="0.25">
      <c r="A849" s="20">
        <v>42053</v>
      </c>
      <c r="B849">
        <v>28.42</v>
      </c>
      <c r="C849">
        <v>29.114999999999998</v>
      </c>
      <c r="D849">
        <v>28.370000999999998</v>
      </c>
      <c r="E849">
        <v>28.975000000000001</v>
      </c>
      <c r="F849">
        <v>28.975000000000001</v>
      </c>
      <c r="G849">
        <v>997700</v>
      </c>
    </row>
    <row r="850" spans="1:7" x14ac:dyDescent="0.25">
      <c r="A850" s="20">
        <v>42054</v>
      </c>
      <c r="B850">
        <v>28.690000999999999</v>
      </c>
      <c r="C850">
        <v>29.695</v>
      </c>
      <c r="D850">
        <v>28.620000999999998</v>
      </c>
      <c r="E850">
        <v>29.695</v>
      </c>
      <c r="F850">
        <v>29.695</v>
      </c>
      <c r="G850">
        <v>1346000</v>
      </c>
    </row>
    <row r="851" spans="1:7" x14ac:dyDescent="0.25">
      <c r="A851" s="20">
        <v>42055</v>
      </c>
      <c r="B851">
        <v>29.059999000000001</v>
      </c>
      <c r="C851">
        <v>30.92</v>
      </c>
      <c r="D851">
        <v>28.855</v>
      </c>
      <c r="E851">
        <v>30.709999</v>
      </c>
      <c r="F851">
        <v>30.709999</v>
      </c>
      <c r="G851">
        <v>2136800</v>
      </c>
    </row>
    <row r="852" spans="1:7" x14ac:dyDescent="0.25">
      <c r="A852" s="20">
        <v>42058</v>
      </c>
      <c r="B852">
        <v>30.375</v>
      </c>
      <c r="C852">
        <v>30.709999</v>
      </c>
      <c r="D852">
        <v>30.155000999999999</v>
      </c>
      <c r="E852">
        <v>30.559999000000001</v>
      </c>
      <c r="F852">
        <v>30.559999000000001</v>
      </c>
      <c r="G852">
        <v>1152800</v>
      </c>
    </row>
    <row r="853" spans="1:7" x14ac:dyDescent="0.25">
      <c r="A853" s="20">
        <v>42059</v>
      </c>
      <c r="B853">
        <v>30.684999000000001</v>
      </c>
      <c r="C853">
        <v>32.020000000000003</v>
      </c>
      <c r="D853">
        <v>30.65</v>
      </c>
      <c r="E853">
        <v>31.860001</v>
      </c>
      <c r="F853">
        <v>31.860001</v>
      </c>
      <c r="G853">
        <v>1360500</v>
      </c>
    </row>
    <row r="854" spans="1:7" x14ac:dyDescent="0.25">
      <c r="A854" s="20">
        <v>42060</v>
      </c>
      <c r="B854">
        <v>31.780000999999999</v>
      </c>
      <c r="C854">
        <v>33.075001</v>
      </c>
      <c r="D854">
        <v>31.264999</v>
      </c>
      <c r="E854">
        <v>31.610001</v>
      </c>
      <c r="F854">
        <v>31.610001</v>
      </c>
      <c r="G854">
        <v>1962700</v>
      </c>
    </row>
    <row r="855" spans="1:7" x14ac:dyDescent="0.25">
      <c r="A855" s="20">
        <v>42061</v>
      </c>
      <c r="B855">
        <v>31.715</v>
      </c>
      <c r="C855">
        <v>32.389999000000003</v>
      </c>
      <c r="D855">
        <v>31.094999000000001</v>
      </c>
      <c r="E855">
        <v>31.965</v>
      </c>
      <c r="F855">
        <v>31.965</v>
      </c>
      <c r="G855">
        <v>1638000</v>
      </c>
    </row>
    <row r="856" spans="1:7" x14ac:dyDescent="0.25">
      <c r="A856" s="20">
        <v>42062</v>
      </c>
      <c r="B856">
        <v>32.025002000000001</v>
      </c>
      <c r="C856">
        <v>32.650002000000001</v>
      </c>
      <c r="D856">
        <v>31.700001</v>
      </c>
      <c r="E856">
        <v>32.165000999999997</v>
      </c>
      <c r="F856">
        <v>32.165000999999997</v>
      </c>
      <c r="G856">
        <v>1461200</v>
      </c>
    </row>
    <row r="857" spans="1:7" x14ac:dyDescent="0.25">
      <c r="A857" s="20">
        <v>42065</v>
      </c>
      <c r="B857">
        <v>32.310001</v>
      </c>
      <c r="C857">
        <v>33.244999</v>
      </c>
      <c r="D857">
        <v>32.200001</v>
      </c>
      <c r="E857">
        <v>33.229999999999997</v>
      </c>
      <c r="F857">
        <v>33.229999999999997</v>
      </c>
      <c r="G857">
        <v>1351200</v>
      </c>
    </row>
    <row r="858" spans="1:7" x14ac:dyDescent="0.25">
      <c r="A858" s="20">
        <v>42066</v>
      </c>
      <c r="B858">
        <v>32.889999000000003</v>
      </c>
      <c r="C858">
        <v>33.044998</v>
      </c>
      <c r="D858">
        <v>31.610001</v>
      </c>
      <c r="E858">
        <v>32.490001999999997</v>
      </c>
      <c r="F858">
        <v>32.490001999999997</v>
      </c>
      <c r="G858">
        <v>1415300</v>
      </c>
    </row>
    <row r="859" spans="1:7" x14ac:dyDescent="0.25">
      <c r="A859" s="20">
        <v>42067</v>
      </c>
      <c r="B859">
        <v>32.034999999999997</v>
      </c>
      <c r="C859">
        <v>32.625</v>
      </c>
      <c r="D859">
        <v>31.309999000000001</v>
      </c>
      <c r="E859">
        <v>32.57</v>
      </c>
      <c r="F859">
        <v>32.57</v>
      </c>
      <c r="G859">
        <v>1292400</v>
      </c>
    </row>
    <row r="860" spans="1:7" x14ac:dyDescent="0.25">
      <c r="A860" s="20">
        <v>42068</v>
      </c>
      <c r="B860">
        <v>32.794998</v>
      </c>
      <c r="C860">
        <v>33.029998999999997</v>
      </c>
      <c r="D860">
        <v>32.290000999999997</v>
      </c>
      <c r="E860">
        <v>32.965000000000003</v>
      </c>
      <c r="F860">
        <v>32.965000000000003</v>
      </c>
      <c r="G860">
        <v>1424400</v>
      </c>
    </row>
    <row r="861" spans="1:7" x14ac:dyDescent="0.25">
      <c r="A861" s="20">
        <v>42069</v>
      </c>
      <c r="B861">
        <v>32.479999999999997</v>
      </c>
      <c r="C861">
        <v>32.959999000000003</v>
      </c>
      <c r="D861">
        <v>31.309999000000001</v>
      </c>
      <c r="E861">
        <v>31.49</v>
      </c>
      <c r="F861">
        <v>31.49</v>
      </c>
      <c r="G861">
        <v>2210800</v>
      </c>
    </row>
    <row r="862" spans="1:7" x14ac:dyDescent="0.25">
      <c r="A862" s="20">
        <v>42072</v>
      </c>
      <c r="B862">
        <v>31.704999999999998</v>
      </c>
      <c r="C862">
        <v>32.25</v>
      </c>
      <c r="D862">
        <v>31.5</v>
      </c>
      <c r="E862">
        <v>31.940000999999999</v>
      </c>
      <c r="F862">
        <v>31.940000999999999</v>
      </c>
      <c r="G862">
        <v>1182000</v>
      </c>
    </row>
    <row r="863" spans="1:7" x14ac:dyDescent="0.25">
      <c r="A863" s="20">
        <v>42073</v>
      </c>
      <c r="B863">
        <v>31.02</v>
      </c>
      <c r="C863">
        <v>31.24</v>
      </c>
      <c r="D863">
        <v>30.469999000000001</v>
      </c>
      <c r="E863">
        <v>30.9</v>
      </c>
      <c r="F863">
        <v>30.9</v>
      </c>
      <c r="G863">
        <v>1592900</v>
      </c>
    </row>
    <row r="864" spans="1:7" x14ac:dyDescent="0.25">
      <c r="A864" s="20">
        <v>42074</v>
      </c>
      <c r="B864">
        <v>30.77</v>
      </c>
      <c r="C864">
        <v>30.870000999999998</v>
      </c>
      <c r="D864">
        <v>29.9</v>
      </c>
      <c r="E864">
        <v>30.129999000000002</v>
      </c>
      <c r="F864">
        <v>30.129999000000002</v>
      </c>
      <c r="G864">
        <v>1387900</v>
      </c>
    </row>
    <row r="865" spans="1:7" x14ac:dyDescent="0.25">
      <c r="A865" s="20">
        <v>42075</v>
      </c>
      <c r="B865">
        <v>30.684999000000001</v>
      </c>
      <c r="C865">
        <v>31.995000999999998</v>
      </c>
      <c r="D865">
        <v>30.629999000000002</v>
      </c>
      <c r="E865">
        <v>31.92</v>
      </c>
      <c r="F865">
        <v>31.92</v>
      </c>
      <c r="G865">
        <v>1299300</v>
      </c>
    </row>
    <row r="866" spans="1:7" x14ac:dyDescent="0.25">
      <c r="A866" s="20">
        <v>42076</v>
      </c>
      <c r="B866">
        <v>31.83</v>
      </c>
      <c r="C866">
        <v>31.950001</v>
      </c>
      <c r="D866">
        <v>30.355</v>
      </c>
      <c r="E866">
        <v>31.190000999999999</v>
      </c>
      <c r="F866">
        <v>31.190000999999999</v>
      </c>
      <c r="G866">
        <v>1797600</v>
      </c>
    </row>
    <row r="867" spans="1:7" x14ac:dyDescent="0.25">
      <c r="A867" s="20">
        <v>42079</v>
      </c>
      <c r="B867">
        <v>31.605</v>
      </c>
      <c r="C867">
        <v>32.229999999999997</v>
      </c>
      <c r="D867">
        <v>31.5</v>
      </c>
      <c r="E867">
        <v>31.93</v>
      </c>
      <c r="F867">
        <v>31.93</v>
      </c>
      <c r="G867">
        <v>1339500</v>
      </c>
    </row>
    <row r="868" spans="1:7" x14ac:dyDescent="0.25">
      <c r="A868" s="20">
        <v>42080</v>
      </c>
      <c r="B868">
        <v>31.485001</v>
      </c>
      <c r="C868">
        <v>32.18</v>
      </c>
      <c r="D868">
        <v>31.24</v>
      </c>
      <c r="E868">
        <v>32.084999000000003</v>
      </c>
      <c r="F868">
        <v>32.084999000000003</v>
      </c>
      <c r="G868">
        <v>1068200</v>
      </c>
    </row>
    <row r="869" spans="1:7" x14ac:dyDescent="0.25">
      <c r="A869" s="20">
        <v>42081</v>
      </c>
      <c r="B869">
        <v>31.905000999999999</v>
      </c>
      <c r="C869">
        <v>33.735000999999997</v>
      </c>
      <c r="D869">
        <v>31.645</v>
      </c>
      <c r="E869">
        <v>33.494999</v>
      </c>
      <c r="F869">
        <v>33.494999</v>
      </c>
      <c r="G869">
        <v>1948400</v>
      </c>
    </row>
    <row r="870" spans="1:7" x14ac:dyDescent="0.25">
      <c r="A870" s="20">
        <v>42082</v>
      </c>
      <c r="B870">
        <v>32.955002</v>
      </c>
      <c r="C870">
        <v>33.534999999999997</v>
      </c>
      <c r="D870">
        <v>32.57</v>
      </c>
      <c r="E870">
        <v>33.43</v>
      </c>
      <c r="F870">
        <v>33.43</v>
      </c>
      <c r="G870">
        <v>1373300</v>
      </c>
    </row>
    <row r="871" spans="1:7" x14ac:dyDescent="0.25">
      <c r="A871" s="20">
        <v>42083</v>
      </c>
      <c r="B871">
        <v>33.810001</v>
      </c>
      <c r="C871">
        <v>34.959999000000003</v>
      </c>
      <c r="D871">
        <v>33.615001999999997</v>
      </c>
      <c r="E871">
        <v>33.990001999999997</v>
      </c>
      <c r="F871">
        <v>33.990001999999997</v>
      </c>
      <c r="G871">
        <v>2582800</v>
      </c>
    </row>
    <row r="872" spans="1:7" x14ac:dyDescent="0.25">
      <c r="A872" s="20">
        <v>42086</v>
      </c>
      <c r="B872">
        <v>34.209999000000003</v>
      </c>
      <c r="C872">
        <v>34.965000000000003</v>
      </c>
      <c r="D872">
        <v>34.165000999999997</v>
      </c>
      <c r="E872">
        <v>34.599997999999999</v>
      </c>
      <c r="F872">
        <v>34.599997999999999</v>
      </c>
      <c r="G872">
        <v>1011600</v>
      </c>
    </row>
    <row r="873" spans="1:7" x14ac:dyDescent="0.25">
      <c r="A873" s="20">
        <v>42087</v>
      </c>
      <c r="B873">
        <v>34.555</v>
      </c>
      <c r="C873">
        <v>35.384998000000003</v>
      </c>
      <c r="D873">
        <v>34.325001</v>
      </c>
      <c r="E873">
        <v>34.740001999999997</v>
      </c>
      <c r="F873">
        <v>34.740001999999997</v>
      </c>
      <c r="G873">
        <v>1117400</v>
      </c>
    </row>
    <row r="874" spans="1:7" x14ac:dyDescent="0.25">
      <c r="A874" s="20">
        <v>42088</v>
      </c>
      <c r="B874">
        <v>34.880001</v>
      </c>
      <c r="C874">
        <v>35.075001</v>
      </c>
      <c r="D874">
        <v>33.084999000000003</v>
      </c>
      <c r="E874">
        <v>33.18</v>
      </c>
      <c r="F874">
        <v>33.18</v>
      </c>
      <c r="G874">
        <v>1706600</v>
      </c>
    </row>
    <row r="875" spans="1:7" x14ac:dyDescent="0.25">
      <c r="A875" s="20">
        <v>42089</v>
      </c>
      <c r="B875">
        <v>32.5</v>
      </c>
      <c r="C875">
        <v>33.650002000000001</v>
      </c>
      <c r="D875">
        <v>32.18</v>
      </c>
      <c r="E875">
        <v>33.450001</v>
      </c>
      <c r="F875">
        <v>33.450001</v>
      </c>
      <c r="G875">
        <v>1714400</v>
      </c>
    </row>
    <row r="876" spans="1:7" x14ac:dyDescent="0.25">
      <c r="A876" s="20">
        <v>42090</v>
      </c>
      <c r="B876">
        <v>33.445</v>
      </c>
      <c r="C876">
        <v>33.974997999999999</v>
      </c>
      <c r="D876">
        <v>33.325001</v>
      </c>
      <c r="E876">
        <v>33.865001999999997</v>
      </c>
      <c r="F876">
        <v>33.865001999999997</v>
      </c>
      <c r="G876">
        <v>1166400</v>
      </c>
    </row>
    <row r="877" spans="1:7" x14ac:dyDescent="0.25">
      <c r="A877" s="20">
        <v>42093</v>
      </c>
      <c r="B877">
        <v>34.625</v>
      </c>
      <c r="C877">
        <v>35.049999</v>
      </c>
      <c r="D877">
        <v>34.555</v>
      </c>
      <c r="E877">
        <v>34.869999</v>
      </c>
      <c r="F877">
        <v>34.869999</v>
      </c>
      <c r="G877">
        <v>1326200</v>
      </c>
    </row>
    <row r="878" spans="1:7" x14ac:dyDescent="0.25">
      <c r="A878" s="20">
        <v>42094</v>
      </c>
      <c r="B878">
        <v>34.735000999999997</v>
      </c>
      <c r="C878">
        <v>34.830002</v>
      </c>
      <c r="D878">
        <v>33.784999999999997</v>
      </c>
      <c r="E878">
        <v>34.020000000000003</v>
      </c>
      <c r="F878">
        <v>34.020000000000003</v>
      </c>
      <c r="G878">
        <v>1140000</v>
      </c>
    </row>
    <row r="879" spans="1:7" x14ac:dyDescent="0.25">
      <c r="A879" s="20">
        <v>42095</v>
      </c>
      <c r="B879">
        <v>33.909999999999997</v>
      </c>
      <c r="C879">
        <v>34.049999</v>
      </c>
      <c r="D879">
        <v>32.919998</v>
      </c>
      <c r="E879">
        <v>34.009998000000003</v>
      </c>
      <c r="F879">
        <v>34.009998000000003</v>
      </c>
      <c r="G879">
        <v>1159400</v>
      </c>
    </row>
    <row r="880" spans="1:7" x14ac:dyDescent="0.25">
      <c r="A880" s="20">
        <v>42096</v>
      </c>
      <c r="B880">
        <v>34.25</v>
      </c>
      <c r="C880">
        <v>34.799999</v>
      </c>
      <c r="D880">
        <v>34.07</v>
      </c>
      <c r="E880">
        <v>34.720001000000003</v>
      </c>
      <c r="F880">
        <v>34.720001000000003</v>
      </c>
      <c r="G880">
        <v>1240900</v>
      </c>
    </row>
    <row r="881" spans="1:7" x14ac:dyDescent="0.25">
      <c r="A881" s="20">
        <v>42100</v>
      </c>
      <c r="B881">
        <v>34.365001999999997</v>
      </c>
      <c r="C881">
        <v>35.744999</v>
      </c>
      <c r="D881">
        <v>34.209999000000003</v>
      </c>
      <c r="E881">
        <v>35.494999</v>
      </c>
      <c r="F881">
        <v>35.494999</v>
      </c>
      <c r="G881">
        <v>875400</v>
      </c>
    </row>
    <row r="882" spans="1:7" x14ac:dyDescent="0.25">
      <c r="A882" s="20">
        <v>42101</v>
      </c>
      <c r="B882">
        <v>35.720001000000003</v>
      </c>
      <c r="C882">
        <v>36.090000000000003</v>
      </c>
      <c r="D882">
        <v>35.520000000000003</v>
      </c>
      <c r="E882">
        <v>35.560001</v>
      </c>
      <c r="F882">
        <v>35.560001</v>
      </c>
      <c r="G882">
        <v>622800</v>
      </c>
    </row>
    <row r="883" spans="1:7" x14ac:dyDescent="0.25">
      <c r="A883" s="20">
        <v>42102</v>
      </c>
      <c r="B883">
        <v>35.720001000000003</v>
      </c>
      <c r="C883">
        <v>36.279998999999997</v>
      </c>
      <c r="D883">
        <v>35.529998999999997</v>
      </c>
      <c r="E883">
        <v>36.220001000000003</v>
      </c>
      <c r="F883">
        <v>36.220001000000003</v>
      </c>
      <c r="G883">
        <v>1017000</v>
      </c>
    </row>
    <row r="884" spans="1:7" x14ac:dyDescent="0.25">
      <c r="A884" s="20">
        <v>42103</v>
      </c>
      <c r="B884">
        <v>36.400002000000001</v>
      </c>
      <c r="C884">
        <v>37.5</v>
      </c>
      <c r="D884">
        <v>35.955002</v>
      </c>
      <c r="E884">
        <v>37.43</v>
      </c>
      <c r="F884">
        <v>37.43</v>
      </c>
      <c r="G884">
        <v>1244600</v>
      </c>
    </row>
    <row r="885" spans="1:7" x14ac:dyDescent="0.25">
      <c r="A885" s="20">
        <v>42104</v>
      </c>
      <c r="B885">
        <v>37.729999999999997</v>
      </c>
      <c r="C885">
        <v>39.169998</v>
      </c>
      <c r="D885">
        <v>37.715000000000003</v>
      </c>
      <c r="E885">
        <v>39.169998</v>
      </c>
      <c r="F885">
        <v>39.169998</v>
      </c>
      <c r="G885">
        <v>1327700</v>
      </c>
    </row>
    <row r="886" spans="1:7" x14ac:dyDescent="0.25">
      <c r="A886" s="20">
        <v>42107</v>
      </c>
      <c r="B886">
        <v>39.575001</v>
      </c>
      <c r="C886">
        <v>39.979999999999997</v>
      </c>
      <c r="D886">
        <v>37.639999000000003</v>
      </c>
      <c r="E886">
        <v>37.955002</v>
      </c>
      <c r="F886">
        <v>37.955002</v>
      </c>
      <c r="G886">
        <v>1296100</v>
      </c>
    </row>
    <row r="887" spans="1:7" x14ac:dyDescent="0.25">
      <c r="A887" s="20">
        <v>42108</v>
      </c>
      <c r="B887">
        <v>37.599997999999999</v>
      </c>
      <c r="C887">
        <v>38.700001</v>
      </c>
      <c r="D887">
        <v>37.290000999999997</v>
      </c>
      <c r="E887">
        <v>38.375</v>
      </c>
      <c r="F887">
        <v>38.375</v>
      </c>
      <c r="G887">
        <v>1035000</v>
      </c>
    </row>
    <row r="888" spans="1:7" x14ac:dyDescent="0.25">
      <c r="A888" s="20">
        <v>42109</v>
      </c>
      <c r="B888">
        <v>38.880001</v>
      </c>
      <c r="C888">
        <v>39.615001999999997</v>
      </c>
      <c r="D888">
        <v>38.799999</v>
      </c>
      <c r="E888">
        <v>39.224997999999999</v>
      </c>
      <c r="F888">
        <v>39.224997999999999</v>
      </c>
      <c r="G888">
        <v>1719000</v>
      </c>
    </row>
    <row r="889" spans="1:7" x14ac:dyDescent="0.25">
      <c r="A889" s="20">
        <v>42110</v>
      </c>
      <c r="B889">
        <v>39.020000000000003</v>
      </c>
      <c r="C889">
        <v>40.360000999999997</v>
      </c>
      <c r="D889">
        <v>38.869999</v>
      </c>
      <c r="E889">
        <v>40.005001</v>
      </c>
      <c r="F889">
        <v>40.005001</v>
      </c>
      <c r="G889">
        <v>869800</v>
      </c>
    </row>
    <row r="890" spans="1:7" x14ac:dyDescent="0.25">
      <c r="A890" s="20">
        <v>42111</v>
      </c>
      <c r="B890">
        <v>38.700001</v>
      </c>
      <c r="C890">
        <v>38.895000000000003</v>
      </c>
      <c r="D890">
        <v>37.5</v>
      </c>
      <c r="E890">
        <v>38.595001000000003</v>
      </c>
      <c r="F890">
        <v>38.595001000000003</v>
      </c>
      <c r="G890">
        <v>1747100</v>
      </c>
    </row>
    <row r="891" spans="1:7" x14ac:dyDescent="0.25">
      <c r="A891" s="20">
        <v>42114</v>
      </c>
      <c r="B891">
        <v>39.375</v>
      </c>
      <c r="C891">
        <v>40.150002000000001</v>
      </c>
      <c r="D891">
        <v>39.18</v>
      </c>
      <c r="E891">
        <v>39.939999</v>
      </c>
      <c r="F891">
        <v>39.939999</v>
      </c>
      <c r="G891">
        <v>883500</v>
      </c>
    </row>
    <row r="892" spans="1:7" x14ac:dyDescent="0.25">
      <c r="A892" s="20">
        <v>42115</v>
      </c>
      <c r="B892">
        <v>40.400002000000001</v>
      </c>
      <c r="C892">
        <v>40.534999999999997</v>
      </c>
      <c r="D892">
        <v>39.479999999999997</v>
      </c>
      <c r="E892">
        <v>39.904998999999997</v>
      </c>
      <c r="F892">
        <v>39.904998999999997</v>
      </c>
      <c r="G892">
        <v>2073400</v>
      </c>
    </row>
    <row r="893" spans="1:7" x14ac:dyDescent="0.25">
      <c r="A893" s="20">
        <v>42116</v>
      </c>
      <c r="B893">
        <v>40.145000000000003</v>
      </c>
      <c r="C893">
        <v>40.534999999999997</v>
      </c>
      <c r="D893">
        <v>39.375</v>
      </c>
      <c r="E893">
        <v>40.369999</v>
      </c>
      <c r="F893">
        <v>40.369999</v>
      </c>
      <c r="G893">
        <v>1019200</v>
      </c>
    </row>
    <row r="894" spans="1:7" x14ac:dyDescent="0.25">
      <c r="A894" s="20">
        <v>42117</v>
      </c>
      <c r="B894">
        <v>40.099997999999999</v>
      </c>
      <c r="C894">
        <v>41.110000999999997</v>
      </c>
      <c r="D894">
        <v>39.915000999999997</v>
      </c>
      <c r="E894">
        <v>40.755001</v>
      </c>
      <c r="F894">
        <v>40.755001</v>
      </c>
      <c r="G894">
        <v>1021000</v>
      </c>
    </row>
    <row r="895" spans="1:7" x14ac:dyDescent="0.25">
      <c r="A895" s="20">
        <v>42118</v>
      </c>
      <c r="B895">
        <v>41.009998000000003</v>
      </c>
      <c r="C895">
        <v>41.259998000000003</v>
      </c>
      <c r="D895">
        <v>40.645000000000003</v>
      </c>
      <c r="E895">
        <v>41.154998999999997</v>
      </c>
      <c r="F895">
        <v>41.154998999999997</v>
      </c>
      <c r="G895">
        <v>689900</v>
      </c>
    </row>
    <row r="896" spans="1:7" x14ac:dyDescent="0.25">
      <c r="A896" s="20">
        <v>42121</v>
      </c>
      <c r="B896">
        <v>41.534999999999997</v>
      </c>
      <c r="C896">
        <v>41.625</v>
      </c>
      <c r="D896">
        <v>39.639999000000003</v>
      </c>
      <c r="E896">
        <v>39.959999000000003</v>
      </c>
      <c r="F896">
        <v>39.959999000000003</v>
      </c>
      <c r="G896">
        <v>848500</v>
      </c>
    </row>
    <row r="897" spans="1:7" x14ac:dyDescent="0.25">
      <c r="A897" s="20">
        <v>42122</v>
      </c>
      <c r="B897">
        <v>39.654998999999997</v>
      </c>
      <c r="C897">
        <v>41.349997999999999</v>
      </c>
      <c r="D897">
        <v>38.560001</v>
      </c>
      <c r="E897">
        <v>41.334999000000003</v>
      </c>
      <c r="F897">
        <v>41.334999000000003</v>
      </c>
      <c r="G897">
        <v>1282400</v>
      </c>
    </row>
    <row r="898" spans="1:7" x14ac:dyDescent="0.25">
      <c r="A898" s="20">
        <v>42123</v>
      </c>
      <c r="B898">
        <v>40.299999</v>
      </c>
      <c r="C898">
        <v>41.080002</v>
      </c>
      <c r="D898">
        <v>39.529998999999997</v>
      </c>
      <c r="E898">
        <v>40.200001</v>
      </c>
      <c r="F898">
        <v>40.200001</v>
      </c>
      <c r="G898">
        <v>1177300</v>
      </c>
    </row>
    <row r="899" spans="1:7" x14ac:dyDescent="0.25">
      <c r="A899" s="20">
        <v>42124</v>
      </c>
      <c r="B899">
        <v>39.700001</v>
      </c>
      <c r="C899">
        <v>40.095001000000003</v>
      </c>
      <c r="D899">
        <v>38.299999</v>
      </c>
      <c r="E899">
        <v>39.090000000000003</v>
      </c>
      <c r="F899">
        <v>39.090000000000003</v>
      </c>
      <c r="G899">
        <v>1208600</v>
      </c>
    </row>
    <row r="900" spans="1:7" x14ac:dyDescent="0.25">
      <c r="A900" s="20">
        <v>42125</v>
      </c>
      <c r="B900">
        <v>39.700001</v>
      </c>
      <c r="C900">
        <v>41.044998</v>
      </c>
      <c r="D900">
        <v>39.619999</v>
      </c>
      <c r="E900">
        <v>40.98</v>
      </c>
      <c r="F900">
        <v>40.98</v>
      </c>
      <c r="G900">
        <v>1081300</v>
      </c>
    </row>
    <row r="901" spans="1:7" x14ac:dyDescent="0.25">
      <c r="A901" s="20">
        <v>42128</v>
      </c>
      <c r="B901">
        <v>41.284999999999997</v>
      </c>
      <c r="C901">
        <v>41.615001999999997</v>
      </c>
      <c r="D901">
        <v>40.470001000000003</v>
      </c>
      <c r="E901">
        <v>40.935001</v>
      </c>
      <c r="F901">
        <v>40.935001</v>
      </c>
      <c r="G901">
        <v>847600</v>
      </c>
    </row>
    <row r="902" spans="1:7" x14ac:dyDescent="0.25">
      <c r="A902" s="20">
        <v>42129</v>
      </c>
      <c r="B902">
        <v>40.685001</v>
      </c>
      <c r="C902">
        <v>41.025002000000001</v>
      </c>
      <c r="D902">
        <v>39.479999999999997</v>
      </c>
      <c r="E902">
        <v>39.525002000000001</v>
      </c>
      <c r="F902">
        <v>39.525002000000001</v>
      </c>
      <c r="G902">
        <v>1202800</v>
      </c>
    </row>
    <row r="903" spans="1:7" x14ac:dyDescent="0.25">
      <c r="A903" s="20">
        <v>42130</v>
      </c>
      <c r="B903">
        <v>39.985000999999997</v>
      </c>
      <c r="C903">
        <v>40.150002000000001</v>
      </c>
      <c r="D903">
        <v>37.555</v>
      </c>
      <c r="E903">
        <v>38.865001999999997</v>
      </c>
      <c r="F903">
        <v>38.865001999999997</v>
      </c>
      <c r="G903">
        <v>1549100</v>
      </c>
    </row>
    <row r="904" spans="1:7" x14ac:dyDescent="0.25">
      <c r="A904" s="20">
        <v>42131</v>
      </c>
      <c r="B904">
        <v>38.674999</v>
      </c>
      <c r="C904">
        <v>39.5</v>
      </c>
      <c r="D904">
        <v>38.169998</v>
      </c>
      <c r="E904">
        <v>39.169998</v>
      </c>
      <c r="F904">
        <v>39.169998</v>
      </c>
      <c r="G904">
        <v>1540400</v>
      </c>
    </row>
    <row r="905" spans="1:7" x14ac:dyDescent="0.25">
      <c r="A905" s="20">
        <v>42132</v>
      </c>
      <c r="B905">
        <v>40.709999000000003</v>
      </c>
      <c r="C905">
        <v>41.349997999999999</v>
      </c>
      <c r="D905">
        <v>40.419998</v>
      </c>
      <c r="E905">
        <v>41.224997999999999</v>
      </c>
      <c r="F905">
        <v>41.224997999999999</v>
      </c>
      <c r="G905">
        <v>1479900</v>
      </c>
    </row>
    <row r="906" spans="1:7" x14ac:dyDescent="0.25">
      <c r="A906" s="20">
        <v>42135</v>
      </c>
      <c r="B906">
        <v>41.119999</v>
      </c>
      <c r="C906">
        <v>41.25</v>
      </c>
      <c r="D906">
        <v>40.095001000000003</v>
      </c>
      <c r="E906">
        <v>40.099997999999999</v>
      </c>
      <c r="F906">
        <v>40.099997999999999</v>
      </c>
      <c r="G906">
        <v>882600</v>
      </c>
    </row>
    <row r="907" spans="1:7" x14ac:dyDescent="0.25">
      <c r="A907" s="20">
        <v>42136</v>
      </c>
      <c r="B907">
        <v>39.485000999999997</v>
      </c>
      <c r="C907">
        <v>40.470001000000003</v>
      </c>
      <c r="D907">
        <v>38.935001</v>
      </c>
      <c r="E907">
        <v>40.275002000000001</v>
      </c>
      <c r="F907">
        <v>40.275002000000001</v>
      </c>
      <c r="G907">
        <v>731000</v>
      </c>
    </row>
    <row r="908" spans="1:7" x14ac:dyDescent="0.25">
      <c r="A908" s="20">
        <v>42137</v>
      </c>
      <c r="B908">
        <v>40.634998000000003</v>
      </c>
      <c r="C908">
        <v>41.055</v>
      </c>
      <c r="D908">
        <v>40.169998</v>
      </c>
      <c r="E908">
        <v>40.985000999999997</v>
      </c>
      <c r="F908">
        <v>40.985000999999997</v>
      </c>
      <c r="G908">
        <v>1004500</v>
      </c>
    </row>
    <row r="909" spans="1:7" x14ac:dyDescent="0.25">
      <c r="A909" s="20">
        <v>42138</v>
      </c>
      <c r="B909">
        <v>41.415000999999997</v>
      </c>
      <c r="C909">
        <v>41.82</v>
      </c>
      <c r="D909">
        <v>41.25</v>
      </c>
      <c r="E909">
        <v>41.82</v>
      </c>
      <c r="F909">
        <v>41.82</v>
      </c>
      <c r="G909">
        <v>924100</v>
      </c>
    </row>
    <row r="910" spans="1:7" x14ac:dyDescent="0.25">
      <c r="A910" s="20">
        <v>42139</v>
      </c>
      <c r="B910">
        <v>42</v>
      </c>
      <c r="C910">
        <v>42.18</v>
      </c>
      <c r="D910">
        <v>41.325001</v>
      </c>
      <c r="E910">
        <v>42.150002000000001</v>
      </c>
      <c r="F910">
        <v>42.150002000000001</v>
      </c>
      <c r="G910">
        <v>1012800</v>
      </c>
    </row>
    <row r="911" spans="1:7" x14ac:dyDescent="0.25">
      <c r="A911" s="20">
        <v>42142</v>
      </c>
      <c r="B911">
        <v>42.165000999999997</v>
      </c>
      <c r="C911">
        <v>43.889999000000003</v>
      </c>
      <c r="D911">
        <v>42.110000999999997</v>
      </c>
      <c r="E911">
        <v>43.575001</v>
      </c>
      <c r="F911">
        <v>43.575001</v>
      </c>
      <c r="G911">
        <v>903500</v>
      </c>
    </row>
    <row r="912" spans="1:7" x14ac:dyDescent="0.25">
      <c r="A912" s="20">
        <v>42143</v>
      </c>
      <c r="B912">
        <v>43.794998</v>
      </c>
      <c r="C912">
        <v>44.509998000000003</v>
      </c>
      <c r="D912">
        <v>43.185001</v>
      </c>
      <c r="E912">
        <v>44.145000000000003</v>
      </c>
      <c r="F912">
        <v>44.145000000000003</v>
      </c>
      <c r="G912">
        <v>1380000</v>
      </c>
    </row>
    <row r="913" spans="1:7" x14ac:dyDescent="0.25">
      <c r="A913" s="20">
        <v>42144</v>
      </c>
      <c r="B913">
        <v>44.275002000000001</v>
      </c>
      <c r="C913">
        <v>44.474997999999999</v>
      </c>
      <c r="D913">
        <v>43.450001</v>
      </c>
      <c r="E913">
        <v>44.025002000000001</v>
      </c>
      <c r="F913">
        <v>44.025002000000001</v>
      </c>
      <c r="G913">
        <v>984600</v>
      </c>
    </row>
    <row r="914" spans="1:7" x14ac:dyDescent="0.25">
      <c r="A914" s="20">
        <v>42145</v>
      </c>
      <c r="B914">
        <v>43.84</v>
      </c>
      <c r="C914">
        <v>45.509998000000003</v>
      </c>
      <c r="D914">
        <v>43.619999</v>
      </c>
      <c r="E914">
        <v>45.25</v>
      </c>
      <c r="F914">
        <v>45.25</v>
      </c>
      <c r="G914">
        <v>934300</v>
      </c>
    </row>
    <row r="915" spans="1:7" x14ac:dyDescent="0.25">
      <c r="A915" s="20">
        <v>42146</v>
      </c>
      <c r="B915">
        <v>45.380001</v>
      </c>
      <c r="C915">
        <v>45.709999000000003</v>
      </c>
      <c r="D915">
        <v>44.970001000000003</v>
      </c>
      <c r="E915">
        <v>45.16</v>
      </c>
      <c r="F915">
        <v>45.16</v>
      </c>
      <c r="G915">
        <v>860900</v>
      </c>
    </row>
    <row r="916" spans="1:7" x14ac:dyDescent="0.25">
      <c r="A916" s="20">
        <v>42150</v>
      </c>
      <c r="B916">
        <v>44.639999000000003</v>
      </c>
      <c r="C916">
        <v>44.845001000000003</v>
      </c>
      <c r="D916">
        <v>43</v>
      </c>
      <c r="E916">
        <v>43.404998999999997</v>
      </c>
      <c r="F916">
        <v>43.404998999999997</v>
      </c>
      <c r="G916">
        <v>1689100</v>
      </c>
    </row>
    <row r="917" spans="1:7" x14ac:dyDescent="0.25">
      <c r="A917" s="20">
        <v>42151</v>
      </c>
      <c r="B917">
        <v>43.865001999999997</v>
      </c>
      <c r="C917">
        <v>45.334999000000003</v>
      </c>
      <c r="D917">
        <v>43.544998</v>
      </c>
      <c r="E917">
        <v>45.025002000000001</v>
      </c>
      <c r="F917">
        <v>45.025002000000001</v>
      </c>
      <c r="G917">
        <v>986900</v>
      </c>
    </row>
    <row r="918" spans="1:7" x14ac:dyDescent="0.25">
      <c r="A918" s="20">
        <v>42152</v>
      </c>
      <c r="B918">
        <v>44.575001</v>
      </c>
      <c r="C918">
        <v>44.834999000000003</v>
      </c>
      <c r="D918">
        <v>43.935001</v>
      </c>
      <c r="E918">
        <v>44.595001000000003</v>
      </c>
      <c r="F918">
        <v>44.595001000000003</v>
      </c>
      <c r="G918">
        <v>1065600</v>
      </c>
    </row>
    <row r="919" spans="1:7" x14ac:dyDescent="0.25">
      <c r="A919" s="20">
        <v>42153</v>
      </c>
      <c r="B919">
        <v>44.465000000000003</v>
      </c>
      <c r="C919">
        <v>44.919998</v>
      </c>
      <c r="D919">
        <v>43.639999000000003</v>
      </c>
      <c r="E919">
        <v>44.25</v>
      </c>
      <c r="F919">
        <v>44.25</v>
      </c>
      <c r="G919">
        <v>1274600</v>
      </c>
    </row>
    <row r="920" spans="1:7" x14ac:dyDescent="0.25">
      <c r="A920" s="20">
        <v>42156</v>
      </c>
      <c r="B920">
        <v>44.759998000000003</v>
      </c>
      <c r="C920">
        <v>45.174999</v>
      </c>
      <c r="D920">
        <v>44.02</v>
      </c>
      <c r="E920">
        <v>44.700001</v>
      </c>
      <c r="F920">
        <v>44.700001</v>
      </c>
      <c r="G920">
        <v>844100</v>
      </c>
    </row>
    <row r="921" spans="1:7" x14ac:dyDescent="0.25">
      <c r="A921" s="20">
        <v>42157</v>
      </c>
      <c r="B921">
        <v>44.209999000000003</v>
      </c>
      <c r="C921">
        <v>44.779998999999997</v>
      </c>
      <c r="D921">
        <v>43.715000000000003</v>
      </c>
      <c r="E921">
        <v>44.02</v>
      </c>
      <c r="F921">
        <v>44.02</v>
      </c>
      <c r="G921">
        <v>1140300</v>
      </c>
    </row>
    <row r="922" spans="1:7" x14ac:dyDescent="0.25">
      <c r="A922" s="20">
        <v>42158</v>
      </c>
      <c r="B922">
        <v>44.384998000000003</v>
      </c>
      <c r="C922">
        <v>44.860000999999997</v>
      </c>
      <c r="D922">
        <v>44.040000999999997</v>
      </c>
      <c r="E922">
        <v>44.75</v>
      </c>
      <c r="F922">
        <v>44.75</v>
      </c>
      <c r="G922">
        <v>760000</v>
      </c>
    </row>
    <row r="923" spans="1:7" x14ac:dyDescent="0.25">
      <c r="A923" s="20">
        <v>42159</v>
      </c>
      <c r="B923">
        <v>44.150002000000001</v>
      </c>
      <c r="C923">
        <v>44.354999999999997</v>
      </c>
      <c r="D923">
        <v>42.904998999999997</v>
      </c>
      <c r="E923">
        <v>43.215000000000003</v>
      </c>
      <c r="F923">
        <v>43.215000000000003</v>
      </c>
      <c r="G923">
        <v>1421500</v>
      </c>
    </row>
    <row r="924" spans="1:7" x14ac:dyDescent="0.25">
      <c r="A924" s="20">
        <v>42160</v>
      </c>
      <c r="B924">
        <v>43.169998</v>
      </c>
      <c r="C924">
        <v>44.080002</v>
      </c>
      <c r="D924">
        <v>42.740001999999997</v>
      </c>
      <c r="E924">
        <v>43.91</v>
      </c>
      <c r="F924">
        <v>43.91</v>
      </c>
      <c r="G924">
        <v>1150700</v>
      </c>
    </row>
    <row r="925" spans="1:7" x14ac:dyDescent="0.25">
      <c r="A925" s="20">
        <v>42163</v>
      </c>
      <c r="B925">
        <v>43.77</v>
      </c>
      <c r="C925">
        <v>43.869999</v>
      </c>
      <c r="D925">
        <v>42.735000999999997</v>
      </c>
      <c r="E925">
        <v>42.994999</v>
      </c>
      <c r="F925">
        <v>42.994999</v>
      </c>
      <c r="G925">
        <v>1061000</v>
      </c>
    </row>
    <row r="926" spans="1:7" x14ac:dyDescent="0.25">
      <c r="A926" s="20">
        <v>42164</v>
      </c>
      <c r="B926">
        <v>42.915000999999997</v>
      </c>
      <c r="C926">
        <v>43.715000000000003</v>
      </c>
      <c r="D926">
        <v>42.48</v>
      </c>
      <c r="E926">
        <v>43.514999000000003</v>
      </c>
      <c r="F926">
        <v>43.514999000000003</v>
      </c>
      <c r="G926">
        <v>1173600</v>
      </c>
    </row>
    <row r="927" spans="1:7" x14ac:dyDescent="0.25">
      <c r="A927" s="20">
        <v>42165</v>
      </c>
      <c r="B927">
        <v>44.185001</v>
      </c>
      <c r="C927">
        <v>45.560001</v>
      </c>
      <c r="D927">
        <v>44.115001999999997</v>
      </c>
      <c r="E927">
        <v>45.384998000000003</v>
      </c>
      <c r="F927">
        <v>45.384998000000003</v>
      </c>
      <c r="G927">
        <v>1395200</v>
      </c>
    </row>
    <row r="928" spans="1:7" x14ac:dyDescent="0.25">
      <c r="A928" s="20">
        <v>42166</v>
      </c>
      <c r="B928">
        <v>45.91</v>
      </c>
      <c r="C928">
        <v>46.625</v>
      </c>
      <c r="D928">
        <v>45.715000000000003</v>
      </c>
      <c r="E928">
        <v>46.439999</v>
      </c>
      <c r="F928">
        <v>46.439999</v>
      </c>
      <c r="G928">
        <v>766300</v>
      </c>
    </row>
    <row r="929" spans="1:7" x14ac:dyDescent="0.25">
      <c r="A929" s="20">
        <v>42167</v>
      </c>
      <c r="B929">
        <v>45.77</v>
      </c>
      <c r="C929">
        <v>45.91</v>
      </c>
      <c r="D929">
        <v>44.845001000000003</v>
      </c>
      <c r="E929">
        <v>45.775002000000001</v>
      </c>
      <c r="F929">
        <v>45.775002000000001</v>
      </c>
      <c r="G929">
        <v>1250100</v>
      </c>
    </row>
    <row r="930" spans="1:7" x14ac:dyDescent="0.25">
      <c r="A930" s="20">
        <v>42170</v>
      </c>
      <c r="B930">
        <v>44.625</v>
      </c>
      <c r="C930">
        <v>44.82</v>
      </c>
      <c r="D930">
        <v>43.724997999999999</v>
      </c>
      <c r="E930">
        <v>43.759998000000003</v>
      </c>
      <c r="F930">
        <v>43.759998000000003</v>
      </c>
      <c r="G930">
        <v>1469000</v>
      </c>
    </row>
    <row r="931" spans="1:7" x14ac:dyDescent="0.25">
      <c r="A931" s="20">
        <v>42171</v>
      </c>
      <c r="B931">
        <v>43.400002000000001</v>
      </c>
      <c r="C931">
        <v>44.779998999999997</v>
      </c>
      <c r="D931">
        <v>43.145000000000003</v>
      </c>
      <c r="E931">
        <v>44.555</v>
      </c>
      <c r="F931">
        <v>44.555</v>
      </c>
      <c r="G931">
        <v>1261400</v>
      </c>
    </row>
    <row r="932" spans="1:7" x14ac:dyDescent="0.25">
      <c r="A932" s="20">
        <v>42172</v>
      </c>
      <c r="B932">
        <v>44.810001</v>
      </c>
      <c r="C932">
        <v>45.189999</v>
      </c>
      <c r="D932">
        <v>43.695</v>
      </c>
      <c r="E932">
        <v>44.665000999999997</v>
      </c>
      <c r="F932">
        <v>44.665000999999997</v>
      </c>
      <c r="G932">
        <v>1319800</v>
      </c>
    </row>
    <row r="933" spans="1:7" x14ac:dyDescent="0.25">
      <c r="A933" s="20">
        <v>42173</v>
      </c>
      <c r="B933">
        <v>45.345001000000003</v>
      </c>
      <c r="C933">
        <v>46.455002</v>
      </c>
      <c r="D933">
        <v>45.165000999999997</v>
      </c>
      <c r="E933">
        <v>45.965000000000003</v>
      </c>
      <c r="F933">
        <v>45.965000000000003</v>
      </c>
      <c r="G933">
        <v>1174200</v>
      </c>
    </row>
    <row r="934" spans="1:7" x14ac:dyDescent="0.25">
      <c r="A934" s="20">
        <v>42174</v>
      </c>
      <c r="B934">
        <v>45.970001000000003</v>
      </c>
      <c r="C934">
        <v>46.095001000000003</v>
      </c>
      <c r="D934">
        <v>45.299999</v>
      </c>
      <c r="E934">
        <v>45.555</v>
      </c>
      <c r="F934">
        <v>45.555</v>
      </c>
      <c r="G934">
        <v>1084500</v>
      </c>
    </row>
    <row r="935" spans="1:7" x14ac:dyDescent="0.25">
      <c r="A935" s="20">
        <v>42177</v>
      </c>
      <c r="B935">
        <v>46.534999999999997</v>
      </c>
      <c r="C935">
        <v>47.494999</v>
      </c>
      <c r="D935">
        <v>46.23</v>
      </c>
      <c r="E935">
        <v>47.445</v>
      </c>
      <c r="F935">
        <v>47.445</v>
      </c>
      <c r="G935">
        <v>1037300</v>
      </c>
    </row>
    <row r="936" spans="1:7" x14ac:dyDescent="0.25">
      <c r="A936" s="20">
        <v>42178</v>
      </c>
      <c r="B936">
        <v>47.695</v>
      </c>
      <c r="C936">
        <v>48.709999000000003</v>
      </c>
      <c r="D936">
        <v>47.639999000000003</v>
      </c>
      <c r="E936">
        <v>48.700001</v>
      </c>
      <c r="F936">
        <v>48.700001</v>
      </c>
      <c r="G936">
        <v>978700</v>
      </c>
    </row>
    <row r="937" spans="1:7" x14ac:dyDescent="0.25">
      <c r="A937" s="20">
        <v>42179</v>
      </c>
      <c r="B937">
        <v>48.384998000000003</v>
      </c>
      <c r="C937">
        <v>49.064999</v>
      </c>
      <c r="D937">
        <v>47.634998000000003</v>
      </c>
      <c r="E937">
        <v>47.724997999999999</v>
      </c>
      <c r="F937">
        <v>47.724997999999999</v>
      </c>
      <c r="G937">
        <v>966000</v>
      </c>
    </row>
    <row r="938" spans="1:7" x14ac:dyDescent="0.25">
      <c r="A938" s="20">
        <v>42180</v>
      </c>
      <c r="B938">
        <v>48.099997999999999</v>
      </c>
      <c r="C938">
        <v>48.48</v>
      </c>
      <c r="D938">
        <v>47.049999</v>
      </c>
      <c r="E938">
        <v>47.299999</v>
      </c>
      <c r="F938">
        <v>47.299999</v>
      </c>
      <c r="G938">
        <v>919100</v>
      </c>
    </row>
    <row r="939" spans="1:7" x14ac:dyDescent="0.25">
      <c r="A939" s="20">
        <v>42181</v>
      </c>
      <c r="B939">
        <v>47.534999999999997</v>
      </c>
      <c r="C939">
        <v>47.849997999999999</v>
      </c>
      <c r="D939">
        <v>46.604999999999997</v>
      </c>
      <c r="E939">
        <v>47.564999</v>
      </c>
      <c r="F939">
        <v>47.564999</v>
      </c>
      <c r="G939">
        <v>1038700</v>
      </c>
    </row>
    <row r="940" spans="1:7" x14ac:dyDescent="0.25">
      <c r="A940" s="20">
        <v>42184</v>
      </c>
      <c r="B940">
        <v>44.615001999999997</v>
      </c>
      <c r="C940">
        <v>45.365001999999997</v>
      </c>
      <c r="D940">
        <v>39</v>
      </c>
      <c r="E940">
        <v>39.720001000000003</v>
      </c>
      <c r="F940">
        <v>39.720001000000003</v>
      </c>
      <c r="G940">
        <v>4092100</v>
      </c>
    </row>
    <row r="941" spans="1:7" x14ac:dyDescent="0.25">
      <c r="A941" s="20">
        <v>42185</v>
      </c>
      <c r="B941">
        <v>41.5</v>
      </c>
      <c r="C941">
        <v>41.549999</v>
      </c>
      <c r="D941">
        <v>37.904998999999997</v>
      </c>
      <c r="E941">
        <v>39.529998999999997</v>
      </c>
      <c r="F941">
        <v>39.529998999999997</v>
      </c>
      <c r="G941">
        <v>3354000</v>
      </c>
    </row>
    <row r="942" spans="1:7" x14ac:dyDescent="0.25">
      <c r="A942" s="20">
        <v>42186</v>
      </c>
      <c r="B942">
        <v>41.759998000000003</v>
      </c>
      <c r="C942">
        <v>42.474997999999999</v>
      </c>
      <c r="D942">
        <v>40.520000000000003</v>
      </c>
      <c r="E942">
        <v>42.369999</v>
      </c>
      <c r="F942">
        <v>42.369999</v>
      </c>
      <c r="G942">
        <v>2438100</v>
      </c>
    </row>
    <row r="943" spans="1:7" x14ac:dyDescent="0.25">
      <c r="A943" s="20">
        <v>42187</v>
      </c>
      <c r="B943">
        <v>42.384998000000003</v>
      </c>
      <c r="C943">
        <v>42.575001</v>
      </c>
      <c r="D943">
        <v>38.904998999999997</v>
      </c>
      <c r="E943">
        <v>39.735000999999997</v>
      </c>
      <c r="F943">
        <v>39.735000999999997</v>
      </c>
      <c r="G943">
        <v>2545300</v>
      </c>
    </row>
    <row r="944" spans="1:7" x14ac:dyDescent="0.25">
      <c r="A944" s="20">
        <v>42191</v>
      </c>
      <c r="B944">
        <v>37.790000999999997</v>
      </c>
      <c r="C944">
        <v>39.604999999999997</v>
      </c>
      <c r="D944">
        <v>37.43</v>
      </c>
      <c r="E944">
        <v>38.729999999999997</v>
      </c>
      <c r="F944">
        <v>38.729999999999997</v>
      </c>
      <c r="G944">
        <v>2665800</v>
      </c>
    </row>
    <row r="945" spans="1:7" x14ac:dyDescent="0.25">
      <c r="A945" s="20">
        <v>42192</v>
      </c>
      <c r="B945">
        <v>38.849997999999999</v>
      </c>
      <c r="C945">
        <v>40.794998</v>
      </c>
      <c r="D945">
        <v>36.580002</v>
      </c>
      <c r="E945">
        <v>40.755001</v>
      </c>
      <c r="F945">
        <v>40.755001</v>
      </c>
      <c r="G945">
        <v>3942700</v>
      </c>
    </row>
    <row r="946" spans="1:7" x14ac:dyDescent="0.25">
      <c r="A946" s="20">
        <v>42193</v>
      </c>
      <c r="B946">
        <v>39.005001</v>
      </c>
      <c r="C946">
        <v>39.459999000000003</v>
      </c>
      <c r="D946">
        <v>36.555</v>
      </c>
      <c r="E946">
        <v>36.669998</v>
      </c>
      <c r="F946">
        <v>36.669998</v>
      </c>
      <c r="G946">
        <v>3374900</v>
      </c>
    </row>
    <row r="947" spans="1:7" x14ac:dyDescent="0.25">
      <c r="A947" s="20">
        <v>42194</v>
      </c>
      <c r="B947">
        <v>38.650002000000001</v>
      </c>
      <c r="C947">
        <v>38.759998000000003</v>
      </c>
      <c r="D947">
        <v>36.130001</v>
      </c>
      <c r="E947">
        <v>36.340000000000003</v>
      </c>
      <c r="F947">
        <v>36.340000000000003</v>
      </c>
      <c r="G947">
        <v>3094300</v>
      </c>
    </row>
    <row r="948" spans="1:7" x14ac:dyDescent="0.25">
      <c r="A948" s="20">
        <v>42195</v>
      </c>
      <c r="B948">
        <v>38.119999</v>
      </c>
      <c r="C948">
        <v>39.119999</v>
      </c>
      <c r="D948">
        <v>37.090000000000003</v>
      </c>
      <c r="E948">
        <v>39.014999000000003</v>
      </c>
      <c r="F948">
        <v>39.014999000000003</v>
      </c>
      <c r="G948">
        <v>2786300</v>
      </c>
    </row>
    <row r="949" spans="1:7" x14ac:dyDescent="0.25">
      <c r="A949" s="20">
        <v>42198</v>
      </c>
      <c r="B949">
        <v>41.150002000000001</v>
      </c>
      <c r="C949">
        <v>43.009998000000003</v>
      </c>
      <c r="D949">
        <v>40.970001000000003</v>
      </c>
      <c r="E949">
        <v>42.84</v>
      </c>
      <c r="F949">
        <v>42.84</v>
      </c>
      <c r="G949">
        <v>1984100</v>
      </c>
    </row>
    <row r="950" spans="1:7" x14ac:dyDescent="0.25">
      <c r="A950" s="20">
        <v>42199</v>
      </c>
      <c r="B950">
        <v>42.695</v>
      </c>
      <c r="C950">
        <v>44.025002000000001</v>
      </c>
      <c r="D950">
        <v>42.465000000000003</v>
      </c>
      <c r="E950">
        <v>43.154998999999997</v>
      </c>
      <c r="F950">
        <v>43.154998999999997</v>
      </c>
      <c r="G950">
        <v>1390600</v>
      </c>
    </row>
    <row r="951" spans="1:7" x14ac:dyDescent="0.25">
      <c r="A951" s="20">
        <v>42200</v>
      </c>
      <c r="B951">
        <v>43.325001</v>
      </c>
      <c r="C951">
        <v>43.904998999999997</v>
      </c>
      <c r="D951">
        <v>42.255001</v>
      </c>
      <c r="E951">
        <v>43.235000999999997</v>
      </c>
      <c r="F951">
        <v>43.235000999999997</v>
      </c>
      <c r="G951">
        <v>1098000</v>
      </c>
    </row>
    <row r="952" spans="1:7" x14ac:dyDescent="0.25">
      <c r="A952" s="20">
        <v>42201</v>
      </c>
      <c r="B952">
        <v>44.715000000000003</v>
      </c>
      <c r="C952">
        <v>46.290000999999997</v>
      </c>
      <c r="D952">
        <v>44.610000999999997</v>
      </c>
      <c r="E952">
        <v>46.240001999999997</v>
      </c>
      <c r="F952">
        <v>46.240001999999997</v>
      </c>
      <c r="G952">
        <v>1531700</v>
      </c>
    </row>
    <row r="953" spans="1:7" x14ac:dyDescent="0.25">
      <c r="A953" s="20">
        <v>42202</v>
      </c>
      <c r="B953">
        <v>46.450001</v>
      </c>
      <c r="C953">
        <v>46.650002000000001</v>
      </c>
      <c r="D953">
        <v>45.884998000000003</v>
      </c>
      <c r="E953">
        <v>46.560001</v>
      </c>
      <c r="F953">
        <v>46.560001</v>
      </c>
      <c r="G953">
        <v>1208000</v>
      </c>
    </row>
    <row r="954" spans="1:7" x14ac:dyDescent="0.25">
      <c r="A954" s="20">
        <v>42205</v>
      </c>
      <c r="B954">
        <v>46.665000999999997</v>
      </c>
      <c r="C954">
        <v>47.685001</v>
      </c>
      <c r="D954">
        <v>46.330002</v>
      </c>
      <c r="E954">
        <v>46.73</v>
      </c>
      <c r="F954">
        <v>46.73</v>
      </c>
      <c r="G954">
        <v>1241600</v>
      </c>
    </row>
    <row r="955" spans="1:7" x14ac:dyDescent="0.25">
      <c r="A955" s="20">
        <v>42206</v>
      </c>
      <c r="B955">
        <v>46.889999000000003</v>
      </c>
      <c r="C955">
        <v>47.189999</v>
      </c>
      <c r="D955">
        <v>46.23</v>
      </c>
      <c r="E955">
        <v>47.084999000000003</v>
      </c>
      <c r="F955">
        <v>47.084999000000003</v>
      </c>
      <c r="G955">
        <v>1026500</v>
      </c>
    </row>
    <row r="956" spans="1:7" x14ac:dyDescent="0.25">
      <c r="A956" s="20">
        <v>42207</v>
      </c>
      <c r="B956">
        <v>45.849997999999999</v>
      </c>
      <c r="C956">
        <v>47.794998</v>
      </c>
      <c r="D956">
        <v>45.805</v>
      </c>
      <c r="E956">
        <v>47.294998</v>
      </c>
      <c r="F956">
        <v>47.294998</v>
      </c>
      <c r="G956">
        <v>1202000</v>
      </c>
    </row>
    <row r="957" spans="1:7" x14ac:dyDescent="0.25">
      <c r="A957" s="20">
        <v>42208</v>
      </c>
      <c r="B957">
        <v>47.805</v>
      </c>
      <c r="C957">
        <v>48.034999999999997</v>
      </c>
      <c r="D957">
        <v>46.025002000000001</v>
      </c>
      <c r="E957">
        <v>46.759998000000003</v>
      </c>
      <c r="F957">
        <v>46.759998000000003</v>
      </c>
      <c r="G957">
        <v>1498900</v>
      </c>
    </row>
    <row r="958" spans="1:7" x14ac:dyDescent="0.25">
      <c r="A958" s="20">
        <v>42209</v>
      </c>
      <c r="B958">
        <v>46.685001</v>
      </c>
      <c r="C958">
        <v>47.174999</v>
      </c>
      <c r="D958">
        <v>44.514999000000003</v>
      </c>
      <c r="E958">
        <v>45.134998000000003</v>
      </c>
      <c r="F958">
        <v>45.134998000000003</v>
      </c>
      <c r="G958">
        <v>1816400</v>
      </c>
    </row>
    <row r="959" spans="1:7" x14ac:dyDescent="0.25">
      <c r="A959" s="20">
        <v>42212</v>
      </c>
      <c r="B959">
        <v>43.349997999999999</v>
      </c>
      <c r="C959">
        <v>44</v>
      </c>
      <c r="D959">
        <v>41.790000999999997</v>
      </c>
      <c r="E959">
        <v>42.77</v>
      </c>
      <c r="F959">
        <v>42.77</v>
      </c>
      <c r="G959">
        <v>2406600</v>
      </c>
    </row>
    <row r="960" spans="1:7" x14ac:dyDescent="0.25">
      <c r="A960" s="20">
        <v>42213</v>
      </c>
      <c r="B960">
        <v>44.049999</v>
      </c>
      <c r="C960">
        <v>46.294998</v>
      </c>
      <c r="D960">
        <v>43</v>
      </c>
      <c r="E960">
        <v>45.93</v>
      </c>
      <c r="F960">
        <v>45.93</v>
      </c>
      <c r="G960">
        <v>2204100</v>
      </c>
    </row>
    <row r="961" spans="1:7" x14ac:dyDescent="0.25">
      <c r="A961" s="20">
        <v>42214</v>
      </c>
      <c r="B961">
        <v>46.134998000000003</v>
      </c>
      <c r="C961">
        <v>47.07</v>
      </c>
      <c r="D961">
        <v>45.900002000000001</v>
      </c>
      <c r="E961">
        <v>46.610000999999997</v>
      </c>
      <c r="F961">
        <v>46.610000999999997</v>
      </c>
      <c r="G961">
        <v>1391100</v>
      </c>
    </row>
    <row r="962" spans="1:7" x14ac:dyDescent="0.25">
      <c r="A962" s="20">
        <v>42215</v>
      </c>
      <c r="B962">
        <v>46.490001999999997</v>
      </c>
      <c r="C962">
        <v>47.150002000000001</v>
      </c>
      <c r="D962">
        <v>45.474997999999999</v>
      </c>
      <c r="E962">
        <v>46.970001000000003</v>
      </c>
      <c r="F962">
        <v>46.970001000000003</v>
      </c>
      <c r="G962">
        <v>1267700</v>
      </c>
    </row>
    <row r="963" spans="1:7" x14ac:dyDescent="0.25">
      <c r="A963" s="20">
        <v>42216</v>
      </c>
      <c r="B963">
        <v>47.294998</v>
      </c>
      <c r="C963">
        <v>47.715000000000003</v>
      </c>
      <c r="D963">
        <v>46.380001</v>
      </c>
      <c r="E963">
        <v>47.009998000000003</v>
      </c>
      <c r="F963">
        <v>47.009998000000003</v>
      </c>
      <c r="G963">
        <v>1328200</v>
      </c>
    </row>
    <row r="964" spans="1:7" x14ac:dyDescent="0.25">
      <c r="A964" s="20">
        <v>42219</v>
      </c>
      <c r="B964">
        <v>47.16</v>
      </c>
      <c r="C964">
        <v>47.849997999999999</v>
      </c>
      <c r="D964">
        <v>45.814999</v>
      </c>
      <c r="E964">
        <v>47.764999000000003</v>
      </c>
      <c r="F964">
        <v>47.764999000000003</v>
      </c>
      <c r="G964">
        <v>1407900</v>
      </c>
    </row>
    <row r="965" spans="1:7" x14ac:dyDescent="0.25">
      <c r="A965" s="20">
        <v>42220</v>
      </c>
      <c r="B965">
        <v>47.459999000000003</v>
      </c>
      <c r="C965">
        <v>47.955002</v>
      </c>
      <c r="D965">
        <v>46.66</v>
      </c>
      <c r="E965">
        <v>47.485000999999997</v>
      </c>
      <c r="F965">
        <v>47.485000999999997</v>
      </c>
      <c r="G965">
        <v>1206700</v>
      </c>
    </row>
    <row r="966" spans="1:7" x14ac:dyDescent="0.25">
      <c r="A966" s="20">
        <v>42221</v>
      </c>
      <c r="B966">
        <v>47.75</v>
      </c>
      <c r="C966">
        <v>48.564999</v>
      </c>
      <c r="D966">
        <v>47.215000000000003</v>
      </c>
      <c r="E966">
        <v>47.919998</v>
      </c>
      <c r="F966">
        <v>47.919998</v>
      </c>
      <c r="G966">
        <v>1421400</v>
      </c>
    </row>
    <row r="967" spans="1:7" x14ac:dyDescent="0.25">
      <c r="A967" s="20">
        <v>42222</v>
      </c>
      <c r="B967">
        <v>47.84</v>
      </c>
      <c r="C967">
        <v>47.860000999999997</v>
      </c>
      <c r="D967">
        <v>45.264999000000003</v>
      </c>
      <c r="E967">
        <v>46.165000999999997</v>
      </c>
      <c r="F967">
        <v>46.165000999999997</v>
      </c>
      <c r="G967">
        <v>1522400</v>
      </c>
    </row>
    <row r="968" spans="1:7" x14ac:dyDescent="0.25">
      <c r="A968" s="20">
        <v>42223</v>
      </c>
      <c r="B968">
        <v>46.32</v>
      </c>
      <c r="C968">
        <v>46.900002000000001</v>
      </c>
      <c r="D968">
        <v>45.279998999999997</v>
      </c>
      <c r="E968">
        <v>46.639999000000003</v>
      </c>
      <c r="F968">
        <v>46.639999000000003</v>
      </c>
      <c r="G968">
        <v>1501600</v>
      </c>
    </row>
    <row r="969" spans="1:7" x14ac:dyDescent="0.25">
      <c r="A969" s="20">
        <v>42226</v>
      </c>
      <c r="B969">
        <v>47.790000999999997</v>
      </c>
      <c r="C969">
        <v>48.459999000000003</v>
      </c>
      <c r="D969">
        <v>47.790000999999997</v>
      </c>
      <c r="E969">
        <v>48.380001</v>
      </c>
      <c r="F969">
        <v>48.380001</v>
      </c>
      <c r="G969">
        <v>1161300</v>
      </c>
    </row>
    <row r="970" spans="1:7" x14ac:dyDescent="0.25">
      <c r="A970" s="20">
        <v>42227</v>
      </c>
      <c r="B970">
        <v>46.525002000000001</v>
      </c>
      <c r="C970">
        <v>47.189999</v>
      </c>
      <c r="D970">
        <v>45.224997999999999</v>
      </c>
      <c r="E970">
        <v>46.154998999999997</v>
      </c>
      <c r="F970">
        <v>46.154998999999997</v>
      </c>
      <c r="G970">
        <v>2227900</v>
      </c>
    </row>
    <row r="971" spans="1:7" x14ac:dyDescent="0.25">
      <c r="A971" s="20">
        <v>42228</v>
      </c>
      <c r="B971">
        <v>43.709999000000003</v>
      </c>
      <c r="C971">
        <v>46.564999</v>
      </c>
      <c r="D971">
        <v>42.84</v>
      </c>
      <c r="E971">
        <v>46.220001000000003</v>
      </c>
      <c r="F971">
        <v>46.220001000000003</v>
      </c>
      <c r="G971">
        <v>5801800</v>
      </c>
    </row>
    <row r="972" spans="1:7" x14ac:dyDescent="0.25">
      <c r="A972" s="20">
        <v>42229</v>
      </c>
      <c r="B972">
        <v>46.665000999999997</v>
      </c>
      <c r="C972">
        <v>47.395000000000003</v>
      </c>
      <c r="D972">
        <v>45.709999000000003</v>
      </c>
      <c r="E972">
        <v>46.720001000000003</v>
      </c>
      <c r="F972">
        <v>46.720001000000003</v>
      </c>
      <c r="G972">
        <v>1797400</v>
      </c>
    </row>
    <row r="973" spans="1:7" x14ac:dyDescent="0.25">
      <c r="A973" s="20">
        <v>42230</v>
      </c>
      <c r="B973">
        <v>46.91</v>
      </c>
      <c r="C973">
        <v>47.255001</v>
      </c>
      <c r="D973">
        <v>46.130001</v>
      </c>
      <c r="E973">
        <v>46.830002</v>
      </c>
      <c r="F973">
        <v>46.830002</v>
      </c>
      <c r="G973">
        <v>1208800</v>
      </c>
    </row>
    <row r="974" spans="1:7" x14ac:dyDescent="0.25">
      <c r="A974" s="20">
        <v>42233</v>
      </c>
      <c r="B974">
        <v>46.375</v>
      </c>
      <c r="C974">
        <v>47.490001999999997</v>
      </c>
      <c r="D974">
        <v>45.904998999999997</v>
      </c>
      <c r="E974">
        <v>47.395000000000003</v>
      </c>
      <c r="F974">
        <v>47.395000000000003</v>
      </c>
      <c r="G974">
        <v>1897600</v>
      </c>
    </row>
    <row r="975" spans="1:7" x14ac:dyDescent="0.25">
      <c r="A975" s="20">
        <v>42234</v>
      </c>
      <c r="B975">
        <v>47.215000000000003</v>
      </c>
      <c r="C975">
        <v>47.639999000000003</v>
      </c>
      <c r="D975">
        <v>46.575001</v>
      </c>
      <c r="E975">
        <v>46.834999000000003</v>
      </c>
      <c r="F975">
        <v>46.834999000000003</v>
      </c>
      <c r="G975">
        <v>1142000</v>
      </c>
    </row>
    <row r="976" spans="1:7" x14ac:dyDescent="0.25">
      <c r="A976" s="20">
        <v>42235</v>
      </c>
      <c r="B976">
        <v>46.174999</v>
      </c>
      <c r="C976">
        <v>47.354999999999997</v>
      </c>
      <c r="D976">
        <v>44.790000999999997</v>
      </c>
      <c r="E976">
        <v>45.924999</v>
      </c>
      <c r="F976">
        <v>45.924999</v>
      </c>
      <c r="G976">
        <v>2557000</v>
      </c>
    </row>
    <row r="977" spans="1:7" x14ac:dyDescent="0.25">
      <c r="A977" s="20">
        <v>42236</v>
      </c>
      <c r="B977">
        <v>44.009998000000003</v>
      </c>
      <c r="C977">
        <v>44.610000999999997</v>
      </c>
      <c r="D977">
        <v>41.73</v>
      </c>
      <c r="E977">
        <v>42.084999000000003</v>
      </c>
      <c r="F977">
        <v>42.084999000000003</v>
      </c>
      <c r="G977">
        <v>3289700</v>
      </c>
    </row>
    <row r="978" spans="1:7" x14ac:dyDescent="0.25">
      <c r="A978" s="20">
        <v>42237</v>
      </c>
      <c r="B978">
        <v>39.805</v>
      </c>
      <c r="C978">
        <v>40.950001</v>
      </c>
      <c r="D978">
        <v>35.165000999999997</v>
      </c>
      <c r="E978">
        <v>35.195</v>
      </c>
      <c r="F978">
        <v>35.195</v>
      </c>
      <c r="G978">
        <v>7865500</v>
      </c>
    </row>
    <row r="979" spans="1:7" x14ac:dyDescent="0.25">
      <c r="A979" s="20">
        <v>42240</v>
      </c>
      <c r="B979">
        <v>24.209999</v>
      </c>
      <c r="C979">
        <v>33.599997999999999</v>
      </c>
      <c r="D979">
        <v>22.85</v>
      </c>
      <c r="E979">
        <v>28.870000999999998</v>
      </c>
      <c r="F979">
        <v>28.870000999999998</v>
      </c>
      <c r="G979">
        <v>11526900</v>
      </c>
    </row>
    <row r="980" spans="1:7" x14ac:dyDescent="0.25">
      <c r="A980" s="20">
        <v>42241</v>
      </c>
      <c r="B980">
        <v>30.370000999999998</v>
      </c>
      <c r="C980">
        <v>30.42</v>
      </c>
      <c r="D980">
        <v>25.51</v>
      </c>
      <c r="E980">
        <v>25.58</v>
      </c>
      <c r="F980">
        <v>25.58</v>
      </c>
      <c r="G980">
        <v>7393200</v>
      </c>
    </row>
    <row r="981" spans="1:7" x14ac:dyDescent="0.25">
      <c r="A981" s="20">
        <v>42242</v>
      </c>
      <c r="B981">
        <v>27.76</v>
      </c>
      <c r="C981">
        <v>28.285</v>
      </c>
      <c r="D981">
        <v>24.924999</v>
      </c>
      <c r="E981">
        <v>28.01</v>
      </c>
      <c r="F981">
        <v>28.01</v>
      </c>
      <c r="G981">
        <v>9725800</v>
      </c>
    </row>
    <row r="982" spans="1:7" x14ac:dyDescent="0.25">
      <c r="A982" s="20">
        <v>42243</v>
      </c>
      <c r="B982">
        <v>29.120000999999998</v>
      </c>
      <c r="C982">
        <v>29.18</v>
      </c>
      <c r="D982">
        <v>25.690000999999999</v>
      </c>
      <c r="E982">
        <v>27.4</v>
      </c>
      <c r="F982">
        <v>27.4</v>
      </c>
      <c r="G982">
        <v>8551500</v>
      </c>
    </row>
    <row r="983" spans="1:7" x14ac:dyDescent="0.25">
      <c r="A983" s="20">
        <v>42244</v>
      </c>
      <c r="B983">
        <v>26.52</v>
      </c>
      <c r="C983">
        <v>26.889999</v>
      </c>
      <c r="D983">
        <v>24.704999999999998</v>
      </c>
      <c r="E983">
        <v>26.059999000000001</v>
      </c>
      <c r="F983">
        <v>26.059999000000001</v>
      </c>
      <c r="G983">
        <v>5482200</v>
      </c>
    </row>
    <row r="984" spans="1:7" x14ac:dyDescent="0.25">
      <c r="A984" s="20">
        <v>42247</v>
      </c>
      <c r="B984">
        <v>25.74</v>
      </c>
      <c r="C984">
        <v>26.08</v>
      </c>
      <c r="D984">
        <v>24.83</v>
      </c>
      <c r="E984">
        <v>25.030000999999999</v>
      </c>
      <c r="F984">
        <v>25.030000999999999</v>
      </c>
      <c r="G984">
        <v>4517500</v>
      </c>
    </row>
    <row r="985" spans="1:7" x14ac:dyDescent="0.25">
      <c r="A985" s="20">
        <v>42248</v>
      </c>
      <c r="B985">
        <v>22.75</v>
      </c>
      <c r="C985">
        <v>23.49</v>
      </c>
      <c r="D985">
        <v>20.815000999999999</v>
      </c>
      <c r="E985">
        <v>21.440000999999999</v>
      </c>
      <c r="F985">
        <v>21.440000999999999</v>
      </c>
      <c r="G985">
        <v>20560200</v>
      </c>
    </row>
    <row r="986" spans="1:7" x14ac:dyDescent="0.25">
      <c r="A986" s="20">
        <v>42249</v>
      </c>
      <c r="B986">
        <v>22.780000999999999</v>
      </c>
      <c r="C986">
        <v>23.945</v>
      </c>
      <c r="D986">
        <v>21.959999</v>
      </c>
      <c r="E986">
        <v>23.945</v>
      </c>
      <c r="F986">
        <v>23.945</v>
      </c>
      <c r="G986">
        <v>14576200</v>
      </c>
    </row>
    <row r="987" spans="1:7" x14ac:dyDescent="0.25">
      <c r="A987" s="20">
        <v>42250</v>
      </c>
      <c r="B987">
        <v>24.635000000000002</v>
      </c>
      <c r="C987">
        <v>25.629999000000002</v>
      </c>
      <c r="D987">
        <v>23.280000999999999</v>
      </c>
      <c r="E987">
        <v>23.959999</v>
      </c>
      <c r="F987">
        <v>23.959999</v>
      </c>
      <c r="G987">
        <v>12413400</v>
      </c>
    </row>
    <row r="988" spans="1:7" x14ac:dyDescent="0.25">
      <c r="A988" s="20">
        <v>42251</v>
      </c>
      <c r="B988">
        <v>22.84</v>
      </c>
      <c r="C988">
        <v>23.4</v>
      </c>
      <c r="D988">
        <v>21.639999</v>
      </c>
      <c r="E988">
        <v>22.200001</v>
      </c>
      <c r="F988">
        <v>22.200001</v>
      </c>
      <c r="G988">
        <v>12506100</v>
      </c>
    </row>
    <row r="989" spans="1:7" x14ac:dyDescent="0.25">
      <c r="A989" s="20">
        <v>42255</v>
      </c>
      <c r="B989">
        <v>23.5</v>
      </c>
      <c r="C989">
        <v>24.190000999999999</v>
      </c>
      <c r="D989">
        <v>23.215</v>
      </c>
      <c r="E989">
        <v>24.114999999999998</v>
      </c>
      <c r="F989">
        <v>24.114999999999998</v>
      </c>
      <c r="G989">
        <v>7181700</v>
      </c>
    </row>
    <row r="990" spans="1:7" x14ac:dyDescent="0.25">
      <c r="A990" s="20">
        <v>42256</v>
      </c>
      <c r="B990">
        <v>25.434999000000001</v>
      </c>
      <c r="C990">
        <v>25.454999999999998</v>
      </c>
      <c r="D990">
        <v>23.360001</v>
      </c>
      <c r="E990">
        <v>23.540001</v>
      </c>
      <c r="F990">
        <v>23.540001</v>
      </c>
      <c r="G990">
        <v>11662400</v>
      </c>
    </row>
    <row r="991" spans="1:7" x14ac:dyDescent="0.25">
      <c r="A991" s="20">
        <v>42257</v>
      </c>
      <c r="B991">
        <v>22.844999000000001</v>
      </c>
      <c r="C991">
        <v>24.139999</v>
      </c>
      <c r="D991">
        <v>22.73</v>
      </c>
      <c r="E991">
        <v>24.139999</v>
      </c>
      <c r="F991">
        <v>24.139999</v>
      </c>
      <c r="G991">
        <v>21823000</v>
      </c>
    </row>
    <row r="992" spans="1:7" x14ac:dyDescent="0.25">
      <c r="A992" s="20">
        <v>42258</v>
      </c>
      <c r="B992">
        <v>24</v>
      </c>
      <c r="C992">
        <v>24.715</v>
      </c>
      <c r="D992">
        <v>23.584999</v>
      </c>
      <c r="E992">
        <v>24.690000999999999</v>
      </c>
      <c r="F992">
        <v>24.690000999999999</v>
      </c>
      <c r="G992">
        <v>9534600</v>
      </c>
    </row>
    <row r="993" spans="1:7" x14ac:dyDescent="0.25">
      <c r="A993" s="20">
        <v>42261</v>
      </c>
      <c r="B993">
        <v>24.77</v>
      </c>
      <c r="C993">
        <v>24.77</v>
      </c>
      <c r="D993">
        <v>24.105</v>
      </c>
      <c r="E993">
        <v>24.635000000000002</v>
      </c>
      <c r="F993">
        <v>24.635000000000002</v>
      </c>
      <c r="G993">
        <v>3858500</v>
      </c>
    </row>
    <row r="994" spans="1:7" x14ac:dyDescent="0.25">
      <c r="A994" s="20">
        <v>42262</v>
      </c>
      <c r="B994">
        <v>25.030000999999999</v>
      </c>
      <c r="C994">
        <v>27.190000999999999</v>
      </c>
      <c r="D994">
        <v>24.834999</v>
      </c>
      <c r="E994">
        <v>27.135000000000002</v>
      </c>
      <c r="F994">
        <v>27.135000000000002</v>
      </c>
      <c r="G994">
        <v>6859300</v>
      </c>
    </row>
    <row r="995" spans="1:7" x14ac:dyDescent="0.25">
      <c r="A995" s="20">
        <v>42263</v>
      </c>
      <c r="B995">
        <v>28.114999999999998</v>
      </c>
      <c r="C995">
        <v>28.855</v>
      </c>
      <c r="D995">
        <v>27.204999999999998</v>
      </c>
      <c r="E995">
        <v>28.76</v>
      </c>
      <c r="F995">
        <v>28.76</v>
      </c>
      <c r="G995">
        <v>6306400</v>
      </c>
    </row>
    <row r="996" spans="1:7" x14ac:dyDescent="0.25">
      <c r="A996" s="20">
        <v>42264</v>
      </c>
      <c r="B996">
        <v>28.764999</v>
      </c>
      <c r="C996">
        <v>31.415001</v>
      </c>
      <c r="D996">
        <v>28.040001</v>
      </c>
      <c r="E996">
        <v>28.75</v>
      </c>
      <c r="F996">
        <v>28.75</v>
      </c>
      <c r="G996">
        <v>9126100</v>
      </c>
    </row>
    <row r="997" spans="1:7" x14ac:dyDescent="0.25">
      <c r="A997" s="20">
        <v>42265</v>
      </c>
      <c r="B997">
        <v>26</v>
      </c>
      <c r="C997">
        <v>27.01</v>
      </c>
      <c r="D997">
        <v>24.995000999999998</v>
      </c>
      <c r="E997">
        <v>25.389999</v>
      </c>
      <c r="F997">
        <v>25.389999</v>
      </c>
      <c r="G997">
        <v>9205000</v>
      </c>
    </row>
    <row r="998" spans="1:7" x14ac:dyDescent="0.25">
      <c r="A998" s="20">
        <v>42268</v>
      </c>
      <c r="B998">
        <v>26.184999000000001</v>
      </c>
      <c r="C998">
        <v>27.18</v>
      </c>
      <c r="D998">
        <v>25.875</v>
      </c>
      <c r="E998">
        <v>27.145</v>
      </c>
      <c r="F998">
        <v>27.145</v>
      </c>
      <c r="G998">
        <v>4894800</v>
      </c>
    </row>
    <row r="999" spans="1:7" x14ac:dyDescent="0.25">
      <c r="A999" s="20">
        <v>42269</v>
      </c>
      <c r="B999">
        <v>25.575001</v>
      </c>
      <c r="C999">
        <v>26</v>
      </c>
      <c r="D999">
        <v>23.834999</v>
      </c>
      <c r="E999">
        <v>25.35</v>
      </c>
      <c r="F999">
        <v>25.35</v>
      </c>
      <c r="G999">
        <v>7766700</v>
      </c>
    </row>
    <row r="1000" spans="1:7" x14ac:dyDescent="0.25">
      <c r="A1000" s="20">
        <v>42270</v>
      </c>
      <c r="B1000">
        <v>25.264999</v>
      </c>
      <c r="C1000">
        <v>26.09</v>
      </c>
      <c r="D1000">
        <v>24.93</v>
      </c>
      <c r="E1000">
        <v>25.82</v>
      </c>
      <c r="F1000">
        <v>25.82</v>
      </c>
      <c r="G1000">
        <v>4284900</v>
      </c>
    </row>
    <row r="1001" spans="1:7" x14ac:dyDescent="0.25">
      <c r="A1001" s="20">
        <v>42271</v>
      </c>
      <c r="B1001">
        <v>24.620000999999998</v>
      </c>
      <c r="C1001">
        <v>25.364999999999998</v>
      </c>
      <c r="D1001">
        <v>23.290001</v>
      </c>
      <c r="E1001">
        <v>25.195</v>
      </c>
      <c r="F1001">
        <v>25.195</v>
      </c>
      <c r="G1001">
        <v>9938400</v>
      </c>
    </row>
    <row r="1002" spans="1:7" x14ac:dyDescent="0.25">
      <c r="A1002" s="20">
        <v>42272</v>
      </c>
      <c r="B1002">
        <v>26.15</v>
      </c>
      <c r="C1002">
        <v>26.18</v>
      </c>
      <c r="D1002">
        <v>23.91</v>
      </c>
      <c r="E1002">
        <v>24.545000000000002</v>
      </c>
      <c r="F1002">
        <v>24.545000000000002</v>
      </c>
      <c r="G1002">
        <v>6994400</v>
      </c>
    </row>
    <row r="1003" spans="1:7" x14ac:dyDescent="0.25">
      <c r="A1003" s="20">
        <v>42275</v>
      </c>
      <c r="B1003">
        <v>23.665001</v>
      </c>
      <c r="C1003">
        <v>23.875</v>
      </c>
      <c r="D1003">
        <v>22.129999000000002</v>
      </c>
      <c r="E1003">
        <v>22.780000999999999</v>
      </c>
      <c r="F1003">
        <v>22.780000999999999</v>
      </c>
      <c r="G1003">
        <v>7957800</v>
      </c>
    </row>
    <row r="1004" spans="1:7" x14ac:dyDescent="0.25">
      <c r="A1004" s="20">
        <v>42276</v>
      </c>
      <c r="B1004">
        <v>23.049999</v>
      </c>
      <c r="C1004">
        <v>23.614999999999998</v>
      </c>
      <c r="D1004">
        <v>22.204999999999998</v>
      </c>
      <c r="E1004">
        <v>22.745000999999998</v>
      </c>
      <c r="F1004">
        <v>22.745000999999998</v>
      </c>
      <c r="G1004">
        <v>7727500</v>
      </c>
    </row>
    <row r="1005" spans="1:7" x14ac:dyDescent="0.25">
      <c r="A1005" s="20">
        <v>42277</v>
      </c>
      <c r="B1005">
        <v>23.75</v>
      </c>
      <c r="C1005">
        <v>23.99</v>
      </c>
      <c r="D1005">
        <v>23.15</v>
      </c>
      <c r="E1005">
        <v>23.82</v>
      </c>
      <c r="F1005">
        <v>23.82</v>
      </c>
      <c r="G1005">
        <v>4165400</v>
      </c>
    </row>
    <row r="1006" spans="1:7" x14ac:dyDescent="0.25">
      <c r="A1006" s="20">
        <v>42278</v>
      </c>
      <c r="B1006">
        <v>23.82</v>
      </c>
      <c r="C1006">
        <v>24.120000999999998</v>
      </c>
      <c r="D1006">
        <v>23.045000000000002</v>
      </c>
      <c r="E1006">
        <v>24.114999999999998</v>
      </c>
      <c r="F1006">
        <v>24.114999999999998</v>
      </c>
      <c r="G1006">
        <v>9938400</v>
      </c>
    </row>
    <row r="1007" spans="1:7" x14ac:dyDescent="0.25">
      <c r="A1007" s="20">
        <v>42279</v>
      </c>
      <c r="B1007">
        <v>23.17</v>
      </c>
      <c r="C1007">
        <v>25.375</v>
      </c>
      <c r="D1007">
        <v>22.924999</v>
      </c>
      <c r="E1007">
        <v>25.375</v>
      </c>
      <c r="F1007">
        <v>25.375</v>
      </c>
      <c r="G1007">
        <v>10829000</v>
      </c>
    </row>
    <row r="1008" spans="1:7" x14ac:dyDescent="0.25">
      <c r="A1008" s="20">
        <v>42282</v>
      </c>
      <c r="B1008">
        <v>25.860001</v>
      </c>
      <c r="C1008">
        <v>26.975000000000001</v>
      </c>
      <c r="D1008">
        <v>25.815000999999999</v>
      </c>
      <c r="E1008">
        <v>26.825001</v>
      </c>
      <c r="F1008">
        <v>26.825001</v>
      </c>
      <c r="G1008">
        <v>8837800</v>
      </c>
    </row>
    <row r="1009" spans="1:7" x14ac:dyDescent="0.25">
      <c r="A1009" s="20">
        <v>42283</v>
      </c>
      <c r="B1009">
        <v>26.870000999999998</v>
      </c>
      <c r="C1009">
        <v>27.274999999999999</v>
      </c>
      <c r="D1009">
        <v>26.075001</v>
      </c>
      <c r="E1009">
        <v>26.5</v>
      </c>
      <c r="F1009">
        <v>26.5</v>
      </c>
      <c r="G1009">
        <v>7353800</v>
      </c>
    </row>
    <row r="1010" spans="1:7" x14ac:dyDescent="0.25">
      <c r="A1010" s="20">
        <v>42284</v>
      </c>
      <c r="B1010">
        <v>26.825001</v>
      </c>
      <c r="C1010">
        <v>27.200001</v>
      </c>
      <c r="D1010">
        <v>26.225000000000001</v>
      </c>
      <c r="E1010">
        <v>27.1</v>
      </c>
      <c r="F1010">
        <v>27.1</v>
      </c>
      <c r="G1010">
        <v>5681000</v>
      </c>
    </row>
    <row r="1011" spans="1:7" x14ac:dyDescent="0.25">
      <c r="A1011" s="20">
        <v>42285</v>
      </c>
      <c r="B1011">
        <v>27.190000999999999</v>
      </c>
      <c r="C1011">
        <v>28.774999999999999</v>
      </c>
      <c r="D1011">
        <v>26.879999000000002</v>
      </c>
      <c r="E1011">
        <v>28.440000999999999</v>
      </c>
      <c r="F1011">
        <v>28.440000999999999</v>
      </c>
      <c r="G1011">
        <v>11313800</v>
      </c>
    </row>
    <row r="1012" spans="1:7" x14ac:dyDescent="0.25">
      <c r="A1012" s="20">
        <v>42286</v>
      </c>
      <c r="B1012">
        <v>28.540001</v>
      </c>
      <c r="C1012">
        <v>28.84</v>
      </c>
      <c r="D1012">
        <v>27.59</v>
      </c>
      <c r="E1012">
        <v>28.440000999999999</v>
      </c>
      <c r="F1012">
        <v>28.440000999999999</v>
      </c>
      <c r="G1012">
        <v>10413400</v>
      </c>
    </row>
    <row r="1013" spans="1:7" x14ac:dyDescent="0.25">
      <c r="A1013" s="20">
        <v>42289</v>
      </c>
      <c r="B1013">
        <v>28.51</v>
      </c>
      <c r="C1013">
        <v>30.48</v>
      </c>
      <c r="D1013">
        <v>28.25</v>
      </c>
      <c r="E1013">
        <v>30.204999999999998</v>
      </c>
      <c r="F1013">
        <v>30.204999999999998</v>
      </c>
      <c r="G1013">
        <v>8532400</v>
      </c>
    </row>
    <row r="1014" spans="1:7" x14ac:dyDescent="0.25">
      <c r="A1014" s="20">
        <v>42290</v>
      </c>
      <c r="B1014">
        <v>29.459999</v>
      </c>
      <c r="C1014">
        <v>30.549999</v>
      </c>
      <c r="D1014">
        <v>28.315000999999999</v>
      </c>
      <c r="E1014">
        <v>28.504999000000002</v>
      </c>
      <c r="F1014">
        <v>28.504999000000002</v>
      </c>
      <c r="G1014">
        <v>11223200</v>
      </c>
    </row>
    <row r="1015" spans="1:7" x14ac:dyDescent="0.25">
      <c r="A1015" s="20">
        <v>42291</v>
      </c>
      <c r="B1015">
        <v>28.139999</v>
      </c>
      <c r="C1015">
        <v>28.690000999999999</v>
      </c>
      <c r="D1015">
        <v>27.120000999999998</v>
      </c>
      <c r="E1015">
        <v>27.84</v>
      </c>
      <c r="F1015">
        <v>27.84</v>
      </c>
      <c r="G1015">
        <v>8997600</v>
      </c>
    </row>
    <row r="1016" spans="1:7" x14ac:dyDescent="0.25">
      <c r="A1016" s="20">
        <v>42292</v>
      </c>
      <c r="B1016">
        <v>28.454999999999998</v>
      </c>
      <c r="C1016">
        <v>29.98</v>
      </c>
      <c r="D1016">
        <v>28.174999</v>
      </c>
      <c r="E1016">
        <v>29.85</v>
      </c>
      <c r="F1016">
        <v>29.85</v>
      </c>
      <c r="G1016">
        <v>8320000</v>
      </c>
    </row>
    <row r="1017" spans="1:7" x14ac:dyDescent="0.25">
      <c r="A1017" s="20">
        <v>42293</v>
      </c>
      <c r="B1017">
        <v>30.280000999999999</v>
      </c>
      <c r="C1017">
        <v>30.325001</v>
      </c>
      <c r="D1017">
        <v>28.924999</v>
      </c>
      <c r="E1017">
        <v>30.08</v>
      </c>
      <c r="F1017">
        <v>30.08</v>
      </c>
      <c r="G1017">
        <v>8842000</v>
      </c>
    </row>
    <row r="1018" spans="1:7" x14ac:dyDescent="0.25">
      <c r="A1018" s="20">
        <v>42296</v>
      </c>
      <c r="B1018">
        <v>30.004999000000002</v>
      </c>
      <c r="C1018">
        <v>32.299999</v>
      </c>
      <c r="D1018">
        <v>29.889999</v>
      </c>
      <c r="E1018">
        <v>32.25</v>
      </c>
      <c r="F1018">
        <v>32.25</v>
      </c>
      <c r="G1018">
        <v>9595800</v>
      </c>
    </row>
    <row r="1019" spans="1:7" x14ac:dyDescent="0.25">
      <c r="A1019" s="20">
        <v>42297</v>
      </c>
      <c r="B1019">
        <v>31.85</v>
      </c>
      <c r="C1019">
        <v>32.369999</v>
      </c>
      <c r="D1019">
        <v>30.465</v>
      </c>
      <c r="E1019">
        <v>30.985001</v>
      </c>
      <c r="F1019">
        <v>30.985001</v>
      </c>
      <c r="G1019">
        <v>9491000</v>
      </c>
    </row>
    <row r="1020" spans="1:7" x14ac:dyDescent="0.25">
      <c r="A1020" s="20">
        <v>42298</v>
      </c>
      <c r="B1020">
        <v>31.299999</v>
      </c>
      <c r="C1020">
        <v>31.639999</v>
      </c>
      <c r="D1020">
        <v>28.719999000000001</v>
      </c>
      <c r="E1020">
        <v>28.879999000000002</v>
      </c>
      <c r="F1020">
        <v>28.879999000000002</v>
      </c>
      <c r="G1020">
        <v>9094200</v>
      </c>
    </row>
    <row r="1021" spans="1:7" x14ac:dyDescent="0.25">
      <c r="A1021" s="20">
        <v>42299</v>
      </c>
      <c r="B1021">
        <v>29.5</v>
      </c>
      <c r="C1021">
        <v>31.33</v>
      </c>
      <c r="D1021">
        <v>29.5</v>
      </c>
      <c r="E1021">
        <v>31.274999999999999</v>
      </c>
      <c r="F1021">
        <v>31.274999999999999</v>
      </c>
      <c r="G1021">
        <v>4778400</v>
      </c>
    </row>
    <row r="1022" spans="1:7" x14ac:dyDescent="0.25">
      <c r="A1022" s="20">
        <v>42300</v>
      </c>
      <c r="B1022">
        <v>32</v>
      </c>
      <c r="C1022">
        <v>32.07</v>
      </c>
      <c r="D1022">
        <v>30.245000999999998</v>
      </c>
      <c r="E1022">
        <v>30.860001</v>
      </c>
      <c r="F1022">
        <v>30.860001</v>
      </c>
      <c r="G1022">
        <v>5431800</v>
      </c>
    </row>
    <row r="1023" spans="1:7" x14ac:dyDescent="0.25">
      <c r="A1023" s="20">
        <v>42303</v>
      </c>
      <c r="B1023">
        <v>30.434999000000001</v>
      </c>
      <c r="C1023">
        <v>30.84</v>
      </c>
      <c r="D1023">
        <v>29.799999</v>
      </c>
      <c r="E1023">
        <v>29.875</v>
      </c>
      <c r="F1023">
        <v>29.875</v>
      </c>
      <c r="G1023">
        <v>3044300</v>
      </c>
    </row>
    <row r="1024" spans="1:7" x14ac:dyDescent="0.25">
      <c r="A1024" s="20">
        <v>42304</v>
      </c>
      <c r="B1024">
        <v>29.48</v>
      </c>
      <c r="C1024">
        <v>30.58</v>
      </c>
      <c r="D1024">
        <v>29.424999</v>
      </c>
      <c r="E1024">
        <v>30.459999</v>
      </c>
      <c r="F1024">
        <v>30.459999</v>
      </c>
      <c r="G1024">
        <v>3514000</v>
      </c>
    </row>
    <row r="1025" spans="1:7" x14ac:dyDescent="0.25">
      <c r="A1025" s="20">
        <v>42305</v>
      </c>
      <c r="B1025">
        <v>30.57</v>
      </c>
      <c r="C1025">
        <v>31.434999000000001</v>
      </c>
      <c r="D1025">
        <v>29.57</v>
      </c>
      <c r="E1025">
        <v>31.360001</v>
      </c>
      <c r="F1025">
        <v>31.360001</v>
      </c>
      <c r="G1025">
        <v>4082000</v>
      </c>
    </row>
    <row r="1026" spans="1:7" x14ac:dyDescent="0.25">
      <c r="A1026" s="20">
        <v>42306</v>
      </c>
      <c r="B1026">
        <v>30.844999000000001</v>
      </c>
      <c r="C1026">
        <v>31.24</v>
      </c>
      <c r="D1026">
        <v>30.299999</v>
      </c>
      <c r="E1026">
        <v>30.93</v>
      </c>
      <c r="F1026">
        <v>30.93</v>
      </c>
      <c r="G1026">
        <v>3211800</v>
      </c>
    </row>
    <row r="1027" spans="1:7" x14ac:dyDescent="0.25">
      <c r="A1027" s="20">
        <v>42307</v>
      </c>
      <c r="B1027">
        <v>30.870000999999998</v>
      </c>
      <c r="C1027">
        <v>31.285</v>
      </c>
      <c r="D1027">
        <v>30.389999</v>
      </c>
      <c r="E1027">
        <v>30.424999</v>
      </c>
      <c r="F1027">
        <v>30.424999</v>
      </c>
      <c r="G1027">
        <v>5061800</v>
      </c>
    </row>
    <row r="1028" spans="1:7" x14ac:dyDescent="0.25">
      <c r="A1028" s="20">
        <v>42310</v>
      </c>
      <c r="B1028">
        <v>30.48</v>
      </c>
      <c r="C1028">
        <v>32.224997999999999</v>
      </c>
      <c r="D1028">
        <v>30.389999</v>
      </c>
      <c r="E1028">
        <v>31.99</v>
      </c>
      <c r="F1028">
        <v>31.99</v>
      </c>
      <c r="G1028">
        <v>5565600</v>
      </c>
    </row>
    <row r="1029" spans="1:7" x14ac:dyDescent="0.25">
      <c r="A1029" s="20">
        <v>42311</v>
      </c>
      <c r="B1029">
        <v>31.635000000000002</v>
      </c>
      <c r="C1029">
        <v>32.185001</v>
      </c>
      <c r="D1029">
        <v>31.190000999999999</v>
      </c>
      <c r="E1029">
        <v>31.370000999999998</v>
      </c>
      <c r="F1029">
        <v>31.370000999999998</v>
      </c>
      <c r="G1029">
        <v>2705000</v>
      </c>
    </row>
    <row r="1030" spans="1:7" x14ac:dyDescent="0.25">
      <c r="A1030" s="20">
        <v>42312</v>
      </c>
      <c r="B1030">
        <v>31.57</v>
      </c>
      <c r="C1030">
        <v>31.690000999999999</v>
      </c>
      <c r="D1030">
        <v>30.049999</v>
      </c>
      <c r="E1030">
        <v>30.344999000000001</v>
      </c>
      <c r="F1030">
        <v>30.344999000000001</v>
      </c>
      <c r="G1030">
        <v>3082800</v>
      </c>
    </row>
    <row r="1031" spans="1:7" x14ac:dyDescent="0.25">
      <c r="A1031" s="20">
        <v>42313</v>
      </c>
      <c r="B1031">
        <v>30.389999</v>
      </c>
      <c r="C1031">
        <v>31.075001</v>
      </c>
      <c r="D1031">
        <v>29.82</v>
      </c>
      <c r="E1031">
        <v>30.950001</v>
      </c>
      <c r="F1031">
        <v>30.950001</v>
      </c>
      <c r="G1031">
        <v>6054600</v>
      </c>
    </row>
    <row r="1032" spans="1:7" x14ac:dyDescent="0.25">
      <c r="A1032" s="20">
        <v>42314</v>
      </c>
      <c r="B1032">
        <v>30.934999000000001</v>
      </c>
      <c r="C1032">
        <v>31.635000000000002</v>
      </c>
      <c r="D1032">
        <v>30.174999</v>
      </c>
      <c r="E1032">
        <v>31.594999000000001</v>
      </c>
      <c r="F1032">
        <v>31.594999000000001</v>
      </c>
      <c r="G1032">
        <v>7062600</v>
      </c>
    </row>
    <row r="1033" spans="1:7" x14ac:dyDescent="0.25">
      <c r="A1033" s="20">
        <v>42317</v>
      </c>
      <c r="B1033">
        <v>31.424999</v>
      </c>
      <c r="C1033">
        <v>31.575001</v>
      </c>
      <c r="D1033">
        <v>29.34</v>
      </c>
      <c r="E1033">
        <v>29.870000999999998</v>
      </c>
      <c r="F1033">
        <v>29.870000999999998</v>
      </c>
      <c r="G1033">
        <v>9235200</v>
      </c>
    </row>
    <row r="1034" spans="1:7" x14ac:dyDescent="0.25">
      <c r="A1034" s="20">
        <v>42318</v>
      </c>
      <c r="B1034">
        <v>29.5</v>
      </c>
      <c r="C1034">
        <v>30.85</v>
      </c>
      <c r="D1034">
        <v>29.364999999999998</v>
      </c>
      <c r="E1034">
        <v>30.700001</v>
      </c>
      <c r="F1034">
        <v>30.700001</v>
      </c>
      <c r="G1034">
        <v>4697600</v>
      </c>
    </row>
    <row r="1035" spans="1:7" x14ac:dyDescent="0.25">
      <c r="A1035" s="20">
        <v>42319</v>
      </c>
      <c r="B1035">
        <v>30.91</v>
      </c>
      <c r="C1035">
        <v>30.985001</v>
      </c>
      <c r="D1035">
        <v>29.99</v>
      </c>
      <c r="E1035">
        <v>29.99</v>
      </c>
      <c r="F1035">
        <v>29.99</v>
      </c>
      <c r="G1035">
        <v>5647800</v>
      </c>
    </row>
    <row r="1036" spans="1:7" x14ac:dyDescent="0.25">
      <c r="A1036" s="20">
        <v>42320</v>
      </c>
      <c r="B1036">
        <v>29.200001</v>
      </c>
      <c r="C1036">
        <v>29.555</v>
      </c>
      <c r="D1036">
        <v>27.290001</v>
      </c>
      <c r="E1036">
        <v>27.370000999999998</v>
      </c>
      <c r="F1036">
        <v>27.370000999999998</v>
      </c>
      <c r="G1036">
        <v>10510000</v>
      </c>
    </row>
    <row r="1037" spans="1:7" x14ac:dyDescent="0.25">
      <c r="A1037" s="20">
        <v>42321</v>
      </c>
      <c r="B1037">
        <v>27.23</v>
      </c>
      <c r="C1037">
        <v>27.424999</v>
      </c>
      <c r="D1037">
        <v>25.360001</v>
      </c>
      <c r="E1037">
        <v>25.48</v>
      </c>
      <c r="F1037">
        <v>25.48</v>
      </c>
      <c r="G1037">
        <v>13475200</v>
      </c>
    </row>
    <row r="1038" spans="1:7" x14ac:dyDescent="0.25">
      <c r="A1038" s="20">
        <v>42324</v>
      </c>
      <c r="B1038">
        <v>25.59</v>
      </c>
      <c r="C1038">
        <v>28.139999</v>
      </c>
      <c r="D1038">
        <v>25.389999</v>
      </c>
      <c r="E1038">
        <v>28.08</v>
      </c>
      <c r="F1038">
        <v>28.08</v>
      </c>
      <c r="G1038">
        <v>12410600</v>
      </c>
    </row>
    <row r="1039" spans="1:7" x14ac:dyDescent="0.25">
      <c r="A1039" s="20">
        <v>42325</v>
      </c>
      <c r="B1039">
        <v>28.415001</v>
      </c>
      <c r="C1039">
        <v>28.549999</v>
      </c>
      <c r="D1039">
        <v>25.99</v>
      </c>
      <c r="E1039">
        <v>26.5</v>
      </c>
      <c r="F1039">
        <v>26.5</v>
      </c>
      <c r="G1039">
        <v>16134600</v>
      </c>
    </row>
    <row r="1040" spans="1:7" x14ac:dyDescent="0.25">
      <c r="A1040" s="20">
        <v>42326</v>
      </c>
      <c r="B1040">
        <v>27.07</v>
      </c>
      <c r="C1040">
        <v>28.424999</v>
      </c>
      <c r="D1040">
        <v>27.024999999999999</v>
      </c>
      <c r="E1040">
        <v>28.360001</v>
      </c>
      <c r="F1040">
        <v>28.360001</v>
      </c>
      <c r="G1040">
        <v>8380000</v>
      </c>
    </row>
    <row r="1041" spans="1:7" x14ac:dyDescent="0.25">
      <c r="A1041" s="20">
        <v>42327</v>
      </c>
      <c r="B1041">
        <v>28.129999000000002</v>
      </c>
      <c r="C1041">
        <v>28.254999000000002</v>
      </c>
      <c r="D1041">
        <v>27.055</v>
      </c>
      <c r="E1041">
        <v>27.415001</v>
      </c>
      <c r="F1041">
        <v>27.415001</v>
      </c>
      <c r="G1041">
        <v>6867800</v>
      </c>
    </row>
    <row r="1042" spans="1:7" x14ac:dyDescent="0.25">
      <c r="A1042" s="20">
        <v>42328</v>
      </c>
      <c r="B1042">
        <v>28.280000999999999</v>
      </c>
      <c r="C1042">
        <v>28.67</v>
      </c>
      <c r="D1042">
        <v>28.084999</v>
      </c>
      <c r="E1042">
        <v>28.325001</v>
      </c>
      <c r="F1042">
        <v>28.325001</v>
      </c>
      <c r="G1042">
        <v>6372200</v>
      </c>
    </row>
    <row r="1043" spans="1:7" x14ac:dyDescent="0.25">
      <c r="A1043" s="20">
        <v>42331</v>
      </c>
      <c r="B1043">
        <v>28.48</v>
      </c>
      <c r="C1043">
        <v>29.245000999999998</v>
      </c>
      <c r="D1043">
        <v>28.200001</v>
      </c>
      <c r="E1043">
        <v>29.08</v>
      </c>
      <c r="F1043">
        <v>29.08</v>
      </c>
      <c r="G1043">
        <v>6512600</v>
      </c>
    </row>
    <row r="1044" spans="1:7" x14ac:dyDescent="0.25">
      <c r="A1044" s="20">
        <v>42332</v>
      </c>
      <c r="B1044">
        <v>28.290001</v>
      </c>
      <c r="C1044">
        <v>29.245000999999998</v>
      </c>
      <c r="D1044">
        <v>27.915001</v>
      </c>
      <c r="E1044">
        <v>28.93</v>
      </c>
      <c r="F1044">
        <v>28.93</v>
      </c>
      <c r="G1044">
        <v>7224800</v>
      </c>
    </row>
    <row r="1045" spans="1:7" x14ac:dyDescent="0.25">
      <c r="A1045" s="20">
        <v>42333</v>
      </c>
      <c r="B1045">
        <v>28.98</v>
      </c>
      <c r="C1045">
        <v>29.469999000000001</v>
      </c>
      <c r="D1045">
        <v>28.75</v>
      </c>
      <c r="E1045">
        <v>29.32</v>
      </c>
      <c r="F1045">
        <v>29.32</v>
      </c>
      <c r="G1045">
        <v>4208600</v>
      </c>
    </row>
    <row r="1046" spans="1:7" x14ac:dyDescent="0.25">
      <c r="A1046" s="20">
        <v>42335</v>
      </c>
      <c r="B1046">
        <v>29.41</v>
      </c>
      <c r="C1046">
        <v>29.450001</v>
      </c>
      <c r="D1046">
        <v>28.954999999999998</v>
      </c>
      <c r="E1046">
        <v>29.040001</v>
      </c>
      <c r="F1046">
        <v>29.040001</v>
      </c>
      <c r="G1046">
        <v>1723200</v>
      </c>
    </row>
    <row r="1047" spans="1:7" x14ac:dyDescent="0.25">
      <c r="A1047" s="20">
        <v>42338</v>
      </c>
      <c r="B1047">
        <v>29.209999</v>
      </c>
      <c r="C1047">
        <v>29.415001</v>
      </c>
      <c r="D1047">
        <v>28.860001</v>
      </c>
      <c r="E1047">
        <v>29.209999</v>
      </c>
      <c r="F1047">
        <v>29.209999</v>
      </c>
      <c r="G1047">
        <v>6455600</v>
      </c>
    </row>
    <row r="1048" spans="1:7" x14ac:dyDescent="0.25">
      <c r="A1048" s="20">
        <v>42339</v>
      </c>
      <c r="B1048">
        <v>29.57</v>
      </c>
      <c r="C1048">
        <v>30.5</v>
      </c>
      <c r="D1048">
        <v>29.295000000000002</v>
      </c>
      <c r="E1048">
        <v>30.450001</v>
      </c>
      <c r="F1048">
        <v>30.450001</v>
      </c>
      <c r="G1048">
        <v>5365000</v>
      </c>
    </row>
    <row r="1049" spans="1:7" x14ac:dyDescent="0.25">
      <c r="A1049" s="20">
        <v>42340</v>
      </c>
      <c r="B1049">
        <v>30.33</v>
      </c>
      <c r="C1049">
        <v>30.895</v>
      </c>
      <c r="D1049">
        <v>29.014999</v>
      </c>
      <c r="E1049">
        <v>29.25</v>
      </c>
      <c r="F1049">
        <v>29.25</v>
      </c>
      <c r="G1049">
        <v>8987000</v>
      </c>
    </row>
    <row r="1050" spans="1:7" x14ac:dyDescent="0.25">
      <c r="A1050" s="20">
        <v>42341</v>
      </c>
      <c r="B1050">
        <v>29.774999999999999</v>
      </c>
      <c r="C1050">
        <v>29.950001</v>
      </c>
      <c r="D1050">
        <v>26.4</v>
      </c>
      <c r="E1050">
        <v>27.1</v>
      </c>
      <c r="F1050">
        <v>27.1</v>
      </c>
      <c r="G1050">
        <v>13464200</v>
      </c>
    </row>
    <row r="1051" spans="1:7" x14ac:dyDescent="0.25">
      <c r="A1051" s="20">
        <v>42342</v>
      </c>
      <c r="B1051">
        <v>27.98</v>
      </c>
      <c r="C1051">
        <v>29.715</v>
      </c>
      <c r="D1051">
        <v>27.754999000000002</v>
      </c>
      <c r="E1051">
        <v>29.704999999999998</v>
      </c>
      <c r="F1051">
        <v>29.704999999999998</v>
      </c>
      <c r="G1051">
        <v>10103400</v>
      </c>
    </row>
    <row r="1052" spans="1:7" x14ac:dyDescent="0.25">
      <c r="A1052" s="20">
        <v>42345</v>
      </c>
      <c r="B1052">
        <v>29.584999</v>
      </c>
      <c r="C1052">
        <v>29.605</v>
      </c>
      <c r="D1052">
        <v>27.889999</v>
      </c>
      <c r="E1052">
        <v>28.870000999999998</v>
      </c>
      <c r="F1052">
        <v>28.870000999999998</v>
      </c>
      <c r="G1052">
        <v>9557400</v>
      </c>
    </row>
    <row r="1053" spans="1:7" x14ac:dyDescent="0.25">
      <c r="A1053" s="20">
        <v>42346</v>
      </c>
      <c r="B1053">
        <v>27.695</v>
      </c>
      <c r="C1053">
        <v>28.725000000000001</v>
      </c>
      <c r="D1053">
        <v>27.299999</v>
      </c>
      <c r="E1053">
        <v>28.02</v>
      </c>
      <c r="F1053">
        <v>28.02</v>
      </c>
      <c r="G1053">
        <v>12349000</v>
      </c>
    </row>
    <row r="1054" spans="1:7" x14ac:dyDescent="0.25">
      <c r="A1054" s="20">
        <v>42347</v>
      </c>
      <c r="B1054">
        <v>27.639999</v>
      </c>
      <c r="C1054">
        <v>28.665001</v>
      </c>
      <c r="D1054">
        <v>26.040001</v>
      </c>
      <c r="E1054">
        <v>26.834999</v>
      </c>
      <c r="F1054">
        <v>26.834999</v>
      </c>
      <c r="G1054">
        <v>14266600</v>
      </c>
    </row>
    <row r="1055" spans="1:7" x14ac:dyDescent="0.25">
      <c r="A1055" s="20">
        <v>42348</v>
      </c>
      <c r="B1055">
        <v>26.684999000000001</v>
      </c>
      <c r="C1055">
        <v>27.43</v>
      </c>
      <c r="D1055">
        <v>26.190000999999999</v>
      </c>
      <c r="E1055">
        <v>26.495000999999998</v>
      </c>
      <c r="F1055">
        <v>26.495000999999998</v>
      </c>
      <c r="G1055">
        <v>9866800</v>
      </c>
    </row>
    <row r="1056" spans="1:7" x14ac:dyDescent="0.25">
      <c r="A1056" s="20">
        <v>42349</v>
      </c>
      <c r="B1056">
        <v>25.084999</v>
      </c>
      <c r="C1056">
        <v>25.4</v>
      </c>
      <c r="D1056">
        <v>22.024999999999999</v>
      </c>
      <c r="E1056">
        <v>22.57</v>
      </c>
      <c r="F1056">
        <v>22.57</v>
      </c>
      <c r="G1056">
        <v>9286000</v>
      </c>
    </row>
    <row r="1057" spans="1:7" x14ac:dyDescent="0.25">
      <c r="A1057" s="20">
        <v>42352</v>
      </c>
      <c r="B1057">
        <v>22.610001</v>
      </c>
      <c r="C1057">
        <v>24.184999000000001</v>
      </c>
      <c r="D1057">
        <v>21.540001</v>
      </c>
      <c r="E1057">
        <v>24.01</v>
      </c>
      <c r="F1057">
        <v>24.01</v>
      </c>
      <c r="G1057">
        <v>8199300</v>
      </c>
    </row>
    <row r="1058" spans="1:7" x14ac:dyDescent="0.25">
      <c r="A1058" s="20">
        <v>42353</v>
      </c>
      <c r="B1058">
        <v>24.860001</v>
      </c>
      <c r="C1058">
        <v>25.334999</v>
      </c>
      <c r="D1058">
        <v>24.110001</v>
      </c>
      <c r="E1058">
        <v>25.030000999999999</v>
      </c>
      <c r="F1058">
        <v>25.030000999999999</v>
      </c>
      <c r="G1058">
        <v>12034600</v>
      </c>
    </row>
    <row r="1059" spans="1:7" x14ac:dyDescent="0.25">
      <c r="A1059" s="20">
        <v>42354</v>
      </c>
      <c r="B1059">
        <v>25.84</v>
      </c>
      <c r="C1059">
        <v>27.15</v>
      </c>
      <c r="D1059">
        <v>25.23</v>
      </c>
      <c r="E1059">
        <v>26.690000999999999</v>
      </c>
      <c r="F1059">
        <v>26.690000999999999</v>
      </c>
      <c r="G1059">
        <v>15129000</v>
      </c>
    </row>
    <row r="1060" spans="1:7" x14ac:dyDescent="0.25">
      <c r="A1060" s="20">
        <v>42355</v>
      </c>
      <c r="B1060">
        <v>26.895</v>
      </c>
      <c r="C1060">
        <v>26.91</v>
      </c>
      <c r="D1060">
        <v>25.309999000000001</v>
      </c>
      <c r="E1060">
        <v>25.6</v>
      </c>
      <c r="F1060">
        <v>25.6</v>
      </c>
      <c r="G1060">
        <v>12952800</v>
      </c>
    </row>
    <row r="1061" spans="1:7" x14ac:dyDescent="0.25">
      <c r="A1061" s="20">
        <v>42356</v>
      </c>
      <c r="B1061">
        <v>24.709999</v>
      </c>
      <c r="C1061">
        <v>24.99</v>
      </c>
      <c r="D1061">
        <v>23.375</v>
      </c>
      <c r="E1061">
        <v>23.59</v>
      </c>
      <c r="F1061">
        <v>23.59</v>
      </c>
      <c r="G1061">
        <v>7668100</v>
      </c>
    </row>
    <row r="1062" spans="1:7" x14ac:dyDescent="0.25">
      <c r="A1062" s="20">
        <v>42359</v>
      </c>
      <c r="B1062">
        <v>24.424999</v>
      </c>
      <c r="C1062">
        <v>24.639999</v>
      </c>
      <c r="D1062">
        <v>23.545000000000002</v>
      </c>
      <c r="E1062">
        <v>24.614999999999998</v>
      </c>
      <c r="F1062">
        <v>24.614999999999998</v>
      </c>
      <c r="G1062">
        <v>6430000</v>
      </c>
    </row>
    <row r="1063" spans="1:7" x14ac:dyDescent="0.25">
      <c r="A1063" s="20">
        <v>42360</v>
      </c>
      <c r="B1063">
        <v>25.379999000000002</v>
      </c>
      <c r="C1063">
        <v>26.094999000000001</v>
      </c>
      <c r="D1063">
        <v>25.045000000000002</v>
      </c>
      <c r="E1063">
        <v>25.825001</v>
      </c>
      <c r="F1063">
        <v>25.825001</v>
      </c>
      <c r="G1063">
        <v>5069200</v>
      </c>
    </row>
    <row r="1064" spans="1:7" x14ac:dyDescent="0.25">
      <c r="A1064" s="20">
        <v>42361</v>
      </c>
      <c r="B1064">
        <v>26.42</v>
      </c>
      <c r="C1064">
        <v>26.620000999999998</v>
      </c>
      <c r="D1064">
        <v>25.809999000000001</v>
      </c>
      <c r="E1064">
        <v>26.405000999999999</v>
      </c>
      <c r="F1064">
        <v>26.405000999999999</v>
      </c>
      <c r="G1064">
        <v>3845200</v>
      </c>
    </row>
    <row r="1065" spans="1:7" x14ac:dyDescent="0.25">
      <c r="A1065" s="20">
        <v>42362</v>
      </c>
      <c r="B1065">
        <v>26.195</v>
      </c>
      <c r="C1065">
        <v>26.334999</v>
      </c>
      <c r="D1065">
        <v>25.855</v>
      </c>
      <c r="E1065">
        <v>25.92</v>
      </c>
      <c r="F1065">
        <v>25.92</v>
      </c>
      <c r="G1065">
        <v>1712000</v>
      </c>
    </row>
    <row r="1066" spans="1:7" x14ac:dyDescent="0.25">
      <c r="A1066" s="20">
        <v>42366</v>
      </c>
      <c r="B1066">
        <v>25.49</v>
      </c>
      <c r="C1066">
        <v>26.25</v>
      </c>
      <c r="D1066">
        <v>24.965</v>
      </c>
      <c r="E1066">
        <v>26.200001</v>
      </c>
      <c r="F1066">
        <v>26.200001</v>
      </c>
      <c r="G1066">
        <v>3451900</v>
      </c>
    </row>
    <row r="1067" spans="1:7" x14ac:dyDescent="0.25">
      <c r="A1067" s="20">
        <v>42367</v>
      </c>
      <c r="B1067">
        <v>26.635000000000002</v>
      </c>
      <c r="C1067">
        <v>26.825001</v>
      </c>
      <c r="D1067">
        <v>26.385000000000002</v>
      </c>
      <c r="E1067">
        <v>26.700001</v>
      </c>
      <c r="F1067">
        <v>26.700001</v>
      </c>
      <c r="G1067">
        <v>4270200</v>
      </c>
    </row>
    <row r="1068" spans="1:7" x14ac:dyDescent="0.25">
      <c r="A1068" s="20">
        <v>42368</v>
      </c>
      <c r="B1068">
        <v>26.34</v>
      </c>
      <c r="C1068">
        <v>26.379999000000002</v>
      </c>
      <c r="D1068">
        <v>25.754999000000002</v>
      </c>
      <c r="E1068">
        <v>25.855</v>
      </c>
      <c r="F1068">
        <v>25.855</v>
      </c>
      <c r="G1068">
        <v>2479100</v>
      </c>
    </row>
    <row r="1069" spans="1:7" x14ac:dyDescent="0.25">
      <c r="A1069" s="20">
        <v>42369</v>
      </c>
      <c r="B1069">
        <v>25.51</v>
      </c>
      <c r="C1069">
        <v>25.950001</v>
      </c>
      <c r="D1069">
        <v>25.209999</v>
      </c>
      <c r="E1069">
        <v>25.225000000000001</v>
      </c>
      <c r="F1069">
        <v>25.225000000000001</v>
      </c>
      <c r="G1069">
        <v>2961600</v>
      </c>
    </row>
    <row r="1070" spans="1:7" x14ac:dyDescent="0.25">
      <c r="A1070" s="20">
        <v>42373</v>
      </c>
      <c r="B1070">
        <v>23.24</v>
      </c>
      <c r="C1070">
        <v>23.75</v>
      </c>
      <c r="D1070">
        <v>22.364999999999998</v>
      </c>
      <c r="E1070">
        <v>23.629999000000002</v>
      </c>
      <c r="F1070">
        <v>23.629999000000002</v>
      </c>
      <c r="G1070">
        <v>8187400</v>
      </c>
    </row>
    <row r="1071" spans="1:7" x14ac:dyDescent="0.25">
      <c r="A1071" s="20">
        <v>42374</v>
      </c>
      <c r="B1071">
        <v>24.209999</v>
      </c>
      <c r="C1071">
        <v>24.639999</v>
      </c>
      <c r="D1071">
        <v>23.469999000000001</v>
      </c>
      <c r="E1071">
        <v>24.43</v>
      </c>
      <c r="F1071">
        <v>24.43</v>
      </c>
      <c r="G1071">
        <v>4732100</v>
      </c>
    </row>
    <row r="1072" spans="1:7" x14ac:dyDescent="0.25">
      <c r="A1072" s="20">
        <v>42375</v>
      </c>
      <c r="B1072">
        <v>22.809999000000001</v>
      </c>
      <c r="C1072">
        <v>23.77</v>
      </c>
      <c r="D1072">
        <v>22.790001</v>
      </c>
      <c r="E1072">
        <v>23.695</v>
      </c>
      <c r="F1072">
        <v>23.695</v>
      </c>
      <c r="G1072">
        <v>6404900</v>
      </c>
    </row>
    <row r="1073" spans="1:7" x14ac:dyDescent="0.25">
      <c r="A1073" s="20">
        <v>42376</v>
      </c>
      <c r="B1073">
        <v>22.105</v>
      </c>
      <c r="C1073">
        <v>22.73</v>
      </c>
      <c r="D1073">
        <v>20.780000999999999</v>
      </c>
      <c r="E1073">
        <v>21.17</v>
      </c>
      <c r="F1073">
        <v>21.17</v>
      </c>
      <c r="G1073">
        <v>13007900</v>
      </c>
    </row>
    <row r="1074" spans="1:7" x14ac:dyDescent="0.25">
      <c r="A1074" s="20">
        <v>42377</v>
      </c>
      <c r="B1074">
        <v>21.799999</v>
      </c>
      <c r="C1074">
        <v>22.014999</v>
      </c>
      <c r="D1074">
        <v>19.700001</v>
      </c>
      <c r="E1074">
        <v>19.934999000000001</v>
      </c>
      <c r="F1074">
        <v>19.934999000000001</v>
      </c>
      <c r="G1074">
        <v>8732400</v>
      </c>
    </row>
    <row r="1075" spans="1:7" x14ac:dyDescent="0.25">
      <c r="A1075" s="20">
        <v>42380</v>
      </c>
      <c r="B1075">
        <v>20.110001</v>
      </c>
      <c r="C1075">
        <v>20.690000999999999</v>
      </c>
      <c r="D1075">
        <v>18.465</v>
      </c>
      <c r="E1075">
        <v>20.52</v>
      </c>
      <c r="F1075">
        <v>20.52</v>
      </c>
      <c r="G1075">
        <v>12557500</v>
      </c>
    </row>
    <row r="1076" spans="1:7" x14ac:dyDescent="0.25">
      <c r="A1076" s="20">
        <v>42381</v>
      </c>
      <c r="B1076">
        <v>21.385000000000002</v>
      </c>
      <c r="C1076">
        <v>21.545000000000002</v>
      </c>
      <c r="D1076">
        <v>20.174999</v>
      </c>
      <c r="E1076">
        <v>21.504999000000002</v>
      </c>
      <c r="F1076">
        <v>21.504999000000002</v>
      </c>
      <c r="G1076">
        <v>24919200</v>
      </c>
    </row>
    <row r="1077" spans="1:7" x14ac:dyDescent="0.25">
      <c r="A1077" s="20">
        <v>42382</v>
      </c>
      <c r="B1077">
        <v>21.91</v>
      </c>
      <c r="C1077">
        <v>21.969999000000001</v>
      </c>
      <c r="D1077">
        <v>18.940000999999999</v>
      </c>
      <c r="E1077">
        <v>19.299999</v>
      </c>
      <c r="F1077">
        <v>19.299999</v>
      </c>
      <c r="G1077">
        <v>27506600</v>
      </c>
    </row>
    <row r="1078" spans="1:7" x14ac:dyDescent="0.25">
      <c r="A1078" s="20">
        <v>42383</v>
      </c>
      <c r="B1078">
        <v>19.5</v>
      </c>
      <c r="C1078">
        <v>20.51</v>
      </c>
      <c r="D1078">
        <v>18.614999999999998</v>
      </c>
      <c r="E1078">
        <v>20.014999</v>
      </c>
      <c r="F1078">
        <v>20.014999</v>
      </c>
      <c r="G1078">
        <v>23808200</v>
      </c>
    </row>
    <row r="1079" spans="1:7" x14ac:dyDescent="0.25">
      <c r="A1079" s="20">
        <v>42384</v>
      </c>
      <c r="B1079">
        <v>17.809999000000001</v>
      </c>
      <c r="C1079">
        <v>18.655000999999999</v>
      </c>
      <c r="D1079">
        <v>17.295000000000002</v>
      </c>
      <c r="E1079">
        <v>18.014999</v>
      </c>
      <c r="F1079">
        <v>18.014999</v>
      </c>
      <c r="G1079">
        <v>17398200</v>
      </c>
    </row>
    <row r="1080" spans="1:7" x14ac:dyDescent="0.25">
      <c r="A1080" s="20">
        <v>42388</v>
      </c>
      <c r="B1080">
        <v>18.745000999999998</v>
      </c>
      <c r="C1080">
        <v>18.745000999999998</v>
      </c>
      <c r="D1080">
        <v>17.209999</v>
      </c>
      <c r="E1080">
        <v>18.004999000000002</v>
      </c>
      <c r="F1080">
        <v>18.004999000000002</v>
      </c>
      <c r="G1080">
        <v>12096500</v>
      </c>
    </row>
    <row r="1081" spans="1:7" x14ac:dyDescent="0.25">
      <c r="A1081" s="20">
        <v>42389</v>
      </c>
      <c r="B1081">
        <v>17.415001</v>
      </c>
      <c r="C1081">
        <v>17.965</v>
      </c>
      <c r="D1081">
        <v>15.95</v>
      </c>
      <c r="E1081">
        <v>17.555</v>
      </c>
      <c r="F1081">
        <v>17.555</v>
      </c>
      <c r="G1081">
        <v>19858700</v>
      </c>
    </row>
    <row r="1082" spans="1:7" x14ac:dyDescent="0.25">
      <c r="A1082" s="20">
        <v>42390</v>
      </c>
      <c r="B1082">
        <v>17.725000000000001</v>
      </c>
      <c r="C1082">
        <v>18.25</v>
      </c>
      <c r="D1082">
        <v>16.870000999999998</v>
      </c>
      <c r="E1082">
        <v>17.625</v>
      </c>
      <c r="F1082">
        <v>17.625</v>
      </c>
      <c r="G1082">
        <v>12874500</v>
      </c>
    </row>
    <row r="1083" spans="1:7" x14ac:dyDescent="0.25">
      <c r="A1083" s="20">
        <v>42391</v>
      </c>
      <c r="B1083">
        <v>18.450001</v>
      </c>
      <c r="C1083">
        <v>19.100000000000001</v>
      </c>
      <c r="D1083">
        <v>18.25</v>
      </c>
      <c r="E1083">
        <v>19.094999000000001</v>
      </c>
      <c r="F1083">
        <v>19.094999000000001</v>
      </c>
      <c r="G1083">
        <v>10201900</v>
      </c>
    </row>
    <row r="1084" spans="1:7" x14ac:dyDescent="0.25">
      <c r="A1084" s="20">
        <v>42394</v>
      </c>
      <c r="B1084">
        <v>18.84</v>
      </c>
      <c r="C1084">
        <v>19.135000000000002</v>
      </c>
      <c r="D1084">
        <v>18.024999999999999</v>
      </c>
      <c r="E1084">
        <v>18.105</v>
      </c>
      <c r="F1084">
        <v>18.105</v>
      </c>
      <c r="G1084">
        <v>9370500</v>
      </c>
    </row>
    <row r="1085" spans="1:7" x14ac:dyDescent="0.25">
      <c r="A1085" s="20">
        <v>42395</v>
      </c>
      <c r="B1085">
        <v>18.375</v>
      </c>
      <c r="C1085">
        <v>18.98</v>
      </c>
      <c r="D1085">
        <v>18.125</v>
      </c>
      <c r="E1085">
        <v>18.965</v>
      </c>
      <c r="F1085">
        <v>18.965</v>
      </c>
      <c r="G1085">
        <v>8618400</v>
      </c>
    </row>
    <row r="1086" spans="1:7" x14ac:dyDescent="0.25">
      <c r="A1086" s="20">
        <v>42396</v>
      </c>
      <c r="B1086">
        <v>18.754999000000002</v>
      </c>
      <c r="C1086">
        <v>19.364999999999998</v>
      </c>
      <c r="D1086">
        <v>17.93</v>
      </c>
      <c r="E1086">
        <v>18.190000999999999</v>
      </c>
      <c r="F1086">
        <v>18.190000999999999</v>
      </c>
      <c r="G1086">
        <v>25531000</v>
      </c>
    </row>
    <row r="1087" spans="1:7" x14ac:dyDescent="0.25">
      <c r="A1087" s="20">
        <v>42397</v>
      </c>
      <c r="B1087">
        <v>18.799999</v>
      </c>
      <c r="C1087">
        <v>18.934999000000001</v>
      </c>
      <c r="D1087">
        <v>18</v>
      </c>
      <c r="E1087">
        <v>18.809999000000001</v>
      </c>
      <c r="F1087">
        <v>18.809999000000001</v>
      </c>
      <c r="G1087">
        <v>18219800</v>
      </c>
    </row>
    <row r="1088" spans="1:7" x14ac:dyDescent="0.25">
      <c r="A1088" s="20">
        <v>42398</v>
      </c>
      <c r="B1088">
        <v>18.950001</v>
      </c>
      <c r="C1088">
        <v>19.625</v>
      </c>
      <c r="D1088">
        <v>18.855</v>
      </c>
      <c r="E1088">
        <v>19.559999000000001</v>
      </c>
      <c r="F1088">
        <v>19.559999000000001</v>
      </c>
      <c r="G1088">
        <v>7568400</v>
      </c>
    </row>
    <row r="1089" spans="1:7" x14ac:dyDescent="0.25">
      <c r="A1089" s="20">
        <v>42401</v>
      </c>
      <c r="B1089">
        <v>19.440000999999999</v>
      </c>
      <c r="C1089">
        <v>20.010000000000002</v>
      </c>
      <c r="D1089">
        <v>19.105</v>
      </c>
      <c r="E1089">
        <v>19.780000999999999</v>
      </c>
      <c r="F1089">
        <v>19.780000999999999</v>
      </c>
      <c r="G1089">
        <v>7473200</v>
      </c>
    </row>
    <row r="1090" spans="1:7" x14ac:dyDescent="0.25">
      <c r="A1090" s="20">
        <v>42402</v>
      </c>
      <c r="B1090">
        <v>19.135000000000002</v>
      </c>
      <c r="C1090">
        <v>19.174999</v>
      </c>
      <c r="D1090">
        <v>18.27</v>
      </c>
      <c r="E1090">
        <v>18.43</v>
      </c>
      <c r="F1090">
        <v>18.43</v>
      </c>
      <c r="G1090">
        <v>11439100</v>
      </c>
    </row>
    <row r="1091" spans="1:7" x14ac:dyDescent="0.25">
      <c r="A1091" s="20">
        <v>42403</v>
      </c>
      <c r="B1091">
        <v>18.75</v>
      </c>
      <c r="C1091">
        <v>18.764999</v>
      </c>
      <c r="D1091">
        <v>17.399999999999999</v>
      </c>
      <c r="E1091">
        <v>18.670000000000002</v>
      </c>
      <c r="F1091">
        <v>18.670000000000002</v>
      </c>
      <c r="G1091">
        <v>11075500</v>
      </c>
    </row>
    <row r="1092" spans="1:7" x14ac:dyDescent="0.25">
      <c r="A1092" s="20">
        <v>42404</v>
      </c>
      <c r="B1092">
        <v>18.440000999999999</v>
      </c>
      <c r="C1092">
        <v>18.924999</v>
      </c>
      <c r="D1092">
        <v>18.200001</v>
      </c>
      <c r="E1092">
        <v>18.465</v>
      </c>
      <c r="F1092">
        <v>18.465</v>
      </c>
      <c r="G1092">
        <v>7273400</v>
      </c>
    </row>
    <row r="1093" spans="1:7" x14ac:dyDescent="0.25">
      <c r="A1093" s="20">
        <v>42405</v>
      </c>
      <c r="B1093">
        <v>18.514999</v>
      </c>
      <c r="C1093">
        <v>18.535</v>
      </c>
      <c r="D1093">
        <v>17.424999</v>
      </c>
      <c r="E1093">
        <v>17.735001</v>
      </c>
      <c r="F1093">
        <v>17.735001</v>
      </c>
      <c r="G1093">
        <v>9633400</v>
      </c>
    </row>
    <row r="1094" spans="1:7" x14ac:dyDescent="0.25">
      <c r="A1094" s="20">
        <v>42408</v>
      </c>
      <c r="B1094">
        <v>17.075001</v>
      </c>
      <c r="C1094">
        <v>17.245000999999998</v>
      </c>
      <c r="D1094">
        <v>16.125</v>
      </c>
      <c r="E1094">
        <v>16.879999000000002</v>
      </c>
      <c r="F1094">
        <v>16.879999000000002</v>
      </c>
      <c r="G1094">
        <v>11516300</v>
      </c>
    </row>
    <row r="1095" spans="1:7" x14ac:dyDescent="0.25">
      <c r="A1095" s="20">
        <v>42409</v>
      </c>
      <c r="B1095">
        <v>16.200001</v>
      </c>
      <c r="C1095">
        <v>17.105</v>
      </c>
      <c r="D1095">
        <v>16.135000000000002</v>
      </c>
      <c r="E1095">
        <v>16.754999000000002</v>
      </c>
      <c r="F1095">
        <v>16.754999000000002</v>
      </c>
      <c r="G1095">
        <v>9343700</v>
      </c>
    </row>
    <row r="1096" spans="1:7" x14ac:dyDescent="0.25">
      <c r="A1096" s="20">
        <v>42410</v>
      </c>
      <c r="B1096">
        <v>17.059999000000001</v>
      </c>
      <c r="C1096">
        <v>17.355</v>
      </c>
      <c r="D1096">
        <v>16.584999</v>
      </c>
      <c r="E1096">
        <v>16.625</v>
      </c>
      <c r="F1096">
        <v>16.625</v>
      </c>
      <c r="G1096">
        <v>13791000</v>
      </c>
    </row>
    <row r="1097" spans="1:7" x14ac:dyDescent="0.25">
      <c r="A1097" s="20">
        <v>42411</v>
      </c>
      <c r="B1097">
        <v>15.494999999999999</v>
      </c>
      <c r="C1097">
        <v>16</v>
      </c>
      <c r="D1097">
        <v>14.99</v>
      </c>
      <c r="E1097">
        <v>15.615</v>
      </c>
      <c r="F1097">
        <v>15.615</v>
      </c>
      <c r="G1097">
        <v>26283800</v>
      </c>
    </row>
    <row r="1098" spans="1:7" x14ac:dyDescent="0.25">
      <c r="A1098" s="20">
        <v>42412</v>
      </c>
      <c r="B1098">
        <v>16.100000000000001</v>
      </c>
      <c r="C1098">
        <v>16.325001</v>
      </c>
      <c r="D1098">
        <v>15.73</v>
      </c>
      <c r="E1098">
        <v>16.290001</v>
      </c>
      <c r="F1098">
        <v>16.290001</v>
      </c>
      <c r="G1098">
        <v>6398000</v>
      </c>
    </row>
    <row r="1099" spans="1:7" x14ac:dyDescent="0.25">
      <c r="A1099" s="20">
        <v>42416</v>
      </c>
      <c r="B1099">
        <v>16.850000000000001</v>
      </c>
      <c r="C1099">
        <v>17.084999</v>
      </c>
      <c r="D1099">
        <v>16.575001</v>
      </c>
      <c r="E1099">
        <v>17.035</v>
      </c>
      <c r="F1099">
        <v>17.035</v>
      </c>
      <c r="G1099">
        <v>6704700</v>
      </c>
    </row>
    <row r="1100" spans="1:7" x14ac:dyDescent="0.25">
      <c r="A1100" s="20">
        <v>42417</v>
      </c>
      <c r="B1100">
        <v>17.43</v>
      </c>
      <c r="C1100">
        <v>17.790001</v>
      </c>
      <c r="D1100">
        <v>17.27</v>
      </c>
      <c r="E1100">
        <v>17.700001</v>
      </c>
      <c r="F1100">
        <v>17.700001</v>
      </c>
      <c r="G1100">
        <v>5058500</v>
      </c>
    </row>
    <row r="1101" spans="1:7" x14ac:dyDescent="0.25">
      <c r="A1101" s="20">
        <v>42418</v>
      </c>
      <c r="B1101">
        <v>17.805</v>
      </c>
      <c r="C1101">
        <v>18.024999999999999</v>
      </c>
      <c r="D1101">
        <v>17.454999999999998</v>
      </c>
      <c r="E1101">
        <v>17.739999999999998</v>
      </c>
      <c r="F1101">
        <v>17.739999999999998</v>
      </c>
      <c r="G1101">
        <v>8096600</v>
      </c>
    </row>
    <row r="1102" spans="1:7" x14ac:dyDescent="0.25">
      <c r="A1102" s="20">
        <v>42419</v>
      </c>
      <c r="B1102">
        <v>17.440000999999999</v>
      </c>
      <c r="C1102">
        <v>18.245000999999998</v>
      </c>
      <c r="D1102">
        <v>17.280000999999999</v>
      </c>
      <c r="E1102">
        <v>18.215</v>
      </c>
      <c r="F1102">
        <v>18.215</v>
      </c>
      <c r="G1102">
        <v>10575700</v>
      </c>
    </row>
    <row r="1103" spans="1:7" x14ac:dyDescent="0.25">
      <c r="A1103" s="20">
        <v>42422</v>
      </c>
      <c r="B1103">
        <v>18.725000000000001</v>
      </c>
      <c r="C1103">
        <v>19.260000000000002</v>
      </c>
      <c r="D1103">
        <v>18.674999</v>
      </c>
      <c r="E1103">
        <v>19.25</v>
      </c>
      <c r="F1103">
        <v>19.25</v>
      </c>
      <c r="G1103">
        <v>8469500</v>
      </c>
    </row>
    <row r="1104" spans="1:7" x14ac:dyDescent="0.25">
      <c r="A1104" s="20">
        <v>42423</v>
      </c>
      <c r="B1104">
        <v>19.010000000000002</v>
      </c>
      <c r="C1104">
        <v>19.135000000000002</v>
      </c>
      <c r="D1104">
        <v>18.200001</v>
      </c>
      <c r="E1104">
        <v>18.285</v>
      </c>
      <c r="F1104">
        <v>18.285</v>
      </c>
      <c r="G1104">
        <v>6219300</v>
      </c>
    </row>
    <row r="1105" spans="1:7" x14ac:dyDescent="0.25">
      <c r="A1105" s="20">
        <v>42424</v>
      </c>
      <c r="B1105">
        <v>17.524999999999999</v>
      </c>
      <c r="C1105">
        <v>18.485001</v>
      </c>
      <c r="D1105">
        <v>17.209999</v>
      </c>
      <c r="E1105">
        <v>18.389999</v>
      </c>
      <c r="F1105">
        <v>18.389999</v>
      </c>
      <c r="G1105">
        <v>10021500</v>
      </c>
    </row>
    <row r="1106" spans="1:7" x14ac:dyDescent="0.25">
      <c r="A1106" s="20">
        <v>42425</v>
      </c>
      <c r="B1106">
        <v>18.540001</v>
      </c>
      <c r="C1106">
        <v>19.045000000000002</v>
      </c>
      <c r="D1106">
        <v>18.165001</v>
      </c>
      <c r="E1106">
        <v>19.030000999999999</v>
      </c>
      <c r="F1106">
        <v>19.030000999999999</v>
      </c>
      <c r="G1106">
        <v>5936800</v>
      </c>
    </row>
    <row r="1107" spans="1:7" x14ac:dyDescent="0.25">
      <c r="A1107" s="20">
        <v>42426</v>
      </c>
      <c r="B1107">
        <v>19.34</v>
      </c>
      <c r="C1107">
        <v>19.424999</v>
      </c>
      <c r="D1107">
        <v>18.549999</v>
      </c>
      <c r="E1107">
        <v>18.75</v>
      </c>
      <c r="F1107">
        <v>18.75</v>
      </c>
      <c r="G1107">
        <v>7333200</v>
      </c>
    </row>
    <row r="1108" spans="1:7" x14ac:dyDescent="0.25">
      <c r="A1108" s="20">
        <v>42429</v>
      </c>
      <c r="B1108">
        <v>18.809999000000001</v>
      </c>
      <c r="C1108">
        <v>19.32</v>
      </c>
      <c r="D1108">
        <v>18.41</v>
      </c>
      <c r="E1108">
        <v>18.440000999999999</v>
      </c>
      <c r="F1108">
        <v>18.440000999999999</v>
      </c>
      <c r="G1108">
        <v>6012700</v>
      </c>
    </row>
    <row r="1109" spans="1:7" x14ac:dyDescent="0.25">
      <c r="A1109" s="20">
        <v>42430</v>
      </c>
      <c r="B1109">
        <v>18.879999000000002</v>
      </c>
      <c r="C1109">
        <v>20.045000000000002</v>
      </c>
      <c r="D1109">
        <v>18.690000999999999</v>
      </c>
      <c r="E1109">
        <v>20.045000000000002</v>
      </c>
      <c r="F1109">
        <v>20.045000000000002</v>
      </c>
      <c r="G1109">
        <v>5830500</v>
      </c>
    </row>
    <row r="1110" spans="1:7" x14ac:dyDescent="0.25">
      <c r="A1110" s="20">
        <v>42431</v>
      </c>
      <c r="B1110">
        <v>19.945</v>
      </c>
      <c r="C1110">
        <v>20.379999000000002</v>
      </c>
      <c r="D1110">
        <v>19.620000999999998</v>
      </c>
      <c r="E1110">
        <v>20.379999000000002</v>
      </c>
      <c r="F1110">
        <v>20.379999000000002</v>
      </c>
      <c r="G1110">
        <v>5870700</v>
      </c>
    </row>
    <row r="1111" spans="1:7" x14ac:dyDescent="0.25">
      <c r="A1111" s="20">
        <v>42432</v>
      </c>
      <c r="B1111">
        <v>20.260000000000002</v>
      </c>
      <c r="C1111">
        <v>21.23</v>
      </c>
      <c r="D1111">
        <v>20.100000000000001</v>
      </c>
      <c r="E1111">
        <v>21.030000999999999</v>
      </c>
      <c r="F1111">
        <v>21.030000999999999</v>
      </c>
      <c r="G1111">
        <v>7460900</v>
      </c>
    </row>
    <row r="1112" spans="1:7" x14ac:dyDescent="0.25">
      <c r="A1112" s="20">
        <v>42433</v>
      </c>
      <c r="B1112">
        <v>21.364999999999998</v>
      </c>
      <c r="C1112">
        <v>21.48</v>
      </c>
      <c r="D1112">
        <v>20.535</v>
      </c>
      <c r="E1112">
        <v>20.774999999999999</v>
      </c>
      <c r="F1112">
        <v>20.774999999999999</v>
      </c>
      <c r="G1112">
        <v>7150900</v>
      </c>
    </row>
    <row r="1113" spans="1:7" x14ac:dyDescent="0.25">
      <c r="A1113" s="20">
        <v>42436</v>
      </c>
      <c r="B1113">
        <v>20.344999000000001</v>
      </c>
      <c r="C1113">
        <v>21.174999</v>
      </c>
      <c r="D1113">
        <v>20.254999000000002</v>
      </c>
      <c r="E1113">
        <v>20.704999999999998</v>
      </c>
      <c r="F1113">
        <v>20.704999999999998</v>
      </c>
      <c r="G1113">
        <v>5589400</v>
      </c>
    </row>
    <row r="1114" spans="1:7" x14ac:dyDescent="0.25">
      <c r="A1114" s="20">
        <v>42437</v>
      </c>
      <c r="B1114">
        <v>20.264999</v>
      </c>
      <c r="C1114">
        <v>20.565000999999999</v>
      </c>
      <c r="D1114">
        <v>19.84</v>
      </c>
      <c r="E1114">
        <v>19.895</v>
      </c>
      <c r="F1114">
        <v>19.895</v>
      </c>
      <c r="G1114">
        <v>6284700</v>
      </c>
    </row>
    <row r="1115" spans="1:7" x14ac:dyDescent="0.25">
      <c r="A1115" s="20">
        <v>42438</v>
      </c>
      <c r="B1115">
        <v>20.105</v>
      </c>
      <c r="C1115">
        <v>20.264999</v>
      </c>
      <c r="D1115">
        <v>19.735001</v>
      </c>
      <c r="E1115">
        <v>20.170000000000002</v>
      </c>
      <c r="F1115">
        <v>20.170000000000002</v>
      </c>
      <c r="G1115">
        <v>5470400</v>
      </c>
    </row>
    <row r="1116" spans="1:7" x14ac:dyDescent="0.25">
      <c r="A1116" s="20">
        <v>42439</v>
      </c>
      <c r="B1116">
        <v>20.469999000000001</v>
      </c>
      <c r="C1116">
        <v>21.129999000000002</v>
      </c>
      <c r="D1116">
        <v>19.555</v>
      </c>
      <c r="E1116">
        <v>20.52</v>
      </c>
      <c r="F1116">
        <v>20.52</v>
      </c>
      <c r="G1116">
        <v>11868200</v>
      </c>
    </row>
    <row r="1117" spans="1:7" x14ac:dyDescent="0.25">
      <c r="A1117" s="20">
        <v>42440</v>
      </c>
      <c r="B1117">
        <v>21.030000999999999</v>
      </c>
      <c r="C1117">
        <v>21.575001</v>
      </c>
      <c r="D1117">
        <v>20.91</v>
      </c>
      <c r="E1117">
        <v>21.575001</v>
      </c>
      <c r="F1117">
        <v>21.575001</v>
      </c>
      <c r="G1117">
        <v>7340400</v>
      </c>
    </row>
    <row r="1118" spans="1:7" x14ac:dyDescent="0.25">
      <c r="A1118" s="20">
        <v>42443</v>
      </c>
      <c r="B1118">
        <v>21.415001</v>
      </c>
      <c r="C1118">
        <v>22.030000999999999</v>
      </c>
      <c r="D1118">
        <v>21.25</v>
      </c>
      <c r="E1118">
        <v>21.915001</v>
      </c>
      <c r="F1118">
        <v>21.915001</v>
      </c>
      <c r="G1118">
        <v>6340100</v>
      </c>
    </row>
    <row r="1119" spans="1:7" x14ac:dyDescent="0.25">
      <c r="A1119" s="20">
        <v>42444</v>
      </c>
      <c r="B1119">
        <v>21.25</v>
      </c>
      <c r="C1119">
        <v>21.639999</v>
      </c>
      <c r="D1119">
        <v>21.16</v>
      </c>
      <c r="E1119">
        <v>21.605</v>
      </c>
      <c r="F1119">
        <v>21.605</v>
      </c>
      <c r="G1119">
        <v>7154100</v>
      </c>
    </row>
    <row r="1120" spans="1:7" x14ac:dyDescent="0.25">
      <c r="A1120" s="20">
        <v>42445</v>
      </c>
      <c r="B1120">
        <v>21.315000999999999</v>
      </c>
      <c r="C1120">
        <v>22.575001</v>
      </c>
      <c r="D1120">
        <v>21.299999</v>
      </c>
      <c r="E1120">
        <v>22.389999</v>
      </c>
      <c r="F1120">
        <v>22.389999</v>
      </c>
      <c r="G1120">
        <v>9594100</v>
      </c>
    </row>
    <row r="1121" spans="1:7" x14ac:dyDescent="0.25">
      <c r="A1121" s="20">
        <v>42446</v>
      </c>
      <c r="B1121">
        <v>22.389999</v>
      </c>
      <c r="C1121">
        <v>23.334999</v>
      </c>
      <c r="D1121">
        <v>22.235001</v>
      </c>
      <c r="E1121">
        <v>23.045000000000002</v>
      </c>
      <c r="F1121">
        <v>23.045000000000002</v>
      </c>
      <c r="G1121">
        <v>6559700</v>
      </c>
    </row>
    <row r="1122" spans="1:7" x14ac:dyDescent="0.25">
      <c r="A1122" s="20">
        <v>42447</v>
      </c>
      <c r="B1122">
        <v>23.355</v>
      </c>
      <c r="C1122">
        <v>23.645</v>
      </c>
      <c r="D1122">
        <v>22.77</v>
      </c>
      <c r="E1122">
        <v>23.225000000000001</v>
      </c>
      <c r="F1122">
        <v>23.225000000000001</v>
      </c>
      <c r="G1122">
        <v>7154000</v>
      </c>
    </row>
    <row r="1123" spans="1:7" x14ac:dyDescent="0.25">
      <c r="A1123" s="20">
        <v>42450</v>
      </c>
      <c r="B1123">
        <v>23.219999000000001</v>
      </c>
      <c r="C1123">
        <v>23.945</v>
      </c>
      <c r="D1123">
        <v>23.155000999999999</v>
      </c>
      <c r="E1123">
        <v>23.875</v>
      </c>
      <c r="F1123">
        <v>23.875</v>
      </c>
      <c r="G1123">
        <v>6018000</v>
      </c>
    </row>
    <row r="1124" spans="1:7" x14ac:dyDescent="0.25">
      <c r="A1124" s="20">
        <v>42451</v>
      </c>
      <c r="B1124">
        <v>23.540001</v>
      </c>
      <c r="C1124">
        <v>24.360001</v>
      </c>
      <c r="D1124">
        <v>23.465</v>
      </c>
      <c r="E1124">
        <v>24.184999000000001</v>
      </c>
      <c r="F1124">
        <v>24.184999000000001</v>
      </c>
      <c r="G1124">
        <v>6418800</v>
      </c>
    </row>
    <row r="1125" spans="1:7" x14ac:dyDescent="0.25">
      <c r="A1125" s="20">
        <v>42452</v>
      </c>
      <c r="B1125">
        <v>23.940000999999999</v>
      </c>
      <c r="C1125">
        <v>23.959999</v>
      </c>
      <c r="D1125">
        <v>22.895</v>
      </c>
      <c r="E1125">
        <v>23.024999999999999</v>
      </c>
      <c r="F1125">
        <v>23.024999999999999</v>
      </c>
      <c r="G1125">
        <v>5620800</v>
      </c>
    </row>
    <row r="1126" spans="1:7" x14ac:dyDescent="0.25">
      <c r="A1126" s="20">
        <v>42453</v>
      </c>
      <c r="B1126">
        <v>22.24</v>
      </c>
      <c r="C1126">
        <v>23.17</v>
      </c>
      <c r="D1126">
        <v>22.040001</v>
      </c>
      <c r="E1126">
        <v>23.145</v>
      </c>
      <c r="F1126">
        <v>23.145</v>
      </c>
      <c r="G1126">
        <v>4947600</v>
      </c>
    </row>
    <row r="1127" spans="1:7" x14ac:dyDescent="0.25">
      <c r="A1127" s="20">
        <v>42457</v>
      </c>
      <c r="B1127">
        <v>23.370000999999998</v>
      </c>
      <c r="C1127">
        <v>23.84</v>
      </c>
      <c r="D1127">
        <v>22.995000999999998</v>
      </c>
      <c r="E1127">
        <v>23.469999000000001</v>
      </c>
      <c r="F1127">
        <v>23.469999000000001</v>
      </c>
      <c r="G1127">
        <v>3752200</v>
      </c>
    </row>
    <row r="1128" spans="1:7" x14ac:dyDescent="0.25">
      <c r="A1128" s="20">
        <v>42458</v>
      </c>
      <c r="B1128">
        <v>23.389999</v>
      </c>
      <c r="C1128">
        <v>24.885000000000002</v>
      </c>
      <c r="D1128">
        <v>23.190000999999999</v>
      </c>
      <c r="E1128">
        <v>24.83</v>
      </c>
      <c r="F1128">
        <v>24.83</v>
      </c>
      <c r="G1128">
        <v>4614400</v>
      </c>
    </row>
    <row r="1129" spans="1:7" x14ac:dyDescent="0.25">
      <c r="A1129" s="20">
        <v>42459</v>
      </c>
      <c r="B1129">
        <v>25.280000999999999</v>
      </c>
      <c r="C1129">
        <v>25.84</v>
      </c>
      <c r="D1129">
        <v>24.82</v>
      </c>
      <c r="E1129">
        <v>25.440000999999999</v>
      </c>
      <c r="F1129">
        <v>25.440000999999999</v>
      </c>
      <c r="G1129">
        <v>5960800</v>
      </c>
    </row>
    <row r="1130" spans="1:7" x14ac:dyDescent="0.25">
      <c r="A1130" s="20">
        <v>42460</v>
      </c>
      <c r="B1130">
        <v>25.190000999999999</v>
      </c>
      <c r="C1130">
        <v>25.75</v>
      </c>
      <c r="D1130">
        <v>24.870000999999998</v>
      </c>
      <c r="E1130">
        <v>25.264999</v>
      </c>
      <c r="F1130">
        <v>25.264999</v>
      </c>
      <c r="G1130">
        <v>4834600</v>
      </c>
    </row>
    <row r="1131" spans="1:7" x14ac:dyDescent="0.25">
      <c r="A1131" s="20">
        <v>42461</v>
      </c>
      <c r="B1131">
        <v>24.440000999999999</v>
      </c>
      <c r="C1131">
        <v>26.059999000000001</v>
      </c>
      <c r="D1131">
        <v>24.27</v>
      </c>
      <c r="E1131">
        <v>26</v>
      </c>
      <c r="F1131">
        <v>26</v>
      </c>
      <c r="G1131">
        <v>5771100</v>
      </c>
    </row>
    <row r="1132" spans="1:7" x14ac:dyDescent="0.25">
      <c r="A1132" s="20">
        <v>42464</v>
      </c>
      <c r="B1132">
        <v>26.035</v>
      </c>
      <c r="C1132">
        <v>26.155000999999999</v>
      </c>
      <c r="D1132">
        <v>25.18</v>
      </c>
      <c r="E1132">
        <v>25.280000999999999</v>
      </c>
      <c r="F1132">
        <v>25.280000999999999</v>
      </c>
      <c r="G1132">
        <v>5019600</v>
      </c>
    </row>
    <row r="1133" spans="1:7" x14ac:dyDescent="0.25">
      <c r="A1133" s="20">
        <v>42465</v>
      </c>
      <c r="B1133">
        <v>24.32</v>
      </c>
      <c r="C1133">
        <v>24.65</v>
      </c>
      <c r="D1133">
        <v>23.690000999999999</v>
      </c>
      <c r="E1133">
        <v>23.82</v>
      </c>
      <c r="F1133">
        <v>23.82</v>
      </c>
      <c r="G1133">
        <v>6779300</v>
      </c>
    </row>
    <row r="1134" spans="1:7" x14ac:dyDescent="0.25">
      <c r="A1134" s="20">
        <v>42466</v>
      </c>
      <c r="B1134">
        <v>23.945</v>
      </c>
      <c r="C1134">
        <v>25.459999</v>
      </c>
      <c r="D1134">
        <v>23.764999</v>
      </c>
      <c r="E1134">
        <v>25.4</v>
      </c>
      <c r="F1134">
        <v>25.4</v>
      </c>
      <c r="G1134">
        <v>6747400</v>
      </c>
    </row>
    <row r="1135" spans="1:7" x14ac:dyDescent="0.25">
      <c r="A1135" s="20">
        <v>42467</v>
      </c>
      <c r="B1135">
        <v>24.68</v>
      </c>
      <c r="C1135">
        <v>24.99</v>
      </c>
      <c r="D1135">
        <v>22.469999000000001</v>
      </c>
      <c r="E1135">
        <v>23.040001</v>
      </c>
      <c r="F1135">
        <v>23.040001</v>
      </c>
      <c r="G1135">
        <v>7828300</v>
      </c>
    </row>
    <row r="1136" spans="1:7" x14ac:dyDescent="0.25">
      <c r="A1136" s="20">
        <v>42468</v>
      </c>
      <c r="B1136">
        <v>23.9</v>
      </c>
      <c r="C1136">
        <v>24.285</v>
      </c>
      <c r="D1136">
        <v>23.204999999999998</v>
      </c>
      <c r="E1136">
        <v>23.66</v>
      </c>
      <c r="F1136">
        <v>23.66</v>
      </c>
      <c r="G1136">
        <v>4765200</v>
      </c>
    </row>
    <row r="1137" spans="1:7" x14ac:dyDescent="0.25">
      <c r="A1137" s="20">
        <v>42471</v>
      </c>
      <c r="B1137">
        <v>24.049999</v>
      </c>
      <c r="C1137">
        <v>24.344999000000001</v>
      </c>
      <c r="D1137">
        <v>23.285</v>
      </c>
      <c r="E1137">
        <v>23.305</v>
      </c>
      <c r="F1137">
        <v>23.305</v>
      </c>
      <c r="G1137">
        <v>7945300</v>
      </c>
    </row>
    <row r="1138" spans="1:7" x14ac:dyDescent="0.25">
      <c r="A1138" s="20">
        <v>42472</v>
      </c>
      <c r="B1138">
        <v>23.309999000000001</v>
      </c>
      <c r="C1138">
        <v>24.290001</v>
      </c>
      <c r="D1138">
        <v>22.77</v>
      </c>
      <c r="E1138">
        <v>24.07</v>
      </c>
      <c r="F1138">
        <v>24.07</v>
      </c>
      <c r="G1138">
        <v>6709800</v>
      </c>
    </row>
    <row r="1139" spans="1:7" x14ac:dyDescent="0.25">
      <c r="A1139" s="20">
        <v>42473</v>
      </c>
      <c r="B1139">
        <v>24.645</v>
      </c>
      <c r="C1139">
        <v>25.315000999999999</v>
      </c>
      <c r="D1139">
        <v>24.540001</v>
      </c>
      <c r="E1139">
        <v>25.285</v>
      </c>
      <c r="F1139">
        <v>25.285</v>
      </c>
      <c r="G1139">
        <v>7916800</v>
      </c>
    </row>
    <row r="1140" spans="1:7" x14ac:dyDescent="0.25">
      <c r="A1140" s="20">
        <v>42474</v>
      </c>
      <c r="B1140">
        <v>25.334999</v>
      </c>
      <c r="C1140">
        <v>25.695</v>
      </c>
      <c r="D1140">
        <v>24.9</v>
      </c>
      <c r="E1140">
        <v>25.370000999999998</v>
      </c>
      <c r="F1140">
        <v>25.370000999999998</v>
      </c>
      <c r="G1140">
        <v>7257000</v>
      </c>
    </row>
    <row r="1141" spans="1:7" x14ac:dyDescent="0.25">
      <c r="A1141" s="20">
        <v>42475</v>
      </c>
      <c r="B1141">
        <v>25.445</v>
      </c>
      <c r="C1141">
        <v>25.735001</v>
      </c>
      <c r="D1141">
        <v>25.139999</v>
      </c>
      <c r="E1141">
        <v>25.704999999999998</v>
      </c>
      <c r="F1141">
        <v>25.704999999999998</v>
      </c>
      <c r="G1141">
        <v>6777900</v>
      </c>
    </row>
    <row r="1142" spans="1:7" x14ac:dyDescent="0.25">
      <c r="A1142" s="20">
        <v>42478</v>
      </c>
      <c r="B1142">
        <v>25.385000000000002</v>
      </c>
      <c r="C1142">
        <v>27.395</v>
      </c>
      <c r="D1142">
        <v>25.364999999999998</v>
      </c>
      <c r="E1142">
        <v>27.315000999999999</v>
      </c>
      <c r="F1142">
        <v>27.315000999999999</v>
      </c>
      <c r="G1142">
        <v>6939900</v>
      </c>
    </row>
    <row r="1143" spans="1:7" x14ac:dyDescent="0.25">
      <c r="A1143" s="20">
        <v>42479</v>
      </c>
      <c r="B1143">
        <v>27.450001</v>
      </c>
      <c r="C1143">
        <v>27.855</v>
      </c>
      <c r="D1143">
        <v>26.49</v>
      </c>
      <c r="E1143">
        <v>27.075001</v>
      </c>
      <c r="F1143">
        <v>27.075001</v>
      </c>
      <c r="G1143">
        <v>6980100</v>
      </c>
    </row>
    <row r="1144" spans="1:7" x14ac:dyDescent="0.25">
      <c r="A1144" s="20">
        <v>42480</v>
      </c>
      <c r="B1144">
        <v>27.459999</v>
      </c>
      <c r="C1144">
        <v>27.68</v>
      </c>
      <c r="D1144">
        <v>26.76</v>
      </c>
      <c r="E1144">
        <v>26.93</v>
      </c>
      <c r="F1144">
        <v>26.93</v>
      </c>
      <c r="G1144">
        <v>4929800</v>
      </c>
    </row>
    <row r="1145" spans="1:7" x14ac:dyDescent="0.25">
      <c r="A1145" s="20">
        <v>42481</v>
      </c>
      <c r="B1145">
        <v>26.635000000000002</v>
      </c>
      <c r="C1145">
        <v>26.85</v>
      </c>
      <c r="D1145">
        <v>25.985001</v>
      </c>
      <c r="E1145">
        <v>26.43</v>
      </c>
      <c r="F1145">
        <v>26.43</v>
      </c>
      <c r="G1145">
        <v>4519500</v>
      </c>
    </row>
    <row r="1146" spans="1:7" x14ac:dyDescent="0.25">
      <c r="A1146" s="20">
        <v>42482</v>
      </c>
      <c r="B1146">
        <v>26.264999</v>
      </c>
      <c r="C1146">
        <v>27.16</v>
      </c>
      <c r="D1146">
        <v>26.059999000000001</v>
      </c>
      <c r="E1146">
        <v>27.09</v>
      </c>
      <c r="F1146">
        <v>27.09</v>
      </c>
      <c r="G1146">
        <v>4134300</v>
      </c>
    </row>
    <row r="1147" spans="1:7" x14ac:dyDescent="0.25">
      <c r="A1147" s="20">
        <v>42485</v>
      </c>
      <c r="B1147">
        <v>26.645</v>
      </c>
      <c r="C1147">
        <v>26.84</v>
      </c>
      <c r="D1147">
        <v>26.1</v>
      </c>
      <c r="E1147">
        <v>26.719999000000001</v>
      </c>
      <c r="F1147">
        <v>26.719999000000001</v>
      </c>
      <c r="G1147">
        <v>4276400</v>
      </c>
    </row>
    <row r="1148" spans="1:7" x14ac:dyDescent="0.25">
      <c r="A1148" s="20">
        <v>42486</v>
      </c>
      <c r="B1148">
        <v>27.08</v>
      </c>
      <c r="C1148">
        <v>27.5</v>
      </c>
      <c r="D1148">
        <v>26.885000000000002</v>
      </c>
      <c r="E1148">
        <v>27.32</v>
      </c>
      <c r="F1148">
        <v>27.32</v>
      </c>
      <c r="G1148">
        <v>3517300</v>
      </c>
    </row>
    <row r="1149" spans="1:7" x14ac:dyDescent="0.25">
      <c r="A1149" s="20">
        <v>42487</v>
      </c>
      <c r="B1149">
        <v>26.924999</v>
      </c>
      <c r="C1149">
        <v>28.395</v>
      </c>
      <c r="D1149">
        <v>26.754999000000002</v>
      </c>
      <c r="E1149">
        <v>28.110001</v>
      </c>
      <c r="F1149">
        <v>28.110001</v>
      </c>
      <c r="G1149">
        <v>4944200</v>
      </c>
    </row>
    <row r="1150" spans="1:7" x14ac:dyDescent="0.25">
      <c r="A1150" s="20">
        <v>42488</v>
      </c>
      <c r="B1150">
        <v>27.545000000000002</v>
      </c>
      <c r="C1150">
        <v>28.625</v>
      </c>
      <c r="D1150">
        <v>26.235001</v>
      </c>
      <c r="E1150">
        <v>26.445</v>
      </c>
      <c r="F1150">
        <v>26.445</v>
      </c>
      <c r="G1150">
        <v>6294100</v>
      </c>
    </row>
    <row r="1151" spans="1:7" x14ac:dyDescent="0.25">
      <c r="A1151" s="20">
        <v>42489</v>
      </c>
      <c r="B1151">
        <v>26.129999000000002</v>
      </c>
      <c r="C1151">
        <v>26.434999000000001</v>
      </c>
      <c r="D1151">
        <v>24.35</v>
      </c>
      <c r="E1151">
        <v>25.565000999999999</v>
      </c>
      <c r="F1151">
        <v>25.565000999999999</v>
      </c>
      <c r="G1151">
        <v>8566000</v>
      </c>
    </row>
    <row r="1152" spans="1:7" x14ac:dyDescent="0.25">
      <c r="A1152" s="20">
        <v>42492</v>
      </c>
      <c r="B1152">
        <v>26.105</v>
      </c>
      <c r="C1152">
        <v>27.440000999999999</v>
      </c>
      <c r="D1152">
        <v>25.85</v>
      </c>
      <c r="E1152">
        <v>27.15</v>
      </c>
      <c r="F1152">
        <v>27.15</v>
      </c>
      <c r="G1152">
        <v>4454700</v>
      </c>
    </row>
    <row r="1153" spans="1:7" x14ac:dyDescent="0.25">
      <c r="A1153" s="20">
        <v>42493</v>
      </c>
      <c r="B1153">
        <v>26.34</v>
      </c>
      <c r="C1153">
        <v>26.445</v>
      </c>
      <c r="D1153">
        <v>25.33</v>
      </c>
      <c r="E1153">
        <v>25.905000999999999</v>
      </c>
      <c r="F1153">
        <v>25.905000999999999</v>
      </c>
      <c r="G1153">
        <v>6410900</v>
      </c>
    </row>
    <row r="1154" spans="1:7" x14ac:dyDescent="0.25">
      <c r="A1154" s="20">
        <v>42494</v>
      </c>
      <c r="B1154">
        <v>25.25</v>
      </c>
      <c r="C1154">
        <v>25.764999</v>
      </c>
      <c r="D1154">
        <v>24.99</v>
      </c>
      <c r="E1154">
        <v>25.575001</v>
      </c>
      <c r="F1154">
        <v>25.575001</v>
      </c>
      <c r="G1154">
        <v>5569600</v>
      </c>
    </row>
    <row r="1155" spans="1:7" x14ac:dyDescent="0.25">
      <c r="A1155" s="20">
        <v>42495</v>
      </c>
      <c r="B1155">
        <v>26.07</v>
      </c>
      <c r="C1155">
        <v>26.200001</v>
      </c>
      <c r="D1155">
        <v>25.195</v>
      </c>
      <c r="E1155">
        <v>25.620000999999998</v>
      </c>
      <c r="F1155">
        <v>25.620000999999998</v>
      </c>
      <c r="G1155">
        <v>5186600</v>
      </c>
    </row>
    <row r="1156" spans="1:7" x14ac:dyDescent="0.25">
      <c r="A1156" s="20">
        <v>42496</v>
      </c>
      <c r="B1156">
        <v>25.52</v>
      </c>
      <c r="C1156">
        <v>26.870000999999998</v>
      </c>
      <c r="D1156">
        <v>25.48</v>
      </c>
      <c r="E1156">
        <v>26.780000999999999</v>
      </c>
      <c r="F1156">
        <v>26.780000999999999</v>
      </c>
      <c r="G1156">
        <v>5739400</v>
      </c>
    </row>
    <row r="1157" spans="1:7" x14ac:dyDescent="0.25">
      <c r="A1157" s="20">
        <v>42499</v>
      </c>
      <c r="B1157">
        <v>27.02</v>
      </c>
      <c r="C1157">
        <v>27.945</v>
      </c>
      <c r="D1157">
        <v>26.950001</v>
      </c>
      <c r="E1157">
        <v>27.379999000000002</v>
      </c>
      <c r="F1157">
        <v>27.379999000000002</v>
      </c>
      <c r="G1157">
        <v>6123200</v>
      </c>
    </row>
    <row r="1158" spans="1:7" x14ac:dyDescent="0.25">
      <c r="A1158" s="20">
        <v>42500</v>
      </c>
      <c r="B1158">
        <v>28.084999</v>
      </c>
      <c r="C1158">
        <v>28.780000999999999</v>
      </c>
      <c r="D1158">
        <v>28.024999999999999</v>
      </c>
      <c r="E1158">
        <v>28.73</v>
      </c>
      <c r="F1158">
        <v>28.73</v>
      </c>
      <c r="G1158">
        <v>5414200</v>
      </c>
    </row>
    <row r="1159" spans="1:7" x14ac:dyDescent="0.25">
      <c r="A1159" s="20">
        <v>42501</v>
      </c>
      <c r="B1159">
        <v>28.610001</v>
      </c>
      <c r="C1159">
        <v>29.059999000000001</v>
      </c>
      <c r="D1159">
        <v>27.450001</v>
      </c>
      <c r="E1159">
        <v>27.68</v>
      </c>
      <c r="F1159">
        <v>27.68</v>
      </c>
      <c r="G1159">
        <v>14334800</v>
      </c>
    </row>
    <row r="1160" spans="1:7" x14ac:dyDescent="0.25">
      <c r="A1160" s="20">
        <v>42502</v>
      </c>
      <c r="B1160">
        <v>27.975000000000001</v>
      </c>
      <c r="C1160">
        <v>28.445</v>
      </c>
      <c r="D1160">
        <v>26.875</v>
      </c>
      <c r="E1160">
        <v>28</v>
      </c>
      <c r="F1160">
        <v>28</v>
      </c>
      <c r="G1160">
        <v>12867600</v>
      </c>
    </row>
    <row r="1161" spans="1:7" x14ac:dyDescent="0.25">
      <c r="A1161" s="20">
        <v>42503</v>
      </c>
      <c r="B1161">
        <v>28</v>
      </c>
      <c r="C1161">
        <v>28.530000999999999</v>
      </c>
      <c r="D1161">
        <v>26.73</v>
      </c>
      <c r="E1161">
        <v>26.965</v>
      </c>
      <c r="F1161">
        <v>26.965</v>
      </c>
      <c r="G1161">
        <v>7469100</v>
      </c>
    </row>
    <row r="1162" spans="1:7" x14ac:dyDescent="0.25">
      <c r="A1162" s="20">
        <v>42506</v>
      </c>
      <c r="B1162">
        <v>27.190000999999999</v>
      </c>
      <c r="C1162">
        <v>28.58</v>
      </c>
      <c r="D1162">
        <v>27.155000999999999</v>
      </c>
      <c r="E1162">
        <v>28.225000000000001</v>
      </c>
      <c r="F1162">
        <v>28.225000000000001</v>
      </c>
      <c r="G1162">
        <v>5446300</v>
      </c>
    </row>
    <row r="1163" spans="1:7" x14ac:dyDescent="0.25">
      <c r="A1163" s="20">
        <v>42507</v>
      </c>
      <c r="B1163">
        <v>28.014999</v>
      </c>
      <c r="C1163">
        <v>28.174999</v>
      </c>
      <c r="D1163">
        <v>26.59</v>
      </c>
      <c r="E1163">
        <v>26.99</v>
      </c>
      <c r="F1163">
        <v>26.99</v>
      </c>
      <c r="G1163">
        <v>8224700</v>
      </c>
    </row>
    <row r="1164" spans="1:7" x14ac:dyDescent="0.25">
      <c r="A1164" s="20">
        <v>42508</v>
      </c>
      <c r="B1164">
        <v>26.98</v>
      </c>
      <c r="C1164">
        <v>27.98</v>
      </c>
      <c r="D1164">
        <v>26.5</v>
      </c>
      <c r="E1164">
        <v>27.105</v>
      </c>
      <c r="F1164">
        <v>27.105</v>
      </c>
      <c r="G1164">
        <v>10283900</v>
      </c>
    </row>
    <row r="1165" spans="1:7" x14ac:dyDescent="0.25">
      <c r="A1165" s="20">
        <v>42509</v>
      </c>
      <c r="B1165">
        <v>26.639999</v>
      </c>
      <c r="C1165">
        <v>27.049999</v>
      </c>
      <c r="D1165">
        <v>25.58</v>
      </c>
      <c r="E1165">
        <v>26.99</v>
      </c>
      <c r="F1165">
        <v>26.99</v>
      </c>
      <c r="G1165">
        <v>9624900</v>
      </c>
    </row>
    <row r="1166" spans="1:7" x14ac:dyDescent="0.25">
      <c r="A1166" s="20">
        <v>42510</v>
      </c>
      <c r="B1166">
        <v>27.559999000000001</v>
      </c>
      <c r="C1166">
        <v>28.035</v>
      </c>
      <c r="D1166">
        <v>27.48</v>
      </c>
      <c r="E1166">
        <v>27.93</v>
      </c>
      <c r="F1166">
        <v>27.93</v>
      </c>
      <c r="G1166">
        <v>7930300</v>
      </c>
    </row>
    <row r="1167" spans="1:7" x14ac:dyDescent="0.25">
      <c r="A1167" s="20">
        <v>42513</v>
      </c>
      <c r="B1167">
        <v>28</v>
      </c>
      <c r="C1167">
        <v>28.459999</v>
      </c>
      <c r="D1167">
        <v>27.745000999999998</v>
      </c>
      <c r="E1167">
        <v>28.114999999999998</v>
      </c>
      <c r="F1167">
        <v>28.114999999999998</v>
      </c>
      <c r="G1167">
        <v>6338900</v>
      </c>
    </row>
    <row r="1168" spans="1:7" x14ac:dyDescent="0.25">
      <c r="A1168" s="20">
        <v>42514</v>
      </c>
      <c r="B1168">
        <v>28.48</v>
      </c>
      <c r="C1168">
        <v>29.545000000000002</v>
      </c>
      <c r="D1168">
        <v>28.450001</v>
      </c>
      <c r="E1168">
        <v>29.225000000000001</v>
      </c>
      <c r="F1168">
        <v>29.225000000000001</v>
      </c>
      <c r="G1168">
        <v>7349400</v>
      </c>
    </row>
    <row r="1169" spans="1:7" x14ac:dyDescent="0.25">
      <c r="A1169" s="20">
        <v>42515</v>
      </c>
      <c r="B1169">
        <v>29.68</v>
      </c>
      <c r="C1169">
        <v>30.344999000000001</v>
      </c>
      <c r="D1169">
        <v>29.43</v>
      </c>
      <c r="E1169">
        <v>29.780000999999999</v>
      </c>
      <c r="F1169">
        <v>29.780000999999999</v>
      </c>
      <c r="G1169">
        <v>8078000</v>
      </c>
    </row>
    <row r="1170" spans="1:7" x14ac:dyDescent="0.25">
      <c r="A1170" s="20">
        <v>42516</v>
      </c>
      <c r="B1170">
        <v>29.809999000000001</v>
      </c>
      <c r="C1170">
        <v>30.219999000000001</v>
      </c>
      <c r="D1170">
        <v>29.725000000000001</v>
      </c>
      <c r="E1170">
        <v>30.084999</v>
      </c>
      <c r="F1170">
        <v>30.084999</v>
      </c>
      <c r="G1170">
        <v>5864500</v>
      </c>
    </row>
    <row r="1171" spans="1:7" x14ac:dyDescent="0.25">
      <c r="A1171" s="20">
        <v>42517</v>
      </c>
      <c r="B1171">
        <v>30.309999000000001</v>
      </c>
      <c r="C1171">
        <v>30.940000999999999</v>
      </c>
      <c r="D1171">
        <v>30.219999000000001</v>
      </c>
      <c r="E1171">
        <v>30.934999000000001</v>
      </c>
      <c r="F1171">
        <v>30.934999000000001</v>
      </c>
      <c r="G1171">
        <v>6192400</v>
      </c>
    </row>
    <row r="1172" spans="1:7" x14ac:dyDescent="0.25">
      <c r="A1172" s="20">
        <v>42521</v>
      </c>
      <c r="B1172">
        <v>31.344999000000001</v>
      </c>
      <c r="C1172">
        <v>31.495000999999998</v>
      </c>
      <c r="D1172">
        <v>30.030000999999999</v>
      </c>
      <c r="E1172">
        <v>30.959999</v>
      </c>
      <c r="F1172">
        <v>30.959999</v>
      </c>
      <c r="G1172">
        <v>7262000</v>
      </c>
    </row>
    <row r="1173" spans="1:7" x14ac:dyDescent="0.25">
      <c r="A1173" s="20">
        <v>42522</v>
      </c>
      <c r="B1173">
        <v>30.41</v>
      </c>
      <c r="C1173">
        <v>31.41</v>
      </c>
      <c r="D1173">
        <v>30.059999000000001</v>
      </c>
      <c r="E1173">
        <v>31.17</v>
      </c>
      <c r="F1173">
        <v>31.17</v>
      </c>
      <c r="G1173">
        <v>5988200</v>
      </c>
    </row>
    <row r="1174" spans="1:7" x14ac:dyDescent="0.25">
      <c r="A1174" s="20">
        <v>42523</v>
      </c>
      <c r="B1174">
        <v>30.860001</v>
      </c>
      <c r="C1174">
        <v>32.060001</v>
      </c>
      <c r="D1174">
        <v>30.485001</v>
      </c>
      <c r="E1174">
        <v>32.034999999999997</v>
      </c>
      <c r="F1174">
        <v>32.034999999999997</v>
      </c>
      <c r="G1174">
        <v>5908800</v>
      </c>
    </row>
    <row r="1175" spans="1:7" x14ac:dyDescent="0.25">
      <c r="A1175" s="20">
        <v>42524</v>
      </c>
      <c r="B1175">
        <v>31.465</v>
      </c>
      <c r="C1175">
        <v>32.384998000000003</v>
      </c>
      <c r="D1175">
        <v>30.565000999999999</v>
      </c>
      <c r="E1175">
        <v>32.189999</v>
      </c>
      <c r="F1175">
        <v>32.189999</v>
      </c>
      <c r="G1175">
        <v>6367900</v>
      </c>
    </row>
    <row r="1176" spans="1:7" x14ac:dyDescent="0.25">
      <c r="A1176" s="20">
        <v>42527</v>
      </c>
      <c r="B1176">
        <v>32.354999999999997</v>
      </c>
      <c r="C1176">
        <v>32.744999</v>
      </c>
      <c r="D1176">
        <v>31.799999</v>
      </c>
      <c r="E1176">
        <v>32.595001000000003</v>
      </c>
      <c r="F1176">
        <v>32.595001000000003</v>
      </c>
      <c r="G1176">
        <v>6102900</v>
      </c>
    </row>
    <row r="1177" spans="1:7" x14ac:dyDescent="0.25">
      <c r="A1177" s="20">
        <v>42528</v>
      </c>
      <c r="B1177">
        <v>32.884998000000003</v>
      </c>
      <c r="C1177">
        <v>33.25</v>
      </c>
      <c r="D1177">
        <v>32.505001</v>
      </c>
      <c r="E1177">
        <v>32.575001</v>
      </c>
      <c r="F1177">
        <v>32.575001</v>
      </c>
      <c r="G1177">
        <v>6625400</v>
      </c>
    </row>
    <row r="1178" spans="1:7" x14ac:dyDescent="0.25">
      <c r="A1178" s="20">
        <v>42529</v>
      </c>
      <c r="B1178">
        <v>32.595001000000003</v>
      </c>
      <c r="C1178">
        <v>32.834999000000003</v>
      </c>
      <c r="D1178">
        <v>32.009998000000003</v>
      </c>
      <c r="E1178">
        <v>32.360000999999997</v>
      </c>
      <c r="F1178">
        <v>32.360000999999997</v>
      </c>
      <c r="G1178">
        <v>6429400</v>
      </c>
    </row>
    <row r="1179" spans="1:7" x14ac:dyDescent="0.25">
      <c r="A1179" s="20">
        <v>42530</v>
      </c>
      <c r="B1179">
        <v>31.725000000000001</v>
      </c>
      <c r="C1179">
        <v>32.119999</v>
      </c>
      <c r="D1179">
        <v>31.334999</v>
      </c>
      <c r="E1179">
        <v>31.745000999999998</v>
      </c>
      <c r="F1179">
        <v>31.745000999999998</v>
      </c>
      <c r="G1179">
        <v>6110400</v>
      </c>
    </row>
    <row r="1180" spans="1:7" x14ac:dyDescent="0.25">
      <c r="A1180" s="20">
        <v>42531</v>
      </c>
      <c r="B1180">
        <v>30.290001</v>
      </c>
      <c r="C1180">
        <v>30.524999999999999</v>
      </c>
      <c r="D1180">
        <v>28.73</v>
      </c>
      <c r="E1180">
        <v>28.875</v>
      </c>
      <c r="F1180">
        <v>28.875</v>
      </c>
      <c r="G1180">
        <v>8496400</v>
      </c>
    </row>
    <row r="1181" spans="1:7" x14ac:dyDescent="0.25">
      <c r="A1181" s="20">
        <v>42534</v>
      </c>
      <c r="B1181">
        <v>27.620000999999998</v>
      </c>
      <c r="C1181">
        <v>28.35</v>
      </c>
      <c r="D1181">
        <v>24.504999000000002</v>
      </c>
      <c r="E1181">
        <v>24.535</v>
      </c>
      <c r="F1181">
        <v>24.535</v>
      </c>
      <c r="G1181">
        <v>11212100</v>
      </c>
    </row>
    <row r="1182" spans="1:7" x14ac:dyDescent="0.25">
      <c r="A1182" s="20">
        <v>42535</v>
      </c>
      <c r="B1182">
        <v>24.065000999999999</v>
      </c>
      <c r="C1182">
        <v>25.424999</v>
      </c>
      <c r="D1182">
        <v>23.704999999999998</v>
      </c>
      <c r="E1182">
        <v>25.059999000000001</v>
      </c>
      <c r="F1182">
        <v>25.059999000000001</v>
      </c>
      <c r="G1182">
        <v>15156100</v>
      </c>
    </row>
    <row r="1183" spans="1:7" x14ac:dyDescent="0.25">
      <c r="A1183" s="20">
        <v>42536</v>
      </c>
      <c r="B1183">
        <v>25.305</v>
      </c>
      <c r="C1183">
        <v>26.364999999999998</v>
      </c>
      <c r="D1183">
        <v>25.075001</v>
      </c>
      <c r="E1183">
        <v>25.305</v>
      </c>
      <c r="F1183">
        <v>25.305</v>
      </c>
      <c r="G1183">
        <v>10235400</v>
      </c>
    </row>
    <row r="1184" spans="1:7" x14ac:dyDescent="0.25">
      <c r="A1184" s="20">
        <v>42537</v>
      </c>
      <c r="B1184">
        <v>24.18</v>
      </c>
      <c r="C1184">
        <v>26.23</v>
      </c>
      <c r="D1184">
        <v>23.27</v>
      </c>
      <c r="E1184">
        <v>25.985001</v>
      </c>
      <c r="F1184">
        <v>25.985001</v>
      </c>
      <c r="G1184">
        <v>17536900</v>
      </c>
    </row>
    <row r="1185" spans="1:7" x14ac:dyDescent="0.25">
      <c r="A1185" s="20">
        <v>42538</v>
      </c>
      <c r="B1185">
        <v>26</v>
      </c>
      <c r="C1185">
        <v>26.450001</v>
      </c>
      <c r="D1185">
        <v>25.51</v>
      </c>
      <c r="E1185">
        <v>26.024999999999999</v>
      </c>
      <c r="F1185">
        <v>26.024999999999999</v>
      </c>
      <c r="G1185">
        <v>9162000</v>
      </c>
    </row>
    <row r="1186" spans="1:7" x14ac:dyDescent="0.25">
      <c r="A1186" s="20">
        <v>42541</v>
      </c>
      <c r="B1186">
        <v>27.655000999999999</v>
      </c>
      <c r="C1186">
        <v>28.49</v>
      </c>
      <c r="D1186">
        <v>27.629999000000002</v>
      </c>
      <c r="E1186">
        <v>27.77</v>
      </c>
      <c r="F1186">
        <v>27.77</v>
      </c>
      <c r="G1186">
        <v>9540400</v>
      </c>
    </row>
    <row r="1187" spans="1:7" x14ac:dyDescent="0.25">
      <c r="A1187" s="20">
        <v>42542</v>
      </c>
      <c r="B1187">
        <v>28.285</v>
      </c>
      <c r="C1187">
        <v>28.34</v>
      </c>
      <c r="D1187">
        <v>27.105</v>
      </c>
      <c r="E1187">
        <v>27.59</v>
      </c>
      <c r="F1187">
        <v>27.59</v>
      </c>
      <c r="G1187">
        <v>7292500</v>
      </c>
    </row>
    <row r="1188" spans="1:7" x14ac:dyDescent="0.25">
      <c r="A1188" s="20">
        <v>42543</v>
      </c>
      <c r="B1188">
        <v>27.59</v>
      </c>
      <c r="C1188">
        <v>28.379999000000002</v>
      </c>
      <c r="D1188">
        <v>26.299999</v>
      </c>
      <c r="E1188">
        <v>26.68</v>
      </c>
      <c r="F1188">
        <v>26.68</v>
      </c>
      <c r="G1188">
        <v>9228700</v>
      </c>
    </row>
    <row r="1189" spans="1:7" x14ac:dyDescent="0.25">
      <c r="A1189" s="20">
        <v>42544</v>
      </c>
      <c r="B1189">
        <v>28.105</v>
      </c>
      <c r="C1189">
        <v>29.389999</v>
      </c>
      <c r="D1189">
        <v>27.754999000000002</v>
      </c>
      <c r="E1189">
        <v>29.23</v>
      </c>
      <c r="F1189">
        <v>29.23</v>
      </c>
      <c r="G1189">
        <v>9355000</v>
      </c>
    </row>
    <row r="1190" spans="1:7" x14ac:dyDescent="0.25">
      <c r="A1190" s="20">
        <v>42545</v>
      </c>
      <c r="B1190">
        <v>22.855</v>
      </c>
      <c r="C1190">
        <v>25.870000999999998</v>
      </c>
      <c r="D1190">
        <v>20.75</v>
      </c>
      <c r="E1190">
        <v>21.5</v>
      </c>
      <c r="F1190">
        <v>21.5</v>
      </c>
      <c r="G1190">
        <v>22810600</v>
      </c>
    </row>
    <row r="1191" spans="1:7" x14ac:dyDescent="0.25">
      <c r="A1191" s="20">
        <v>42548</v>
      </c>
      <c r="B1191">
        <v>20.844999000000001</v>
      </c>
      <c r="C1191">
        <v>21.045000000000002</v>
      </c>
      <c r="D1191">
        <v>19.715</v>
      </c>
      <c r="E1191">
        <v>20.945</v>
      </c>
      <c r="F1191">
        <v>20.945</v>
      </c>
      <c r="G1191">
        <v>18497900</v>
      </c>
    </row>
    <row r="1192" spans="1:7" x14ac:dyDescent="0.25">
      <c r="A1192" s="20">
        <v>42549</v>
      </c>
      <c r="B1192">
        <v>21.540001</v>
      </c>
      <c r="C1192">
        <v>22.77</v>
      </c>
      <c r="D1192">
        <v>21.51</v>
      </c>
      <c r="E1192">
        <v>22.715</v>
      </c>
      <c r="F1192">
        <v>22.715</v>
      </c>
      <c r="G1192">
        <v>34419200</v>
      </c>
    </row>
    <row r="1193" spans="1:7" x14ac:dyDescent="0.25">
      <c r="A1193" s="20">
        <v>42550</v>
      </c>
      <c r="B1193">
        <v>23.285</v>
      </c>
      <c r="C1193">
        <v>24.094999000000001</v>
      </c>
      <c r="D1193">
        <v>23.264999</v>
      </c>
      <c r="E1193">
        <v>23.844999000000001</v>
      </c>
      <c r="F1193">
        <v>23.844999000000001</v>
      </c>
      <c r="G1193">
        <v>11813800</v>
      </c>
    </row>
    <row r="1194" spans="1:7" x14ac:dyDescent="0.25">
      <c r="A1194" s="20">
        <v>42551</v>
      </c>
      <c r="B1194">
        <v>24.120000999999998</v>
      </c>
      <c r="C1194">
        <v>24.695</v>
      </c>
      <c r="D1194">
        <v>23.754999000000002</v>
      </c>
      <c r="E1194">
        <v>24.530000999999999</v>
      </c>
      <c r="F1194">
        <v>24.530000999999999</v>
      </c>
      <c r="G1194">
        <v>9231500</v>
      </c>
    </row>
    <row r="1195" spans="1:7" x14ac:dyDescent="0.25">
      <c r="A1195" s="20">
        <v>42552</v>
      </c>
      <c r="B1195">
        <v>24.709999</v>
      </c>
      <c r="C1195">
        <v>25.440000999999999</v>
      </c>
      <c r="D1195">
        <v>24.610001</v>
      </c>
      <c r="E1195">
        <v>25.305</v>
      </c>
      <c r="F1195">
        <v>25.305</v>
      </c>
      <c r="G1195">
        <v>8972300</v>
      </c>
    </row>
    <row r="1196" spans="1:7" x14ac:dyDescent="0.25">
      <c r="A1196" s="20">
        <v>42556</v>
      </c>
      <c r="B1196">
        <v>24.85</v>
      </c>
      <c r="C1196">
        <v>24.954999999999998</v>
      </c>
      <c r="D1196">
        <v>23.905000999999999</v>
      </c>
      <c r="E1196">
        <v>24.815000999999999</v>
      </c>
      <c r="F1196">
        <v>24.815000999999999</v>
      </c>
      <c r="G1196">
        <v>10058200</v>
      </c>
    </row>
    <row r="1197" spans="1:7" x14ac:dyDescent="0.25">
      <c r="A1197" s="20">
        <v>42557</v>
      </c>
      <c r="B1197">
        <v>24.450001</v>
      </c>
      <c r="C1197">
        <v>25.530000999999999</v>
      </c>
      <c r="D1197">
        <v>24.07</v>
      </c>
      <c r="E1197">
        <v>25.495000999999998</v>
      </c>
      <c r="F1197">
        <v>25.495000999999998</v>
      </c>
      <c r="G1197">
        <v>11390800</v>
      </c>
    </row>
    <row r="1198" spans="1:7" x14ac:dyDescent="0.25">
      <c r="A1198" s="20">
        <v>42558</v>
      </c>
      <c r="B1198">
        <v>25.889999</v>
      </c>
      <c r="C1198">
        <v>26.305</v>
      </c>
      <c r="D1198">
        <v>24.875</v>
      </c>
      <c r="E1198">
        <v>25.905000999999999</v>
      </c>
      <c r="F1198">
        <v>25.905000999999999</v>
      </c>
      <c r="G1198">
        <v>9775100</v>
      </c>
    </row>
    <row r="1199" spans="1:7" x14ac:dyDescent="0.25">
      <c r="A1199" s="20">
        <v>42559</v>
      </c>
      <c r="B1199">
        <v>26.85</v>
      </c>
      <c r="C1199">
        <v>27.809999000000001</v>
      </c>
      <c r="D1199">
        <v>26.690000999999999</v>
      </c>
      <c r="E1199">
        <v>27.605</v>
      </c>
      <c r="F1199">
        <v>27.605</v>
      </c>
      <c r="G1199">
        <v>9319700</v>
      </c>
    </row>
    <row r="1200" spans="1:7" x14ac:dyDescent="0.25">
      <c r="A1200" s="20">
        <v>42562</v>
      </c>
      <c r="B1200">
        <v>28.08</v>
      </c>
      <c r="C1200">
        <v>28.309999000000001</v>
      </c>
      <c r="D1200">
        <v>27.549999</v>
      </c>
      <c r="E1200">
        <v>27.6</v>
      </c>
      <c r="F1200">
        <v>27.6</v>
      </c>
      <c r="G1200">
        <v>7643800</v>
      </c>
    </row>
    <row r="1201" spans="1:7" x14ac:dyDescent="0.25">
      <c r="A1201" s="20">
        <v>42563</v>
      </c>
      <c r="B1201">
        <v>28.290001</v>
      </c>
      <c r="C1201">
        <v>28.360001</v>
      </c>
      <c r="D1201">
        <v>27.635000000000002</v>
      </c>
      <c r="E1201">
        <v>28.24</v>
      </c>
      <c r="F1201">
        <v>28.24</v>
      </c>
      <c r="G1201">
        <v>7720900</v>
      </c>
    </row>
    <row r="1202" spans="1:7" x14ac:dyDescent="0.25">
      <c r="A1202" s="20">
        <v>42564</v>
      </c>
      <c r="B1202">
        <v>28.545000000000002</v>
      </c>
      <c r="C1202">
        <v>28.780000999999999</v>
      </c>
      <c r="D1202">
        <v>28.01</v>
      </c>
      <c r="E1202">
        <v>28.704999999999998</v>
      </c>
      <c r="F1202">
        <v>28.704999999999998</v>
      </c>
      <c r="G1202">
        <v>5821800</v>
      </c>
    </row>
    <row r="1203" spans="1:7" x14ac:dyDescent="0.25">
      <c r="A1203" s="20">
        <v>42565</v>
      </c>
      <c r="B1203">
        <v>29.014999</v>
      </c>
      <c r="C1203">
        <v>29.215</v>
      </c>
      <c r="D1203">
        <v>28.59</v>
      </c>
      <c r="E1203">
        <v>28.725000000000001</v>
      </c>
      <c r="F1203">
        <v>28.725000000000001</v>
      </c>
      <c r="G1203">
        <v>6930300</v>
      </c>
    </row>
    <row r="1204" spans="1:7" x14ac:dyDescent="0.25">
      <c r="A1204" s="20">
        <v>42566</v>
      </c>
      <c r="B1204">
        <v>28.954999999999998</v>
      </c>
      <c r="C1204">
        <v>29.125</v>
      </c>
      <c r="D1204">
        <v>27.93</v>
      </c>
      <c r="E1204">
        <v>28.864999999999998</v>
      </c>
      <c r="F1204">
        <v>28.864999999999998</v>
      </c>
      <c r="G1204">
        <v>6608300</v>
      </c>
    </row>
    <row r="1205" spans="1:7" x14ac:dyDescent="0.25">
      <c r="A1205" s="20">
        <v>42569</v>
      </c>
      <c r="B1205">
        <v>28.745000999999998</v>
      </c>
      <c r="C1205">
        <v>29.614999999999998</v>
      </c>
      <c r="D1205">
        <v>28.6</v>
      </c>
      <c r="E1205">
        <v>29.360001</v>
      </c>
      <c r="F1205">
        <v>29.360001</v>
      </c>
      <c r="G1205">
        <v>6215200</v>
      </c>
    </row>
    <row r="1206" spans="1:7" x14ac:dyDescent="0.25">
      <c r="A1206" s="20">
        <v>42570</v>
      </c>
      <c r="B1206">
        <v>29.35</v>
      </c>
      <c r="C1206">
        <v>29.76</v>
      </c>
      <c r="D1206">
        <v>28.855</v>
      </c>
      <c r="E1206">
        <v>29.385000000000002</v>
      </c>
      <c r="F1206">
        <v>29.385000000000002</v>
      </c>
      <c r="G1206">
        <v>7667400</v>
      </c>
    </row>
    <row r="1207" spans="1:7" x14ac:dyDescent="0.25">
      <c r="A1207" s="20">
        <v>42571</v>
      </c>
      <c r="B1207">
        <v>29.959999</v>
      </c>
      <c r="C1207">
        <v>30.459999</v>
      </c>
      <c r="D1207">
        <v>29.674999</v>
      </c>
      <c r="E1207">
        <v>30.235001</v>
      </c>
      <c r="F1207">
        <v>30.235001</v>
      </c>
      <c r="G1207">
        <v>5946000</v>
      </c>
    </row>
    <row r="1208" spans="1:7" x14ac:dyDescent="0.25">
      <c r="A1208" s="20">
        <v>42572</v>
      </c>
      <c r="B1208">
        <v>30.094999000000001</v>
      </c>
      <c r="C1208">
        <v>30.33</v>
      </c>
      <c r="D1208">
        <v>28.975000000000001</v>
      </c>
      <c r="E1208">
        <v>29.364999999999998</v>
      </c>
      <c r="F1208">
        <v>29.364999999999998</v>
      </c>
      <c r="G1208">
        <v>6393100</v>
      </c>
    </row>
    <row r="1209" spans="1:7" x14ac:dyDescent="0.25">
      <c r="A1209" s="20">
        <v>42573</v>
      </c>
      <c r="B1209">
        <v>29.565000999999999</v>
      </c>
      <c r="C1209">
        <v>30.4</v>
      </c>
      <c r="D1209">
        <v>29.34</v>
      </c>
      <c r="E1209">
        <v>30.035</v>
      </c>
      <c r="F1209">
        <v>30.035</v>
      </c>
      <c r="G1209">
        <v>5117900</v>
      </c>
    </row>
    <row r="1210" spans="1:7" x14ac:dyDescent="0.25">
      <c r="A1210" s="20">
        <v>42576</v>
      </c>
      <c r="B1210">
        <v>30.26</v>
      </c>
      <c r="C1210">
        <v>30.49</v>
      </c>
      <c r="D1210">
        <v>29.1</v>
      </c>
      <c r="E1210">
        <v>30.219999000000001</v>
      </c>
      <c r="F1210">
        <v>30.219999000000001</v>
      </c>
      <c r="G1210">
        <v>7954600</v>
      </c>
    </row>
    <row r="1211" spans="1:7" x14ac:dyDescent="0.25">
      <c r="A1211" s="20">
        <v>42577</v>
      </c>
      <c r="B1211">
        <v>30.24</v>
      </c>
      <c r="C1211">
        <v>30.530000999999999</v>
      </c>
      <c r="D1211">
        <v>29.65</v>
      </c>
      <c r="E1211">
        <v>30.514999</v>
      </c>
      <c r="F1211">
        <v>30.514999</v>
      </c>
      <c r="G1211">
        <v>7058500</v>
      </c>
    </row>
    <row r="1212" spans="1:7" x14ac:dyDescent="0.25">
      <c r="A1212" s="20">
        <v>42578</v>
      </c>
      <c r="B1212">
        <v>30.889999</v>
      </c>
      <c r="C1212">
        <v>31.48</v>
      </c>
      <c r="D1212">
        <v>30.059999000000001</v>
      </c>
      <c r="E1212">
        <v>31.190000999999999</v>
      </c>
      <c r="F1212">
        <v>31.190000999999999</v>
      </c>
      <c r="G1212">
        <v>6572700</v>
      </c>
    </row>
    <row r="1213" spans="1:7" x14ac:dyDescent="0.25">
      <c r="A1213" s="20">
        <v>42579</v>
      </c>
      <c r="B1213">
        <v>31.02</v>
      </c>
      <c r="C1213">
        <v>31.969999000000001</v>
      </c>
      <c r="D1213">
        <v>30.700001</v>
      </c>
      <c r="E1213">
        <v>31.76</v>
      </c>
      <c r="F1213">
        <v>31.76</v>
      </c>
      <c r="G1213">
        <v>4761200</v>
      </c>
    </row>
    <row r="1214" spans="1:7" x14ac:dyDescent="0.25">
      <c r="A1214" s="20">
        <v>42580</v>
      </c>
      <c r="B1214">
        <v>31.809999000000001</v>
      </c>
      <c r="C1214">
        <v>33.130001</v>
      </c>
      <c r="D1214">
        <v>31.709999</v>
      </c>
      <c r="E1214">
        <v>32.860000999999997</v>
      </c>
      <c r="F1214">
        <v>32.860000999999997</v>
      </c>
      <c r="G1214">
        <v>5579200</v>
      </c>
    </row>
    <row r="1215" spans="1:7" x14ac:dyDescent="0.25">
      <c r="A1215" s="20">
        <v>42583</v>
      </c>
      <c r="B1215">
        <v>33.150002000000001</v>
      </c>
      <c r="C1215">
        <v>33.875</v>
      </c>
      <c r="D1215">
        <v>32.575001</v>
      </c>
      <c r="E1215">
        <v>33.395000000000003</v>
      </c>
      <c r="F1215">
        <v>33.395000000000003</v>
      </c>
      <c r="G1215">
        <v>4899200</v>
      </c>
    </row>
    <row r="1216" spans="1:7" x14ac:dyDescent="0.25">
      <c r="A1216" s="20">
        <v>42584</v>
      </c>
      <c r="B1216">
        <v>33.029998999999997</v>
      </c>
      <c r="C1216">
        <v>33.240001999999997</v>
      </c>
      <c r="D1216">
        <v>31.1</v>
      </c>
      <c r="E1216">
        <v>32.139999000000003</v>
      </c>
      <c r="F1216">
        <v>32.139999000000003</v>
      </c>
      <c r="G1216">
        <v>9836000</v>
      </c>
    </row>
    <row r="1217" spans="1:7" x14ac:dyDescent="0.25">
      <c r="A1217" s="20">
        <v>42585</v>
      </c>
      <c r="B1217">
        <v>32.075001</v>
      </c>
      <c r="C1217">
        <v>32.970001000000003</v>
      </c>
      <c r="D1217">
        <v>31.75</v>
      </c>
      <c r="E1217">
        <v>32.965000000000003</v>
      </c>
      <c r="F1217">
        <v>32.965000000000003</v>
      </c>
      <c r="G1217">
        <v>6127600</v>
      </c>
    </row>
    <row r="1218" spans="1:7" x14ac:dyDescent="0.25">
      <c r="A1218" s="20">
        <v>42586</v>
      </c>
      <c r="B1218">
        <v>33.369999</v>
      </c>
      <c r="C1218">
        <v>34.099997999999999</v>
      </c>
      <c r="D1218">
        <v>33.020000000000003</v>
      </c>
      <c r="E1218">
        <v>33.865001999999997</v>
      </c>
      <c r="F1218">
        <v>33.865001999999997</v>
      </c>
      <c r="G1218">
        <v>4723800</v>
      </c>
    </row>
    <row r="1219" spans="1:7" x14ac:dyDescent="0.25">
      <c r="A1219" s="20">
        <v>42587</v>
      </c>
      <c r="B1219">
        <v>34.685001</v>
      </c>
      <c r="C1219">
        <v>35.450001</v>
      </c>
      <c r="D1219">
        <v>34.669998</v>
      </c>
      <c r="E1219">
        <v>35.025002000000001</v>
      </c>
      <c r="F1219">
        <v>35.025002000000001</v>
      </c>
      <c r="G1219">
        <v>4567900</v>
      </c>
    </row>
    <row r="1220" spans="1:7" x14ac:dyDescent="0.25">
      <c r="A1220" s="20">
        <v>42590</v>
      </c>
      <c r="B1220">
        <v>35.5</v>
      </c>
      <c r="C1220">
        <v>35.825001</v>
      </c>
      <c r="D1220">
        <v>35.305</v>
      </c>
      <c r="E1220">
        <v>35.799999</v>
      </c>
      <c r="F1220">
        <v>35.799999</v>
      </c>
      <c r="G1220">
        <v>4182000</v>
      </c>
    </row>
    <row r="1221" spans="1:7" x14ac:dyDescent="0.25">
      <c r="A1221" s="20">
        <v>42591</v>
      </c>
      <c r="B1221">
        <v>36.290000999999997</v>
      </c>
      <c r="C1221">
        <v>37.080002</v>
      </c>
      <c r="D1221">
        <v>35.82</v>
      </c>
      <c r="E1221">
        <v>36.380001</v>
      </c>
      <c r="F1221">
        <v>36.380001</v>
      </c>
      <c r="G1221">
        <v>5182600</v>
      </c>
    </row>
    <row r="1222" spans="1:7" x14ac:dyDescent="0.25">
      <c r="A1222" s="20">
        <v>42592</v>
      </c>
      <c r="B1222">
        <v>36.599997999999999</v>
      </c>
      <c r="C1222">
        <v>36.68</v>
      </c>
      <c r="D1222">
        <v>34.790000999999997</v>
      </c>
      <c r="E1222">
        <v>35.509998000000003</v>
      </c>
      <c r="F1222">
        <v>35.509998000000003</v>
      </c>
      <c r="G1222">
        <v>5222600</v>
      </c>
    </row>
    <row r="1223" spans="1:7" x14ac:dyDescent="0.25">
      <c r="A1223" s="20">
        <v>42593</v>
      </c>
      <c r="B1223">
        <v>35.939999</v>
      </c>
      <c r="C1223">
        <v>36.404998999999997</v>
      </c>
      <c r="D1223">
        <v>35.509998000000003</v>
      </c>
      <c r="E1223">
        <v>35.700001</v>
      </c>
      <c r="F1223">
        <v>35.700001</v>
      </c>
      <c r="G1223">
        <v>4144600</v>
      </c>
    </row>
    <row r="1224" spans="1:7" x14ac:dyDescent="0.25">
      <c r="A1224" s="20">
        <v>42594</v>
      </c>
      <c r="B1224">
        <v>35.700001</v>
      </c>
      <c r="C1224">
        <v>36.299999</v>
      </c>
      <c r="D1224">
        <v>35.229999999999997</v>
      </c>
      <c r="E1224">
        <v>36.055</v>
      </c>
      <c r="F1224">
        <v>36.055</v>
      </c>
      <c r="G1224">
        <v>4061300</v>
      </c>
    </row>
    <row r="1225" spans="1:7" x14ac:dyDescent="0.25">
      <c r="A1225" s="20">
        <v>42597</v>
      </c>
      <c r="B1225">
        <v>36.509998000000003</v>
      </c>
      <c r="C1225">
        <v>36.799999</v>
      </c>
      <c r="D1225">
        <v>36.325001</v>
      </c>
      <c r="E1225">
        <v>36.619999</v>
      </c>
      <c r="F1225">
        <v>36.619999</v>
      </c>
      <c r="G1225">
        <v>2610900</v>
      </c>
    </row>
    <row r="1226" spans="1:7" x14ac:dyDescent="0.25">
      <c r="A1226" s="20">
        <v>42598</v>
      </c>
      <c r="B1226">
        <v>35.909999999999997</v>
      </c>
      <c r="C1226">
        <v>35.919998</v>
      </c>
      <c r="D1226">
        <v>35.134998000000003</v>
      </c>
      <c r="E1226">
        <v>35.369999</v>
      </c>
      <c r="F1226">
        <v>35.369999</v>
      </c>
      <c r="G1226">
        <v>3169800</v>
      </c>
    </row>
    <row r="1227" spans="1:7" x14ac:dyDescent="0.25">
      <c r="A1227" s="20">
        <v>42599</v>
      </c>
      <c r="B1227">
        <v>35.485000999999997</v>
      </c>
      <c r="C1227">
        <v>36.400002000000001</v>
      </c>
      <c r="D1227">
        <v>34.560001</v>
      </c>
      <c r="E1227">
        <v>36.270000000000003</v>
      </c>
      <c r="F1227">
        <v>36.270000000000003</v>
      </c>
      <c r="G1227">
        <v>4619200</v>
      </c>
    </row>
    <row r="1228" spans="1:7" x14ac:dyDescent="0.25">
      <c r="A1228" s="20">
        <v>42600</v>
      </c>
      <c r="B1228">
        <v>36.119999</v>
      </c>
      <c r="C1228">
        <v>36.909999999999997</v>
      </c>
      <c r="D1228">
        <v>35.860000999999997</v>
      </c>
      <c r="E1228">
        <v>36.909999999999997</v>
      </c>
      <c r="F1228">
        <v>36.909999999999997</v>
      </c>
      <c r="G1228">
        <v>2755400</v>
      </c>
    </row>
    <row r="1229" spans="1:7" x14ac:dyDescent="0.25">
      <c r="A1229" s="20">
        <v>42601</v>
      </c>
      <c r="B1229">
        <v>36.509998000000003</v>
      </c>
      <c r="C1229">
        <v>36.889999000000003</v>
      </c>
      <c r="D1229">
        <v>36.115001999999997</v>
      </c>
      <c r="E1229">
        <v>36.720001000000003</v>
      </c>
      <c r="F1229">
        <v>36.720001000000003</v>
      </c>
      <c r="G1229">
        <v>3698200</v>
      </c>
    </row>
    <row r="1230" spans="1:7" x14ac:dyDescent="0.25">
      <c r="A1230" s="20">
        <v>42604</v>
      </c>
      <c r="B1230">
        <v>36.494999</v>
      </c>
      <c r="C1230">
        <v>36.744999</v>
      </c>
      <c r="D1230">
        <v>36</v>
      </c>
      <c r="E1230">
        <v>36.604999999999997</v>
      </c>
      <c r="F1230">
        <v>36.604999999999997</v>
      </c>
      <c r="G1230">
        <v>3644800</v>
      </c>
    </row>
    <row r="1231" spans="1:7" x14ac:dyDescent="0.25">
      <c r="A1231" s="20">
        <v>42605</v>
      </c>
      <c r="B1231">
        <v>36.840000000000003</v>
      </c>
      <c r="C1231">
        <v>37.07</v>
      </c>
      <c r="D1231">
        <v>36.615001999999997</v>
      </c>
      <c r="E1231">
        <v>36.705002</v>
      </c>
      <c r="F1231">
        <v>36.705002</v>
      </c>
      <c r="G1231">
        <v>2645000</v>
      </c>
    </row>
    <row r="1232" spans="1:7" x14ac:dyDescent="0.25">
      <c r="A1232" s="20">
        <v>42606</v>
      </c>
      <c r="B1232">
        <v>36.5</v>
      </c>
      <c r="C1232">
        <v>36.590000000000003</v>
      </c>
      <c r="D1232">
        <v>35.459999000000003</v>
      </c>
      <c r="E1232">
        <v>35.869999</v>
      </c>
      <c r="F1232">
        <v>35.869999</v>
      </c>
      <c r="G1232">
        <v>3231600</v>
      </c>
    </row>
    <row r="1233" spans="1:7" x14ac:dyDescent="0.25">
      <c r="A1233" s="20">
        <v>42607</v>
      </c>
      <c r="B1233">
        <v>35.244999</v>
      </c>
      <c r="C1233">
        <v>36.259998000000003</v>
      </c>
      <c r="D1233">
        <v>35.174999</v>
      </c>
      <c r="E1233">
        <v>35.834999000000003</v>
      </c>
      <c r="F1233">
        <v>35.834999000000003</v>
      </c>
      <c r="G1233">
        <v>3023000</v>
      </c>
    </row>
    <row r="1234" spans="1:7" x14ac:dyDescent="0.25">
      <c r="A1234" s="20">
        <v>42608</v>
      </c>
      <c r="B1234">
        <v>36.125</v>
      </c>
      <c r="C1234">
        <v>37.119999</v>
      </c>
      <c r="D1234">
        <v>34.490001999999997</v>
      </c>
      <c r="E1234">
        <v>35.724997999999999</v>
      </c>
      <c r="F1234">
        <v>35.724997999999999</v>
      </c>
      <c r="G1234">
        <v>6299700</v>
      </c>
    </row>
    <row r="1235" spans="1:7" x14ac:dyDescent="0.25">
      <c r="A1235" s="20">
        <v>42611</v>
      </c>
      <c r="B1235">
        <v>35.830002</v>
      </c>
      <c r="C1235">
        <v>36.650002000000001</v>
      </c>
      <c r="D1235">
        <v>35.82</v>
      </c>
      <c r="E1235">
        <v>36.459999000000003</v>
      </c>
      <c r="F1235">
        <v>36.459999000000003</v>
      </c>
      <c r="G1235">
        <v>2612600</v>
      </c>
    </row>
    <row r="1236" spans="1:7" x14ac:dyDescent="0.25">
      <c r="A1236" s="20">
        <v>42612</v>
      </c>
      <c r="B1236">
        <v>36.564999</v>
      </c>
      <c r="C1236">
        <v>36.875</v>
      </c>
      <c r="D1236">
        <v>36.099997999999999</v>
      </c>
      <c r="E1236">
        <v>36.740001999999997</v>
      </c>
      <c r="F1236">
        <v>36.740001999999997</v>
      </c>
      <c r="G1236">
        <v>3018400</v>
      </c>
    </row>
    <row r="1237" spans="1:7" x14ac:dyDescent="0.25">
      <c r="A1237" s="20">
        <v>42613</v>
      </c>
      <c r="B1237">
        <v>36.590000000000003</v>
      </c>
      <c r="C1237">
        <v>36.790000999999997</v>
      </c>
      <c r="D1237">
        <v>35.584999000000003</v>
      </c>
      <c r="E1237">
        <v>36.505001</v>
      </c>
      <c r="F1237">
        <v>36.505001</v>
      </c>
      <c r="G1237">
        <v>3438900</v>
      </c>
    </row>
    <row r="1238" spans="1:7" x14ac:dyDescent="0.25">
      <c r="A1238" s="20">
        <v>42614</v>
      </c>
      <c r="B1238">
        <v>36.669998</v>
      </c>
      <c r="C1238">
        <v>36.869999</v>
      </c>
      <c r="D1238">
        <v>35.75</v>
      </c>
      <c r="E1238">
        <v>36.709999000000003</v>
      </c>
      <c r="F1238">
        <v>36.709999000000003</v>
      </c>
      <c r="G1238">
        <v>5235500</v>
      </c>
    </row>
    <row r="1239" spans="1:7" x14ac:dyDescent="0.25">
      <c r="A1239" s="20">
        <v>42615</v>
      </c>
      <c r="B1239">
        <v>37.485000999999997</v>
      </c>
      <c r="C1239">
        <v>38.07</v>
      </c>
      <c r="D1239">
        <v>37.325001</v>
      </c>
      <c r="E1239">
        <v>38.049999</v>
      </c>
      <c r="F1239">
        <v>38.049999</v>
      </c>
      <c r="G1239">
        <v>3295000</v>
      </c>
    </row>
    <row r="1240" spans="1:7" x14ac:dyDescent="0.25">
      <c r="A1240" s="20">
        <v>42619</v>
      </c>
      <c r="B1240">
        <v>38.360000999999997</v>
      </c>
      <c r="C1240">
        <v>39.080002</v>
      </c>
      <c r="D1240">
        <v>38.025002000000001</v>
      </c>
      <c r="E1240">
        <v>39.044998</v>
      </c>
      <c r="F1240">
        <v>39.044998</v>
      </c>
      <c r="G1240">
        <v>2747700</v>
      </c>
    </row>
    <row r="1241" spans="1:7" x14ac:dyDescent="0.25">
      <c r="A1241" s="20">
        <v>42620</v>
      </c>
      <c r="B1241">
        <v>39</v>
      </c>
      <c r="C1241">
        <v>39.634998000000003</v>
      </c>
      <c r="D1241">
        <v>38.875</v>
      </c>
      <c r="E1241">
        <v>39.540000999999997</v>
      </c>
      <c r="F1241">
        <v>39.540000999999997</v>
      </c>
      <c r="G1241">
        <v>2642500</v>
      </c>
    </row>
    <row r="1242" spans="1:7" x14ac:dyDescent="0.25">
      <c r="A1242" s="20">
        <v>42621</v>
      </c>
      <c r="B1242">
        <v>39.529998999999997</v>
      </c>
      <c r="C1242">
        <v>39.634998000000003</v>
      </c>
      <c r="D1242">
        <v>38.919998</v>
      </c>
      <c r="E1242">
        <v>39.400002000000001</v>
      </c>
      <c r="F1242">
        <v>39.400002000000001</v>
      </c>
      <c r="G1242">
        <v>3828900</v>
      </c>
    </row>
    <row r="1243" spans="1:7" x14ac:dyDescent="0.25">
      <c r="A1243" s="20">
        <v>42622</v>
      </c>
      <c r="B1243">
        <v>37.869999</v>
      </c>
      <c r="C1243">
        <v>38.025002000000001</v>
      </c>
      <c r="D1243">
        <v>33.055</v>
      </c>
      <c r="E1243">
        <v>33.084999000000003</v>
      </c>
      <c r="F1243">
        <v>33.084999000000003</v>
      </c>
      <c r="G1243">
        <v>12314200</v>
      </c>
    </row>
    <row r="1244" spans="1:7" x14ac:dyDescent="0.25">
      <c r="A1244" s="20">
        <v>42625</v>
      </c>
      <c r="B1244">
        <v>32.764999000000003</v>
      </c>
      <c r="C1244">
        <v>35.68</v>
      </c>
      <c r="D1244">
        <v>32.404998999999997</v>
      </c>
      <c r="E1244">
        <v>35.349997999999999</v>
      </c>
      <c r="F1244">
        <v>35.349997999999999</v>
      </c>
      <c r="G1244">
        <v>7322200</v>
      </c>
    </row>
    <row r="1245" spans="1:7" x14ac:dyDescent="0.25">
      <c r="A1245" s="20">
        <v>42626</v>
      </c>
      <c r="B1245">
        <v>33.979999999999997</v>
      </c>
      <c r="C1245">
        <v>34.080002</v>
      </c>
      <c r="D1245">
        <v>29.5</v>
      </c>
      <c r="E1245">
        <v>30.715</v>
      </c>
      <c r="F1245">
        <v>30.715</v>
      </c>
      <c r="G1245">
        <v>13519800</v>
      </c>
    </row>
    <row r="1246" spans="1:7" x14ac:dyDescent="0.25">
      <c r="A1246" s="20">
        <v>42627</v>
      </c>
      <c r="B1246">
        <v>31.344999000000001</v>
      </c>
      <c r="C1246">
        <v>32.625</v>
      </c>
      <c r="D1246">
        <v>30.59</v>
      </c>
      <c r="E1246">
        <v>31.02</v>
      </c>
      <c r="F1246">
        <v>31.02</v>
      </c>
      <c r="G1246">
        <v>7450000</v>
      </c>
    </row>
    <row r="1247" spans="1:7" x14ac:dyDescent="0.25">
      <c r="A1247" s="20">
        <v>42628</v>
      </c>
      <c r="B1247">
        <v>31.02</v>
      </c>
      <c r="C1247">
        <v>32.485000999999997</v>
      </c>
      <c r="D1247">
        <v>30.485001</v>
      </c>
      <c r="E1247">
        <v>32.139999000000003</v>
      </c>
      <c r="F1247">
        <v>32.139999000000003</v>
      </c>
      <c r="G1247">
        <v>7070400</v>
      </c>
    </row>
    <row r="1248" spans="1:7" x14ac:dyDescent="0.25">
      <c r="A1248" s="20">
        <v>42629</v>
      </c>
      <c r="B1248">
        <v>31.485001</v>
      </c>
      <c r="C1248">
        <v>32.75</v>
      </c>
      <c r="D1248">
        <v>30.93</v>
      </c>
      <c r="E1248">
        <v>32.544998</v>
      </c>
      <c r="F1248">
        <v>32.544998</v>
      </c>
      <c r="G1248">
        <v>6622000</v>
      </c>
    </row>
    <row r="1249" spans="1:7" x14ac:dyDescent="0.25">
      <c r="A1249" s="20">
        <v>42632</v>
      </c>
      <c r="B1249">
        <v>33.665000999999997</v>
      </c>
      <c r="C1249">
        <v>34.345001000000003</v>
      </c>
      <c r="D1249">
        <v>32.720001000000003</v>
      </c>
      <c r="E1249">
        <v>33.369999</v>
      </c>
      <c r="F1249">
        <v>33.369999</v>
      </c>
      <c r="G1249">
        <v>6527700</v>
      </c>
    </row>
    <row r="1250" spans="1:7" x14ac:dyDescent="0.25">
      <c r="A1250" s="20">
        <v>42633</v>
      </c>
      <c r="B1250">
        <v>34.185001</v>
      </c>
      <c r="C1250">
        <v>34.189999</v>
      </c>
      <c r="D1250">
        <v>33.07</v>
      </c>
      <c r="E1250">
        <v>33.615001999999997</v>
      </c>
      <c r="F1250">
        <v>33.615001999999997</v>
      </c>
      <c r="G1250">
        <v>4613900</v>
      </c>
    </row>
    <row r="1251" spans="1:7" x14ac:dyDescent="0.25">
      <c r="A1251" s="20">
        <v>42634</v>
      </c>
      <c r="B1251">
        <v>34.029998999999997</v>
      </c>
      <c r="C1251">
        <v>36.314999</v>
      </c>
      <c r="D1251">
        <v>33.590000000000003</v>
      </c>
      <c r="E1251">
        <v>36.115001999999997</v>
      </c>
      <c r="F1251">
        <v>36.115001999999997</v>
      </c>
      <c r="G1251">
        <v>8387400</v>
      </c>
    </row>
    <row r="1252" spans="1:7" x14ac:dyDescent="0.25">
      <c r="A1252" s="20">
        <v>42635</v>
      </c>
      <c r="B1252">
        <v>37.169998</v>
      </c>
      <c r="C1252">
        <v>37.525002000000001</v>
      </c>
      <c r="D1252">
        <v>36.755001</v>
      </c>
      <c r="E1252">
        <v>37.389999000000003</v>
      </c>
      <c r="F1252">
        <v>37.389999000000003</v>
      </c>
      <c r="G1252">
        <v>4533600</v>
      </c>
    </row>
    <row r="1253" spans="1:7" x14ac:dyDescent="0.25">
      <c r="A1253" s="20">
        <v>42636</v>
      </c>
      <c r="B1253">
        <v>37.189999</v>
      </c>
      <c r="C1253">
        <v>37.555</v>
      </c>
      <c r="D1253">
        <v>36.875</v>
      </c>
      <c r="E1253">
        <v>37.064999</v>
      </c>
      <c r="F1253">
        <v>37.064999</v>
      </c>
      <c r="G1253">
        <v>3934900</v>
      </c>
    </row>
    <row r="1254" spans="1:7" x14ac:dyDescent="0.25">
      <c r="A1254" s="20">
        <v>42639</v>
      </c>
      <c r="B1254">
        <v>35.729999999999997</v>
      </c>
      <c r="C1254">
        <v>35.939999</v>
      </c>
      <c r="D1254">
        <v>34.659999999999997</v>
      </c>
      <c r="E1254">
        <v>35.090000000000003</v>
      </c>
      <c r="F1254">
        <v>35.090000000000003</v>
      </c>
      <c r="G1254">
        <v>5348300</v>
      </c>
    </row>
    <row r="1255" spans="1:7" x14ac:dyDescent="0.25">
      <c r="A1255" s="20">
        <v>42640</v>
      </c>
      <c r="B1255">
        <v>35.134998000000003</v>
      </c>
      <c r="C1255">
        <v>37.229999999999997</v>
      </c>
      <c r="D1255">
        <v>34.825001</v>
      </c>
      <c r="E1255">
        <v>36.959999000000003</v>
      </c>
      <c r="F1255">
        <v>36.959999000000003</v>
      </c>
      <c r="G1255">
        <v>4729700</v>
      </c>
    </row>
    <row r="1256" spans="1:7" x14ac:dyDescent="0.25">
      <c r="A1256" s="20">
        <v>42641</v>
      </c>
      <c r="B1256">
        <v>37.240001999999997</v>
      </c>
      <c r="C1256">
        <v>37.465000000000003</v>
      </c>
      <c r="D1256">
        <v>35.924999</v>
      </c>
      <c r="E1256">
        <v>37.360000999999997</v>
      </c>
      <c r="F1256">
        <v>37.360000999999997</v>
      </c>
      <c r="G1256">
        <v>4409800</v>
      </c>
    </row>
    <row r="1257" spans="1:7" x14ac:dyDescent="0.25">
      <c r="A1257" s="20">
        <v>42642</v>
      </c>
      <c r="B1257">
        <v>37.209999000000003</v>
      </c>
      <c r="C1257">
        <v>37.794998</v>
      </c>
      <c r="D1257">
        <v>33.689999</v>
      </c>
      <c r="E1257">
        <v>35.009998000000003</v>
      </c>
      <c r="F1257">
        <v>35.009998000000003</v>
      </c>
      <c r="G1257">
        <v>11443100</v>
      </c>
    </row>
    <row r="1258" spans="1:7" x14ac:dyDescent="0.25">
      <c r="A1258" s="20">
        <v>42643</v>
      </c>
      <c r="B1258">
        <v>36.365001999999997</v>
      </c>
      <c r="C1258">
        <v>37.034999999999997</v>
      </c>
      <c r="D1258">
        <v>35.695</v>
      </c>
      <c r="E1258">
        <v>36.604999999999997</v>
      </c>
      <c r="F1258">
        <v>36.604999999999997</v>
      </c>
      <c r="G1258">
        <v>4991900</v>
      </c>
    </row>
    <row r="1259" spans="1:7" x14ac:dyDescent="0.25">
      <c r="A1259" s="20">
        <v>42646</v>
      </c>
      <c r="B1259">
        <v>36.205002</v>
      </c>
      <c r="C1259">
        <v>36.880001</v>
      </c>
      <c r="D1259">
        <v>35.889999000000003</v>
      </c>
      <c r="E1259">
        <v>36.759998000000003</v>
      </c>
      <c r="F1259">
        <v>36.759998000000003</v>
      </c>
      <c r="G1259">
        <v>3672900</v>
      </c>
    </row>
    <row r="1260" spans="1:7" x14ac:dyDescent="0.25">
      <c r="A1260" s="20">
        <v>42647</v>
      </c>
      <c r="B1260">
        <v>37.080002</v>
      </c>
      <c r="C1260">
        <v>37.599997999999999</v>
      </c>
      <c r="D1260">
        <v>35.93</v>
      </c>
      <c r="E1260">
        <v>36.860000999999997</v>
      </c>
      <c r="F1260">
        <v>36.860000999999997</v>
      </c>
      <c r="G1260">
        <v>6401200</v>
      </c>
    </row>
    <row r="1261" spans="1:7" x14ac:dyDescent="0.25">
      <c r="A1261" s="20">
        <v>42648</v>
      </c>
      <c r="B1261">
        <v>37.270000000000003</v>
      </c>
      <c r="C1261">
        <v>37.490001999999997</v>
      </c>
      <c r="D1261">
        <v>37.025002000000001</v>
      </c>
      <c r="E1261">
        <v>37.189999</v>
      </c>
      <c r="F1261">
        <v>37.189999</v>
      </c>
      <c r="G1261">
        <v>2802400</v>
      </c>
    </row>
    <row r="1262" spans="1:7" x14ac:dyDescent="0.25">
      <c r="A1262" s="20">
        <v>42649</v>
      </c>
      <c r="B1262">
        <v>37.055</v>
      </c>
      <c r="C1262">
        <v>37.645000000000003</v>
      </c>
      <c r="D1262">
        <v>36.784999999999997</v>
      </c>
      <c r="E1262">
        <v>37.479999999999997</v>
      </c>
      <c r="F1262">
        <v>37.479999999999997</v>
      </c>
      <c r="G1262">
        <v>2593400</v>
      </c>
    </row>
    <row r="1263" spans="1:7" x14ac:dyDescent="0.25">
      <c r="A1263" s="20">
        <v>42650</v>
      </c>
      <c r="B1263">
        <v>37.709999000000003</v>
      </c>
      <c r="C1263">
        <v>37.849997999999999</v>
      </c>
      <c r="D1263">
        <v>36.604999999999997</v>
      </c>
      <c r="E1263">
        <v>37.43</v>
      </c>
      <c r="F1263">
        <v>37.43</v>
      </c>
      <c r="G1263">
        <v>5093600</v>
      </c>
    </row>
    <row r="1264" spans="1:7" x14ac:dyDescent="0.25">
      <c r="A1264" s="20">
        <v>42653</v>
      </c>
      <c r="B1264">
        <v>37.869999</v>
      </c>
      <c r="C1264">
        <v>38.5</v>
      </c>
      <c r="D1264">
        <v>37.720001000000003</v>
      </c>
      <c r="E1264">
        <v>38.220001000000003</v>
      </c>
      <c r="F1264">
        <v>38.220001000000003</v>
      </c>
      <c r="G1264">
        <v>2216300</v>
      </c>
    </row>
    <row r="1265" spans="1:7" x14ac:dyDescent="0.25">
      <c r="A1265" s="20">
        <v>42654</v>
      </c>
      <c r="B1265">
        <v>37.915000999999997</v>
      </c>
      <c r="C1265">
        <v>38</v>
      </c>
      <c r="D1265">
        <v>35.514999000000003</v>
      </c>
      <c r="E1265">
        <v>36.090000000000003</v>
      </c>
      <c r="F1265">
        <v>36.090000000000003</v>
      </c>
      <c r="G1265">
        <v>8115000</v>
      </c>
    </row>
    <row r="1266" spans="1:7" x14ac:dyDescent="0.25">
      <c r="A1266" s="20">
        <v>42655</v>
      </c>
      <c r="B1266">
        <v>36.25</v>
      </c>
      <c r="C1266">
        <v>36.939999</v>
      </c>
      <c r="D1266">
        <v>35.645000000000003</v>
      </c>
      <c r="E1266">
        <v>36.055</v>
      </c>
      <c r="F1266">
        <v>36.055</v>
      </c>
      <c r="G1266">
        <v>5369300</v>
      </c>
    </row>
    <row r="1267" spans="1:7" x14ac:dyDescent="0.25">
      <c r="A1267" s="20">
        <v>42656</v>
      </c>
      <c r="B1267">
        <v>34.68</v>
      </c>
      <c r="C1267">
        <v>35.479999999999997</v>
      </c>
      <c r="D1267">
        <v>33.724997999999999</v>
      </c>
      <c r="E1267">
        <v>34.959999000000003</v>
      </c>
      <c r="F1267">
        <v>34.959999000000003</v>
      </c>
      <c r="G1267">
        <v>7738200</v>
      </c>
    </row>
    <row r="1268" spans="1:7" x14ac:dyDescent="0.25">
      <c r="A1268" s="20">
        <v>42657</v>
      </c>
      <c r="B1268">
        <v>36</v>
      </c>
      <c r="C1268">
        <v>36.205002</v>
      </c>
      <c r="D1268">
        <v>35.080002</v>
      </c>
      <c r="E1268">
        <v>35.354999999999997</v>
      </c>
      <c r="F1268">
        <v>35.354999999999997</v>
      </c>
      <c r="G1268">
        <v>5888500</v>
      </c>
    </row>
    <row r="1269" spans="1:7" x14ac:dyDescent="0.25">
      <c r="A1269" s="20">
        <v>42660</v>
      </c>
      <c r="B1269">
        <v>35.549999</v>
      </c>
      <c r="C1269">
        <v>35.75</v>
      </c>
      <c r="D1269">
        <v>35.025002000000001</v>
      </c>
      <c r="E1269">
        <v>35.505001</v>
      </c>
      <c r="F1269">
        <v>35.505001</v>
      </c>
      <c r="G1269">
        <v>4506900</v>
      </c>
    </row>
    <row r="1270" spans="1:7" x14ac:dyDescent="0.25">
      <c r="A1270" s="20">
        <v>42661</v>
      </c>
      <c r="B1270">
        <v>36.465000000000003</v>
      </c>
      <c r="C1270">
        <v>36.990001999999997</v>
      </c>
      <c r="D1270">
        <v>36.209999000000003</v>
      </c>
      <c r="E1270">
        <v>36.955002</v>
      </c>
      <c r="F1270">
        <v>36.955002</v>
      </c>
      <c r="G1270">
        <v>3623600</v>
      </c>
    </row>
    <row r="1271" spans="1:7" x14ac:dyDescent="0.25">
      <c r="A1271" s="20">
        <v>42662</v>
      </c>
      <c r="B1271">
        <v>37.724997999999999</v>
      </c>
      <c r="C1271">
        <v>38.080002</v>
      </c>
      <c r="D1271">
        <v>37.229999999999997</v>
      </c>
      <c r="E1271">
        <v>37.805</v>
      </c>
      <c r="F1271">
        <v>37.805</v>
      </c>
      <c r="G1271">
        <v>3738600</v>
      </c>
    </row>
    <row r="1272" spans="1:7" x14ac:dyDescent="0.25">
      <c r="A1272" s="20">
        <v>42663</v>
      </c>
      <c r="B1272">
        <v>37.720001000000003</v>
      </c>
      <c r="C1272">
        <v>38.409999999999997</v>
      </c>
      <c r="D1272">
        <v>37.299999</v>
      </c>
      <c r="E1272">
        <v>38.275002000000001</v>
      </c>
      <c r="F1272">
        <v>38.275002000000001</v>
      </c>
      <c r="G1272">
        <v>3838700</v>
      </c>
    </row>
    <row r="1273" spans="1:7" x14ac:dyDescent="0.25">
      <c r="A1273" s="20">
        <v>42664</v>
      </c>
      <c r="B1273">
        <v>38.055</v>
      </c>
      <c r="C1273">
        <v>39.150002000000001</v>
      </c>
      <c r="D1273">
        <v>37.834999000000003</v>
      </c>
      <c r="E1273">
        <v>39.090000000000003</v>
      </c>
      <c r="F1273">
        <v>39.090000000000003</v>
      </c>
      <c r="G1273">
        <v>3471000</v>
      </c>
    </row>
    <row r="1274" spans="1:7" x14ac:dyDescent="0.25">
      <c r="A1274" s="20">
        <v>42667</v>
      </c>
      <c r="B1274">
        <v>39.990001999999997</v>
      </c>
      <c r="C1274">
        <v>40.619999</v>
      </c>
      <c r="D1274">
        <v>39.939999</v>
      </c>
      <c r="E1274">
        <v>40.470001000000003</v>
      </c>
      <c r="F1274">
        <v>40.470001000000003</v>
      </c>
      <c r="G1274">
        <v>2169500</v>
      </c>
    </row>
    <row r="1275" spans="1:7" x14ac:dyDescent="0.25">
      <c r="A1275" s="20">
        <v>42668</v>
      </c>
      <c r="B1275">
        <v>40.465000000000003</v>
      </c>
      <c r="C1275">
        <v>40.525002000000001</v>
      </c>
      <c r="D1275">
        <v>39.529998999999997</v>
      </c>
      <c r="E1275">
        <v>40.034999999999997</v>
      </c>
      <c r="F1275">
        <v>40.034999999999997</v>
      </c>
      <c r="G1275">
        <v>3318700</v>
      </c>
    </row>
    <row r="1276" spans="1:7" x14ac:dyDescent="0.25">
      <c r="A1276" s="20">
        <v>42669</v>
      </c>
      <c r="B1276">
        <v>39.130001</v>
      </c>
      <c r="C1276">
        <v>39.950001</v>
      </c>
      <c r="D1276">
        <v>38.825001</v>
      </c>
      <c r="E1276">
        <v>39.049999</v>
      </c>
      <c r="F1276">
        <v>39.049999</v>
      </c>
      <c r="G1276">
        <v>4409100</v>
      </c>
    </row>
    <row r="1277" spans="1:7" x14ac:dyDescent="0.25">
      <c r="A1277" s="20">
        <v>42670</v>
      </c>
      <c r="B1277">
        <v>39.674999</v>
      </c>
      <c r="C1277">
        <v>39.700001</v>
      </c>
      <c r="D1277">
        <v>38.205002</v>
      </c>
      <c r="E1277">
        <v>38.375</v>
      </c>
      <c r="F1277">
        <v>38.375</v>
      </c>
      <c r="G1277">
        <v>5306100</v>
      </c>
    </row>
    <row r="1278" spans="1:7" x14ac:dyDescent="0.25">
      <c r="A1278" s="20">
        <v>42671</v>
      </c>
      <c r="B1278">
        <v>38.229999999999997</v>
      </c>
      <c r="C1278">
        <v>38.659999999999997</v>
      </c>
      <c r="D1278">
        <v>36.07</v>
      </c>
      <c r="E1278">
        <v>36.729999999999997</v>
      </c>
      <c r="F1278">
        <v>36.729999999999997</v>
      </c>
      <c r="G1278">
        <v>9409800</v>
      </c>
    </row>
    <row r="1279" spans="1:7" x14ac:dyDescent="0.25">
      <c r="A1279" s="20">
        <v>42674</v>
      </c>
      <c r="B1279">
        <v>36.950001</v>
      </c>
      <c r="C1279">
        <v>37.049999</v>
      </c>
      <c r="D1279">
        <v>35.689999</v>
      </c>
      <c r="E1279">
        <v>35.909999999999997</v>
      </c>
      <c r="F1279">
        <v>35.909999999999997</v>
      </c>
      <c r="G1279">
        <v>3734100</v>
      </c>
    </row>
    <row r="1280" spans="1:7" x14ac:dyDescent="0.25">
      <c r="A1280" s="20">
        <v>42675</v>
      </c>
      <c r="B1280">
        <v>35.884998000000003</v>
      </c>
      <c r="C1280">
        <v>35.889999000000003</v>
      </c>
      <c r="D1280">
        <v>33.205002</v>
      </c>
      <c r="E1280">
        <v>34.915000999999997</v>
      </c>
      <c r="F1280">
        <v>34.915000999999997</v>
      </c>
      <c r="G1280">
        <v>10611500</v>
      </c>
    </row>
    <row r="1281" spans="1:7" x14ac:dyDescent="0.25">
      <c r="A1281" s="20">
        <v>42676</v>
      </c>
      <c r="B1281">
        <v>34.729999999999997</v>
      </c>
      <c r="C1281">
        <v>34.900002000000001</v>
      </c>
      <c r="D1281">
        <v>33.759998000000003</v>
      </c>
      <c r="E1281">
        <v>34.075001</v>
      </c>
      <c r="F1281">
        <v>34.075001</v>
      </c>
      <c r="G1281">
        <v>5277100</v>
      </c>
    </row>
    <row r="1282" spans="1:7" x14ac:dyDescent="0.25">
      <c r="A1282" s="20">
        <v>42677</v>
      </c>
      <c r="B1282">
        <v>34.119999</v>
      </c>
      <c r="C1282">
        <v>34.284999999999997</v>
      </c>
      <c r="D1282">
        <v>31.809999000000001</v>
      </c>
      <c r="E1282">
        <v>32.235000999999997</v>
      </c>
      <c r="F1282">
        <v>32.235000999999997</v>
      </c>
      <c r="G1282">
        <v>6479900</v>
      </c>
    </row>
    <row r="1283" spans="1:7" x14ac:dyDescent="0.25">
      <c r="A1283" s="20">
        <v>42678</v>
      </c>
      <c r="B1283">
        <v>32.580002</v>
      </c>
      <c r="C1283">
        <v>33.389999000000003</v>
      </c>
      <c r="D1283">
        <v>31.98</v>
      </c>
      <c r="E1283">
        <v>32.159999999999997</v>
      </c>
      <c r="F1283">
        <v>32.159999999999997</v>
      </c>
      <c r="G1283">
        <v>6489600</v>
      </c>
    </row>
    <row r="1284" spans="1:7" x14ac:dyDescent="0.25">
      <c r="A1284" s="20">
        <v>42681</v>
      </c>
      <c r="B1284">
        <v>34.950001</v>
      </c>
      <c r="C1284">
        <v>36.284999999999997</v>
      </c>
      <c r="D1284">
        <v>34.645000000000003</v>
      </c>
      <c r="E1284">
        <v>36.240001999999997</v>
      </c>
      <c r="F1284">
        <v>36.240001999999997</v>
      </c>
      <c r="G1284">
        <v>6118100</v>
      </c>
    </row>
    <row r="1285" spans="1:7" x14ac:dyDescent="0.25">
      <c r="A1285" s="20">
        <v>42682</v>
      </c>
      <c r="B1285">
        <v>35.854999999999997</v>
      </c>
      <c r="C1285">
        <v>37.424999</v>
      </c>
      <c r="D1285">
        <v>35.369999</v>
      </c>
      <c r="E1285">
        <v>37.185001</v>
      </c>
      <c r="F1285">
        <v>37.185001</v>
      </c>
      <c r="G1285">
        <v>5725300</v>
      </c>
    </row>
    <row r="1286" spans="1:7" x14ac:dyDescent="0.25">
      <c r="A1286" s="20">
        <v>42683</v>
      </c>
      <c r="B1286">
        <v>35.115001999999997</v>
      </c>
      <c r="C1286">
        <v>38.590000000000003</v>
      </c>
      <c r="D1286">
        <v>35.07</v>
      </c>
      <c r="E1286">
        <v>38.080002</v>
      </c>
      <c r="F1286">
        <v>38.080002</v>
      </c>
      <c r="G1286">
        <v>10824200</v>
      </c>
    </row>
    <row r="1287" spans="1:7" x14ac:dyDescent="0.25">
      <c r="A1287" s="20">
        <v>42684</v>
      </c>
      <c r="B1287">
        <v>39.110000999999997</v>
      </c>
      <c r="C1287">
        <v>39.450001</v>
      </c>
      <c r="D1287">
        <v>35.564999</v>
      </c>
      <c r="E1287">
        <v>37</v>
      </c>
      <c r="F1287">
        <v>37</v>
      </c>
      <c r="G1287">
        <v>7989400</v>
      </c>
    </row>
    <row r="1288" spans="1:7" x14ac:dyDescent="0.25">
      <c r="A1288" s="20">
        <v>42685</v>
      </c>
      <c r="B1288">
        <v>36.264999000000003</v>
      </c>
      <c r="C1288">
        <v>38.034999999999997</v>
      </c>
      <c r="D1288">
        <v>35.919998</v>
      </c>
      <c r="E1288">
        <v>37.895000000000003</v>
      </c>
      <c r="F1288">
        <v>37.895000000000003</v>
      </c>
      <c r="G1288">
        <v>4621600</v>
      </c>
    </row>
    <row r="1289" spans="1:7" x14ac:dyDescent="0.25">
      <c r="A1289" s="20">
        <v>42688</v>
      </c>
      <c r="B1289">
        <v>37.669998</v>
      </c>
      <c r="C1289">
        <v>38.224997999999999</v>
      </c>
      <c r="D1289">
        <v>36.634998000000003</v>
      </c>
      <c r="E1289">
        <v>38.040000999999997</v>
      </c>
      <c r="F1289">
        <v>38.040000999999997</v>
      </c>
      <c r="G1289">
        <v>4949700</v>
      </c>
    </row>
    <row r="1290" spans="1:7" x14ac:dyDescent="0.25">
      <c r="A1290" s="20">
        <v>42689</v>
      </c>
      <c r="B1290">
        <v>38.409999999999997</v>
      </c>
      <c r="C1290">
        <v>39.689999</v>
      </c>
      <c r="D1290">
        <v>38</v>
      </c>
      <c r="E1290">
        <v>39.665000999999997</v>
      </c>
      <c r="F1290">
        <v>39.665000999999997</v>
      </c>
      <c r="G1290">
        <v>4115400</v>
      </c>
    </row>
    <row r="1291" spans="1:7" x14ac:dyDescent="0.25">
      <c r="A1291" s="20">
        <v>42690</v>
      </c>
      <c r="B1291">
        <v>38.82</v>
      </c>
      <c r="C1291">
        <v>39.860000999999997</v>
      </c>
      <c r="D1291">
        <v>38.82</v>
      </c>
      <c r="E1291">
        <v>39.415000999999997</v>
      </c>
      <c r="F1291">
        <v>39.415000999999997</v>
      </c>
      <c r="G1291">
        <v>4235900</v>
      </c>
    </row>
    <row r="1292" spans="1:7" x14ac:dyDescent="0.25">
      <c r="A1292" s="20">
        <v>42691</v>
      </c>
      <c r="B1292">
        <v>39.5</v>
      </c>
      <c r="C1292">
        <v>40.564999</v>
      </c>
      <c r="D1292">
        <v>39.340000000000003</v>
      </c>
      <c r="E1292">
        <v>40.549999</v>
      </c>
      <c r="F1292">
        <v>40.549999</v>
      </c>
      <c r="G1292">
        <v>4304000</v>
      </c>
    </row>
    <row r="1293" spans="1:7" x14ac:dyDescent="0.25">
      <c r="A1293" s="20">
        <v>42692</v>
      </c>
      <c r="B1293">
        <v>40.619999</v>
      </c>
      <c r="C1293">
        <v>40.994999</v>
      </c>
      <c r="D1293">
        <v>40.060001</v>
      </c>
      <c r="E1293">
        <v>40.729999999999997</v>
      </c>
      <c r="F1293">
        <v>40.729999999999997</v>
      </c>
      <c r="G1293">
        <v>4291800</v>
      </c>
    </row>
    <row r="1294" spans="1:7" x14ac:dyDescent="0.25">
      <c r="A1294" s="20">
        <v>42695</v>
      </c>
      <c r="B1294">
        <v>41.209999000000003</v>
      </c>
      <c r="C1294">
        <v>42.66</v>
      </c>
      <c r="D1294">
        <v>41.200001</v>
      </c>
      <c r="E1294">
        <v>42.584999000000003</v>
      </c>
      <c r="F1294">
        <v>42.584999000000003</v>
      </c>
      <c r="G1294">
        <v>2886500</v>
      </c>
    </row>
    <row r="1295" spans="1:7" x14ac:dyDescent="0.25">
      <c r="A1295" s="20">
        <v>42696</v>
      </c>
      <c r="B1295">
        <v>42.599997999999999</v>
      </c>
      <c r="C1295">
        <v>42.794998</v>
      </c>
      <c r="D1295">
        <v>41.435001</v>
      </c>
      <c r="E1295">
        <v>42.354999999999997</v>
      </c>
      <c r="F1295">
        <v>42.354999999999997</v>
      </c>
      <c r="G1295">
        <v>3286700</v>
      </c>
    </row>
    <row r="1296" spans="1:7" x14ac:dyDescent="0.25">
      <c r="A1296" s="20">
        <v>42697</v>
      </c>
      <c r="B1296">
        <v>41.93</v>
      </c>
      <c r="C1296">
        <v>42.439999</v>
      </c>
      <c r="D1296">
        <v>41.57</v>
      </c>
      <c r="E1296">
        <v>42.255001</v>
      </c>
      <c r="F1296">
        <v>42.255001</v>
      </c>
      <c r="G1296">
        <v>2746500</v>
      </c>
    </row>
    <row r="1297" spans="1:7" x14ac:dyDescent="0.25">
      <c r="A1297" s="20">
        <v>42699</v>
      </c>
      <c r="B1297">
        <v>42.389999000000003</v>
      </c>
      <c r="C1297">
        <v>42.575001</v>
      </c>
      <c r="D1297">
        <v>41.959999000000003</v>
      </c>
      <c r="E1297">
        <v>42.544998</v>
      </c>
      <c r="F1297">
        <v>42.544998</v>
      </c>
      <c r="G1297">
        <v>1346000</v>
      </c>
    </row>
    <row r="1298" spans="1:7" x14ac:dyDescent="0.25">
      <c r="A1298" s="20">
        <v>42702</v>
      </c>
      <c r="B1298">
        <v>42.060001</v>
      </c>
      <c r="C1298">
        <v>42.509998000000003</v>
      </c>
      <c r="D1298">
        <v>41.419998</v>
      </c>
      <c r="E1298">
        <v>42.16</v>
      </c>
      <c r="F1298">
        <v>42.16</v>
      </c>
      <c r="G1298">
        <v>3463600</v>
      </c>
    </row>
    <row r="1299" spans="1:7" x14ac:dyDescent="0.25">
      <c r="A1299" s="20">
        <v>42703</v>
      </c>
      <c r="B1299">
        <v>42.07</v>
      </c>
      <c r="C1299">
        <v>43.009998000000003</v>
      </c>
      <c r="D1299">
        <v>41.689999</v>
      </c>
      <c r="E1299">
        <v>42.450001</v>
      </c>
      <c r="F1299">
        <v>42.450001</v>
      </c>
      <c r="G1299">
        <v>3046900</v>
      </c>
    </row>
    <row r="1300" spans="1:7" x14ac:dyDescent="0.25">
      <c r="A1300" s="20">
        <v>42704</v>
      </c>
      <c r="B1300">
        <v>43.025002000000001</v>
      </c>
      <c r="C1300">
        <v>43.145000000000003</v>
      </c>
      <c r="D1300">
        <v>42.169998</v>
      </c>
      <c r="E1300">
        <v>42.334999000000003</v>
      </c>
      <c r="F1300">
        <v>42.334999000000003</v>
      </c>
      <c r="G1300">
        <v>3935400</v>
      </c>
    </row>
    <row r="1301" spans="1:7" x14ac:dyDescent="0.25">
      <c r="A1301" s="20">
        <v>42705</v>
      </c>
      <c r="B1301">
        <v>42.450001</v>
      </c>
      <c r="C1301">
        <v>42.610000999999997</v>
      </c>
      <c r="D1301">
        <v>39.994999</v>
      </c>
      <c r="E1301">
        <v>40.75</v>
      </c>
      <c r="F1301">
        <v>40.75</v>
      </c>
      <c r="G1301">
        <v>5602600</v>
      </c>
    </row>
    <row r="1302" spans="1:7" x14ac:dyDescent="0.25">
      <c r="A1302" s="20">
        <v>42706</v>
      </c>
      <c r="B1302">
        <v>40.555</v>
      </c>
      <c r="C1302">
        <v>41.91</v>
      </c>
      <c r="D1302">
        <v>40.32</v>
      </c>
      <c r="E1302">
        <v>40.790000999999997</v>
      </c>
      <c r="F1302">
        <v>40.790000999999997</v>
      </c>
      <c r="G1302">
        <v>4437700</v>
      </c>
    </row>
    <row r="1303" spans="1:7" x14ac:dyDescent="0.25">
      <c r="A1303" s="20">
        <v>42709</v>
      </c>
      <c r="B1303">
        <v>42.139999000000003</v>
      </c>
      <c r="C1303">
        <v>43.57</v>
      </c>
      <c r="D1303">
        <v>41.990001999999997</v>
      </c>
      <c r="E1303">
        <v>43.41</v>
      </c>
      <c r="F1303">
        <v>43.41</v>
      </c>
      <c r="G1303">
        <v>3898900</v>
      </c>
    </row>
    <row r="1304" spans="1:7" x14ac:dyDescent="0.25">
      <c r="A1304" s="20">
        <v>42710</v>
      </c>
      <c r="B1304">
        <v>44.115001999999997</v>
      </c>
      <c r="C1304">
        <v>45.049999</v>
      </c>
      <c r="D1304">
        <v>43.845001000000003</v>
      </c>
      <c r="E1304">
        <v>44.805</v>
      </c>
      <c r="F1304">
        <v>44.805</v>
      </c>
      <c r="G1304">
        <v>3239800</v>
      </c>
    </row>
    <row r="1305" spans="1:7" x14ac:dyDescent="0.25">
      <c r="A1305" s="20">
        <v>42711</v>
      </c>
      <c r="B1305">
        <v>45</v>
      </c>
      <c r="C1305">
        <v>45.919998</v>
      </c>
      <c r="D1305">
        <v>44.424999</v>
      </c>
      <c r="E1305">
        <v>44.695</v>
      </c>
      <c r="F1305">
        <v>44.695</v>
      </c>
      <c r="G1305">
        <v>4069500</v>
      </c>
    </row>
    <row r="1306" spans="1:7" x14ac:dyDescent="0.25">
      <c r="A1306" s="20">
        <v>42712</v>
      </c>
      <c r="B1306">
        <v>44.615001999999997</v>
      </c>
      <c r="C1306">
        <v>44.880001</v>
      </c>
      <c r="D1306">
        <v>43.064999</v>
      </c>
      <c r="E1306">
        <v>44.564999</v>
      </c>
      <c r="F1306">
        <v>44.564999</v>
      </c>
      <c r="G1306">
        <v>4646500</v>
      </c>
    </row>
    <row r="1307" spans="1:7" x14ac:dyDescent="0.25">
      <c r="A1307" s="20">
        <v>42713</v>
      </c>
      <c r="B1307">
        <v>44.205002</v>
      </c>
      <c r="C1307">
        <v>45.240001999999997</v>
      </c>
      <c r="D1307">
        <v>44.145000000000003</v>
      </c>
      <c r="E1307">
        <v>45.055</v>
      </c>
      <c r="F1307">
        <v>45.055</v>
      </c>
      <c r="G1307">
        <v>3450200</v>
      </c>
    </row>
    <row r="1308" spans="1:7" x14ac:dyDescent="0.25">
      <c r="A1308" s="20">
        <v>42716</v>
      </c>
      <c r="B1308">
        <v>45</v>
      </c>
      <c r="C1308">
        <v>45.130001</v>
      </c>
      <c r="D1308">
        <v>44.220001000000003</v>
      </c>
      <c r="E1308">
        <v>44.700001</v>
      </c>
      <c r="F1308">
        <v>44.700001</v>
      </c>
      <c r="G1308">
        <v>3255400</v>
      </c>
    </row>
    <row r="1309" spans="1:7" x14ac:dyDescent="0.25">
      <c r="A1309" s="20">
        <v>42717</v>
      </c>
      <c r="B1309">
        <v>44.779998999999997</v>
      </c>
      <c r="C1309">
        <v>44.924999</v>
      </c>
      <c r="D1309">
        <v>43.525002000000001</v>
      </c>
      <c r="E1309">
        <v>44.314999</v>
      </c>
      <c r="F1309">
        <v>44.314999</v>
      </c>
      <c r="G1309">
        <v>3457600</v>
      </c>
    </row>
    <row r="1310" spans="1:7" x14ac:dyDescent="0.25">
      <c r="A1310" s="20">
        <v>42718</v>
      </c>
      <c r="B1310">
        <v>44.025002000000001</v>
      </c>
      <c r="C1310">
        <v>45.75</v>
      </c>
      <c r="D1310">
        <v>43.875</v>
      </c>
      <c r="E1310">
        <v>44.395000000000003</v>
      </c>
      <c r="F1310">
        <v>44.395000000000003</v>
      </c>
      <c r="G1310">
        <v>5498700</v>
      </c>
    </row>
    <row r="1311" spans="1:7" x14ac:dyDescent="0.25">
      <c r="A1311" s="20">
        <v>42719</v>
      </c>
      <c r="B1311">
        <v>45.084999000000003</v>
      </c>
      <c r="C1311">
        <v>45.435001</v>
      </c>
      <c r="D1311">
        <v>44.435001</v>
      </c>
      <c r="E1311">
        <v>45.040000999999997</v>
      </c>
      <c r="F1311">
        <v>45.040000999999997</v>
      </c>
      <c r="G1311">
        <v>3298900</v>
      </c>
    </row>
    <row r="1312" spans="1:7" x14ac:dyDescent="0.25">
      <c r="A1312" s="20">
        <v>42720</v>
      </c>
      <c r="B1312">
        <v>45.599997999999999</v>
      </c>
      <c r="C1312">
        <v>45.919998</v>
      </c>
      <c r="D1312">
        <v>44.985000999999997</v>
      </c>
      <c r="E1312">
        <v>45.580002</v>
      </c>
      <c r="F1312">
        <v>45.580002</v>
      </c>
      <c r="G1312">
        <v>2850000</v>
      </c>
    </row>
    <row r="1313" spans="1:7" x14ac:dyDescent="0.25">
      <c r="A1313" s="20">
        <v>42723</v>
      </c>
      <c r="B1313">
        <v>46.119999</v>
      </c>
      <c r="C1313">
        <v>47.310001</v>
      </c>
      <c r="D1313">
        <v>46.119999</v>
      </c>
      <c r="E1313">
        <v>47.220001000000003</v>
      </c>
      <c r="F1313">
        <v>47.220001000000003</v>
      </c>
      <c r="G1313">
        <v>2468100</v>
      </c>
    </row>
    <row r="1314" spans="1:7" x14ac:dyDescent="0.25">
      <c r="A1314" s="20">
        <v>42724</v>
      </c>
      <c r="B1314">
        <v>47.610000999999997</v>
      </c>
      <c r="C1314">
        <v>48.41</v>
      </c>
      <c r="D1314">
        <v>47.57</v>
      </c>
      <c r="E1314">
        <v>48.134998000000003</v>
      </c>
      <c r="F1314">
        <v>48.134998000000003</v>
      </c>
      <c r="G1314">
        <v>2502600</v>
      </c>
    </row>
    <row r="1315" spans="1:7" x14ac:dyDescent="0.25">
      <c r="A1315" s="20">
        <v>42725</v>
      </c>
      <c r="B1315">
        <v>48.459999000000003</v>
      </c>
      <c r="C1315">
        <v>49.034999999999997</v>
      </c>
      <c r="D1315">
        <v>48.279998999999997</v>
      </c>
      <c r="E1315">
        <v>48.900002000000001</v>
      </c>
      <c r="F1315">
        <v>48.900002000000001</v>
      </c>
      <c r="G1315">
        <v>1744200</v>
      </c>
    </row>
    <row r="1316" spans="1:7" x14ac:dyDescent="0.25">
      <c r="A1316" s="20">
        <v>42726</v>
      </c>
      <c r="B1316">
        <v>48.845001000000003</v>
      </c>
      <c r="C1316">
        <v>49.095001000000003</v>
      </c>
      <c r="D1316">
        <v>47.759998000000003</v>
      </c>
      <c r="E1316">
        <v>48.029998999999997</v>
      </c>
      <c r="F1316">
        <v>48.029998999999997</v>
      </c>
      <c r="G1316">
        <v>2065200</v>
      </c>
    </row>
    <row r="1317" spans="1:7" x14ac:dyDescent="0.25">
      <c r="A1317" s="20">
        <v>42727</v>
      </c>
      <c r="B1317">
        <v>47.875</v>
      </c>
      <c r="C1317">
        <v>48.305</v>
      </c>
      <c r="D1317">
        <v>47.59</v>
      </c>
      <c r="E1317">
        <v>48.290000999999997</v>
      </c>
      <c r="F1317">
        <v>48.290000999999997</v>
      </c>
      <c r="G1317">
        <v>1103700</v>
      </c>
    </row>
    <row r="1318" spans="1:7" x14ac:dyDescent="0.25">
      <c r="A1318" s="20">
        <v>42731</v>
      </c>
      <c r="B1318">
        <v>48.284999999999997</v>
      </c>
      <c r="C1318">
        <v>49.064999</v>
      </c>
      <c r="D1318">
        <v>48.23</v>
      </c>
      <c r="E1318">
        <v>48.91</v>
      </c>
      <c r="F1318">
        <v>48.91</v>
      </c>
      <c r="G1318">
        <v>1451200</v>
      </c>
    </row>
    <row r="1319" spans="1:7" x14ac:dyDescent="0.25">
      <c r="A1319" s="20">
        <v>42732</v>
      </c>
      <c r="B1319">
        <v>49.07</v>
      </c>
      <c r="C1319">
        <v>49.25</v>
      </c>
      <c r="D1319">
        <v>47.055</v>
      </c>
      <c r="E1319">
        <v>47.220001000000003</v>
      </c>
      <c r="F1319">
        <v>47.220001000000003</v>
      </c>
      <c r="G1319">
        <v>2759200</v>
      </c>
    </row>
    <row r="1320" spans="1:7" x14ac:dyDescent="0.25">
      <c r="A1320" s="20">
        <v>42733</v>
      </c>
      <c r="B1320">
        <v>47.034999999999997</v>
      </c>
      <c r="C1320">
        <v>47.445</v>
      </c>
      <c r="D1320">
        <v>45.82</v>
      </c>
      <c r="E1320">
        <v>46.455002</v>
      </c>
      <c r="F1320">
        <v>46.455002</v>
      </c>
      <c r="G1320">
        <v>2338000</v>
      </c>
    </row>
    <row r="1321" spans="1:7" x14ac:dyDescent="0.25">
      <c r="A1321" s="20">
        <v>42734</v>
      </c>
      <c r="B1321">
        <v>46.98</v>
      </c>
      <c r="C1321">
        <v>46.994999</v>
      </c>
      <c r="D1321">
        <v>44.985000999999997</v>
      </c>
      <c r="E1321">
        <v>45.490001999999997</v>
      </c>
      <c r="F1321">
        <v>45.490001999999997</v>
      </c>
      <c r="G1321">
        <v>3281300</v>
      </c>
    </row>
    <row r="1322" spans="1:7" x14ac:dyDescent="0.25">
      <c r="A1322" s="20">
        <v>42738</v>
      </c>
      <c r="B1322">
        <v>47.354999999999997</v>
      </c>
      <c r="C1322">
        <v>48.825001</v>
      </c>
      <c r="D1322">
        <v>47.049999</v>
      </c>
      <c r="E1322">
        <v>48.724997999999999</v>
      </c>
      <c r="F1322">
        <v>48.724997999999999</v>
      </c>
      <c r="G1322">
        <v>3641300</v>
      </c>
    </row>
    <row r="1323" spans="1:7" x14ac:dyDescent="0.25">
      <c r="A1323" s="20">
        <v>42739</v>
      </c>
      <c r="B1323">
        <v>49.275002000000001</v>
      </c>
      <c r="C1323">
        <v>51.764999000000003</v>
      </c>
      <c r="D1323">
        <v>49.264999000000003</v>
      </c>
      <c r="E1323">
        <v>51.264999000000003</v>
      </c>
      <c r="F1323">
        <v>51.264999000000003</v>
      </c>
      <c r="G1323">
        <v>2813300</v>
      </c>
    </row>
    <row r="1324" spans="1:7" x14ac:dyDescent="0.25">
      <c r="A1324" s="20">
        <v>42740</v>
      </c>
      <c r="B1324">
        <v>50.805</v>
      </c>
      <c r="C1324">
        <v>51.494999</v>
      </c>
      <c r="D1324">
        <v>49.889999000000003</v>
      </c>
      <c r="E1324">
        <v>51.43</v>
      </c>
      <c r="F1324">
        <v>51.43</v>
      </c>
      <c r="G1324">
        <v>2068000</v>
      </c>
    </row>
    <row r="1325" spans="1:7" x14ac:dyDescent="0.25">
      <c r="A1325" s="20">
        <v>42741</v>
      </c>
      <c r="B1325">
        <v>51.959999000000003</v>
      </c>
      <c r="C1325">
        <v>53.185001</v>
      </c>
      <c r="D1325">
        <v>51.525002000000001</v>
      </c>
      <c r="E1325">
        <v>52.125</v>
      </c>
      <c r="F1325">
        <v>52.125</v>
      </c>
      <c r="G1325">
        <v>4075000</v>
      </c>
    </row>
    <row r="1326" spans="1:7" x14ac:dyDescent="0.25">
      <c r="A1326" s="20">
        <v>42744</v>
      </c>
      <c r="B1326">
        <v>51.845001000000003</v>
      </c>
      <c r="C1326">
        <v>53.009998000000003</v>
      </c>
      <c r="D1326">
        <v>51.380001</v>
      </c>
      <c r="E1326">
        <v>52.23</v>
      </c>
      <c r="F1326">
        <v>52.23</v>
      </c>
      <c r="G1326">
        <v>2530100</v>
      </c>
    </row>
    <row r="1327" spans="1:7" x14ac:dyDescent="0.25">
      <c r="A1327" s="20">
        <v>42745</v>
      </c>
      <c r="B1327">
        <v>52.77</v>
      </c>
      <c r="C1327">
        <v>53.205002</v>
      </c>
      <c r="D1327">
        <v>51.84</v>
      </c>
      <c r="E1327">
        <v>52.575001</v>
      </c>
      <c r="F1327">
        <v>52.575001</v>
      </c>
      <c r="G1327">
        <v>2378200</v>
      </c>
    </row>
    <row r="1328" spans="1:7" x14ac:dyDescent="0.25">
      <c r="A1328" s="20">
        <v>42746</v>
      </c>
      <c r="B1328">
        <v>52.505001</v>
      </c>
      <c r="C1328">
        <v>53.869999</v>
      </c>
      <c r="D1328">
        <v>51.505001</v>
      </c>
      <c r="E1328">
        <v>53.720001000000003</v>
      </c>
      <c r="F1328">
        <v>53.720001000000003</v>
      </c>
      <c r="G1328">
        <v>3831400</v>
      </c>
    </row>
    <row r="1329" spans="1:7" x14ac:dyDescent="0.25">
      <c r="A1329" s="20">
        <v>42747</v>
      </c>
      <c r="B1329">
        <v>53.244999</v>
      </c>
      <c r="C1329">
        <v>53.799999</v>
      </c>
      <c r="D1329">
        <v>50.985000999999997</v>
      </c>
      <c r="E1329">
        <v>53.744999</v>
      </c>
      <c r="F1329">
        <v>53.744999</v>
      </c>
      <c r="G1329">
        <v>4760200</v>
      </c>
    </row>
    <row r="1330" spans="1:7" x14ac:dyDescent="0.25">
      <c r="A1330" s="20">
        <v>42748</v>
      </c>
      <c r="B1330">
        <v>53.959999000000003</v>
      </c>
      <c r="C1330">
        <v>54.360000999999997</v>
      </c>
      <c r="D1330">
        <v>53.040000999999997</v>
      </c>
      <c r="E1330">
        <v>53.599997999999999</v>
      </c>
      <c r="F1330">
        <v>53.599997999999999</v>
      </c>
      <c r="G1330">
        <v>3320700</v>
      </c>
    </row>
    <row r="1331" spans="1:7" x14ac:dyDescent="0.25">
      <c r="A1331" s="20">
        <v>42752</v>
      </c>
      <c r="B1331">
        <v>52.865001999999997</v>
      </c>
      <c r="C1331">
        <v>54.005001</v>
      </c>
      <c r="D1331">
        <v>52.700001</v>
      </c>
      <c r="E1331">
        <v>53.75</v>
      </c>
      <c r="F1331">
        <v>53.75</v>
      </c>
      <c r="G1331">
        <v>3407200</v>
      </c>
    </row>
    <row r="1332" spans="1:7" x14ac:dyDescent="0.25">
      <c r="A1332" s="20">
        <v>42753</v>
      </c>
      <c r="B1332">
        <v>54.119999</v>
      </c>
      <c r="C1332">
        <v>54.794998</v>
      </c>
      <c r="D1332">
        <v>53.685001</v>
      </c>
      <c r="E1332">
        <v>54</v>
      </c>
      <c r="F1332">
        <v>54</v>
      </c>
      <c r="G1332">
        <v>3767900</v>
      </c>
    </row>
    <row r="1333" spans="1:7" x14ac:dyDescent="0.25">
      <c r="A1333" s="20">
        <v>42754</v>
      </c>
      <c r="B1333">
        <v>54.25</v>
      </c>
      <c r="C1333">
        <v>54.465000000000003</v>
      </c>
      <c r="D1333">
        <v>52.889999000000003</v>
      </c>
      <c r="E1333">
        <v>53.384998000000003</v>
      </c>
      <c r="F1333">
        <v>53.384998000000003</v>
      </c>
      <c r="G1333">
        <v>3527700</v>
      </c>
    </row>
    <row r="1334" spans="1:7" x14ac:dyDescent="0.25">
      <c r="A1334" s="20">
        <v>42755</v>
      </c>
      <c r="B1334">
        <v>53.93</v>
      </c>
      <c r="C1334">
        <v>55.5</v>
      </c>
      <c r="D1334">
        <v>53.73</v>
      </c>
      <c r="E1334">
        <v>55.474997999999999</v>
      </c>
      <c r="F1334">
        <v>55.474997999999999</v>
      </c>
      <c r="G1334">
        <v>3635000</v>
      </c>
    </row>
    <row r="1335" spans="1:7" x14ac:dyDescent="0.25">
      <c r="A1335" s="20">
        <v>42758</v>
      </c>
      <c r="B1335">
        <v>55.435001</v>
      </c>
      <c r="C1335">
        <v>55.970001000000003</v>
      </c>
      <c r="D1335">
        <v>54.395000000000003</v>
      </c>
      <c r="E1335">
        <v>55.924999</v>
      </c>
      <c r="F1335">
        <v>55.924999</v>
      </c>
      <c r="G1335">
        <v>3458200</v>
      </c>
    </row>
    <row r="1336" spans="1:7" x14ac:dyDescent="0.25">
      <c r="A1336" s="20">
        <v>42759</v>
      </c>
      <c r="B1336">
        <v>56.650002000000001</v>
      </c>
      <c r="C1336">
        <v>58.854999999999997</v>
      </c>
      <c r="D1336">
        <v>56.580002</v>
      </c>
      <c r="E1336">
        <v>58.52</v>
      </c>
      <c r="F1336">
        <v>58.52</v>
      </c>
      <c r="G1336">
        <v>2548100</v>
      </c>
    </row>
    <row r="1337" spans="1:7" x14ac:dyDescent="0.25">
      <c r="A1337" s="20">
        <v>42760</v>
      </c>
      <c r="B1337">
        <v>59.485000999999997</v>
      </c>
      <c r="C1337">
        <v>60.240001999999997</v>
      </c>
      <c r="D1337">
        <v>59.189999</v>
      </c>
      <c r="E1337">
        <v>59.970001000000003</v>
      </c>
      <c r="F1337">
        <v>59.970001000000003</v>
      </c>
      <c r="G1337">
        <v>2346200</v>
      </c>
    </row>
    <row r="1338" spans="1:7" x14ac:dyDescent="0.25">
      <c r="A1338" s="20">
        <v>42761</v>
      </c>
      <c r="B1338">
        <v>59.779998999999997</v>
      </c>
      <c r="C1338">
        <v>60.314999</v>
      </c>
      <c r="D1338">
        <v>59.025002000000001</v>
      </c>
      <c r="E1338">
        <v>59.66</v>
      </c>
      <c r="F1338">
        <v>59.66</v>
      </c>
      <c r="G1338">
        <v>2496800</v>
      </c>
    </row>
    <row r="1339" spans="1:7" x14ac:dyDescent="0.25">
      <c r="A1339" s="20">
        <v>42762</v>
      </c>
      <c r="B1339">
        <v>59.895000000000003</v>
      </c>
      <c r="C1339">
        <v>60.580002</v>
      </c>
      <c r="D1339">
        <v>59.360000999999997</v>
      </c>
      <c r="E1339">
        <v>60.369999</v>
      </c>
      <c r="F1339">
        <v>60.369999</v>
      </c>
      <c r="G1339">
        <v>2192300</v>
      </c>
    </row>
    <row r="1340" spans="1:7" x14ac:dyDescent="0.25">
      <c r="A1340" s="20">
        <v>42765</v>
      </c>
      <c r="B1340">
        <v>59.095001000000003</v>
      </c>
      <c r="C1340">
        <v>59.134998000000003</v>
      </c>
      <c r="D1340">
        <v>56.055</v>
      </c>
      <c r="E1340">
        <v>58.654998999999997</v>
      </c>
      <c r="F1340">
        <v>58.654998999999997</v>
      </c>
      <c r="G1340">
        <v>5783700</v>
      </c>
    </row>
    <row r="1341" spans="1:7" x14ac:dyDescent="0.25">
      <c r="A1341" s="20">
        <v>42766</v>
      </c>
      <c r="B1341">
        <v>58.145000000000003</v>
      </c>
      <c r="C1341">
        <v>59</v>
      </c>
      <c r="D1341">
        <v>57.09</v>
      </c>
      <c r="E1341">
        <v>58.924999</v>
      </c>
      <c r="F1341">
        <v>58.924999</v>
      </c>
      <c r="G1341">
        <v>4171800</v>
      </c>
    </row>
    <row r="1342" spans="1:7" x14ac:dyDescent="0.25">
      <c r="A1342" s="20">
        <v>42767</v>
      </c>
      <c r="B1342">
        <v>60.044998</v>
      </c>
      <c r="C1342">
        <v>60.615001999999997</v>
      </c>
      <c r="D1342">
        <v>59.185001</v>
      </c>
      <c r="E1342">
        <v>59.955002</v>
      </c>
      <c r="F1342">
        <v>59.955002</v>
      </c>
      <c r="G1342">
        <v>3689100</v>
      </c>
    </row>
    <row r="1343" spans="1:7" x14ac:dyDescent="0.25">
      <c r="A1343" s="20">
        <v>42768</v>
      </c>
      <c r="B1343">
        <v>59.424999</v>
      </c>
      <c r="C1343">
        <v>60.044998</v>
      </c>
      <c r="D1343">
        <v>58.854999999999997</v>
      </c>
      <c r="E1343">
        <v>59.465000000000003</v>
      </c>
      <c r="F1343">
        <v>59.465000000000003</v>
      </c>
      <c r="G1343">
        <v>3178300</v>
      </c>
    </row>
    <row r="1344" spans="1:7" x14ac:dyDescent="0.25">
      <c r="A1344" s="20">
        <v>42769</v>
      </c>
      <c r="B1344">
        <v>60.650002000000001</v>
      </c>
      <c r="C1344">
        <v>61.27</v>
      </c>
      <c r="D1344">
        <v>60.259998000000003</v>
      </c>
      <c r="E1344">
        <v>60.68</v>
      </c>
      <c r="F1344">
        <v>60.68</v>
      </c>
      <c r="G1344">
        <v>2416000</v>
      </c>
    </row>
    <row r="1345" spans="1:7" x14ac:dyDescent="0.25">
      <c r="A1345" s="20">
        <v>42772</v>
      </c>
      <c r="B1345">
        <v>60.014999000000003</v>
      </c>
      <c r="C1345">
        <v>60.990001999999997</v>
      </c>
      <c r="D1345">
        <v>59.805</v>
      </c>
      <c r="E1345">
        <v>60.744999</v>
      </c>
      <c r="F1345">
        <v>60.744999</v>
      </c>
      <c r="G1345">
        <v>2604400</v>
      </c>
    </row>
    <row r="1346" spans="1:7" x14ac:dyDescent="0.25">
      <c r="A1346" s="20">
        <v>42773</v>
      </c>
      <c r="B1346">
        <v>60.810001</v>
      </c>
      <c r="C1346">
        <v>60.945</v>
      </c>
      <c r="D1346">
        <v>60.034999999999997</v>
      </c>
      <c r="E1346">
        <v>60.264999000000003</v>
      </c>
      <c r="F1346">
        <v>60.264999000000003</v>
      </c>
      <c r="G1346">
        <v>2564700</v>
      </c>
    </row>
    <row r="1347" spans="1:7" x14ac:dyDescent="0.25">
      <c r="A1347" s="20">
        <v>42774</v>
      </c>
      <c r="B1347">
        <v>60.049999</v>
      </c>
      <c r="C1347">
        <v>60.849997999999999</v>
      </c>
      <c r="D1347">
        <v>59.275002000000001</v>
      </c>
      <c r="E1347">
        <v>60.439999</v>
      </c>
      <c r="F1347">
        <v>60.439999</v>
      </c>
      <c r="G1347">
        <v>2382900</v>
      </c>
    </row>
    <row r="1348" spans="1:7" x14ac:dyDescent="0.25">
      <c r="A1348" s="20">
        <v>42775</v>
      </c>
      <c r="B1348">
        <v>60.775002000000001</v>
      </c>
      <c r="C1348">
        <v>62.284999999999997</v>
      </c>
      <c r="D1348">
        <v>60.66</v>
      </c>
      <c r="E1348">
        <v>61.709999000000003</v>
      </c>
      <c r="F1348">
        <v>61.709999000000003</v>
      </c>
      <c r="G1348">
        <v>1906500</v>
      </c>
    </row>
    <row r="1349" spans="1:7" x14ac:dyDescent="0.25">
      <c r="A1349" s="20">
        <v>42776</v>
      </c>
      <c r="B1349">
        <v>62.349997999999999</v>
      </c>
      <c r="C1349">
        <v>63.125</v>
      </c>
      <c r="D1349">
        <v>62.224997999999999</v>
      </c>
      <c r="E1349">
        <v>62.700001</v>
      </c>
      <c r="F1349">
        <v>62.700001</v>
      </c>
      <c r="G1349">
        <v>2230300</v>
      </c>
    </row>
    <row r="1350" spans="1:7" x14ac:dyDescent="0.25">
      <c r="A1350" s="20">
        <v>42779</v>
      </c>
      <c r="B1350">
        <v>63.810001</v>
      </c>
      <c r="C1350">
        <v>64.910004000000001</v>
      </c>
      <c r="D1350">
        <v>63.615001999999997</v>
      </c>
      <c r="E1350">
        <v>64.684997999999993</v>
      </c>
      <c r="F1350">
        <v>64.684997999999993</v>
      </c>
      <c r="G1350">
        <v>2510300</v>
      </c>
    </row>
    <row r="1351" spans="1:7" x14ac:dyDescent="0.25">
      <c r="A1351" s="20">
        <v>42780</v>
      </c>
      <c r="B1351">
        <v>64.724997999999999</v>
      </c>
      <c r="C1351">
        <v>67.529999000000004</v>
      </c>
      <c r="D1351">
        <v>64.660004000000001</v>
      </c>
      <c r="E1351">
        <v>67.470000999999996</v>
      </c>
      <c r="F1351">
        <v>67.470000999999996</v>
      </c>
      <c r="G1351">
        <v>3428500</v>
      </c>
    </row>
    <row r="1352" spans="1:7" x14ac:dyDescent="0.25">
      <c r="A1352" s="20">
        <v>42781</v>
      </c>
      <c r="B1352">
        <v>67.319999999999993</v>
      </c>
      <c r="C1352">
        <v>67.769997000000004</v>
      </c>
      <c r="D1352">
        <v>64.925003000000004</v>
      </c>
      <c r="E1352">
        <v>64.989998</v>
      </c>
      <c r="F1352">
        <v>64.989998</v>
      </c>
      <c r="G1352">
        <v>4219700</v>
      </c>
    </row>
    <row r="1353" spans="1:7" x14ac:dyDescent="0.25">
      <c r="A1353" s="20">
        <v>42782</v>
      </c>
      <c r="B1353">
        <v>65.129997000000003</v>
      </c>
      <c r="C1353">
        <v>65.209998999999996</v>
      </c>
      <c r="D1353">
        <v>61.349997999999999</v>
      </c>
      <c r="E1353">
        <v>64.650002000000001</v>
      </c>
      <c r="F1353">
        <v>64.650002000000001</v>
      </c>
      <c r="G1353">
        <v>5323400</v>
      </c>
    </row>
    <row r="1354" spans="1:7" x14ac:dyDescent="0.25">
      <c r="A1354" s="20">
        <v>42783</v>
      </c>
      <c r="B1354">
        <v>63.169998</v>
      </c>
      <c r="C1354">
        <v>64.805000000000007</v>
      </c>
      <c r="D1354">
        <v>62.689999</v>
      </c>
      <c r="E1354">
        <v>64.525002000000001</v>
      </c>
      <c r="F1354">
        <v>64.525002000000001</v>
      </c>
      <c r="G1354">
        <v>3294500</v>
      </c>
    </row>
    <row r="1355" spans="1:7" x14ac:dyDescent="0.25">
      <c r="A1355" s="20">
        <v>42787</v>
      </c>
      <c r="B1355">
        <v>65.394997000000004</v>
      </c>
      <c r="C1355">
        <v>65.574996999999996</v>
      </c>
      <c r="D1355">
        <v>63.529998999999997</v>
      </c>
      <c r="E1355">
        <v>63.740001999999997</v>
      </c>
      <c r="F1355">
        <v>63.740001999999997</v>
      </c>
      <c r="G1355">
        <v>2821000</v>
      </c>
    </row>
    <row r="1356" spans="1:7" x14ac:dyDescent="0.25">
      <c r="A1356" s="20">
        <v>42788</v>
      </c>
      <c r="B1356">
        <v>63.224997999999999</v>
      </c>
      <c r="C1356">
        <v>64.224997999999999</v>
      </c>
      <c r="D1356">
        <v>62.330002</v>
      </c>
      <c r="E1356">
        <v>63.470001000000003</v>
      </c>
      <c r="F1356">
        <v>63.470001000000003</v>
      </c>
      <c r="G1356">
        <v>2324600</v>
      </c>
    </row>
    <row r="1357" spans="1:7" x14ac:dyDescent="0.25">
      <c r="A1357" s="20">
        <v>42789</v>
      </c>
      <c r="B1357">
        <v>63.330002</v>
      </c>
      <c r="C1357">
        <v>63.534999999999997</v>
      </c>
      <c r="D1357">
        <v>60.834999000000003</v>
      </c>
      <c r="E1357">
        <v>61.799999</v>
      </c>
      <c r="F1357">
        <v>61.799999</v>
      </c>
      <c r="G1357">
        <v>3232700</v>
      </c>
    </row>
    <row r="1358" spans="1:7" x14ac:dyDescent="0.25">
      <c r="A1358" s="20">
        <v>42790</v>
      </c>
      <c r="B1358">
        <v>59.52</v>
      </c>
      <c r="C1358">
        <v>62.724997999999999</v>
      </c>
      <c r="D1358">
        <v>59.220001000000003</v>
      </c>
      <c r="E1358">
        <v>62.625</v>
      </c>
      <c r="F1358">
        <v>62.625</v>
      </c>
      <c r="G1358">
        <v>4009700</v>
      </c>
    </row>
    <row r="1359" spans="1:7" x14ac:dyDescent="0.25">
      <c r="A1359" s="20">
        <v>42793</v>
      </c>
      <c r="B1359">
        <v>62.599997999999999</v>
      </c>
      <c r="C1359">
        <v>64.230002999999996</v>
      </c>
      <c r="D1359">
        <v>62.029998999999997</v>
      </c>
      <c r="E1359">
        <v>62.794998</v>
      </c>
      <c r="F1359">
        <v>62.794998</v>
      </c>
      <c r="G1359">
        <v>2234200</v>
      </c>
    </row>
    <row r="1360" spans="1:7" x14ac:dyDescent="0.25">
      <c r="A1360" s="20">
        <v>42794</v>
      </c>
      <c r="B1360">
        <v>62.540000999999997</v>
      </c>
      <c r="C1360">
        <v>62.950001</v>
      </c>
      <c r="D1360">
        <v>60.939999</v>
      </c>
      <c r="E1360">
        <v>61.25</v>
      </c>
      <c r="F1360">
        <v>61.25</v>
      </c>
      <c r="G1360">
        <v>2697300</v>
      </c>
    </row>
    <row r="1361" spans="1:7" x14ac:dyDescent="0.25">
      <c r="A1361" s="20">
        <v>42795</v>
      </c>
      <c r="B1361">
        <v>63.959999000000003</v>
      </c>
      <c r="C1361">
        <v>64.375</v>
      </c>
      <c r="D1361">
        <v>62.52</v>
      </c>
      <c r="E1361">
        <v>62.650002000000001</v>
      </c>
      <c r="F1361">
        <v>62.650002000000001</v>
      </c>
      <c r="G1361">
        <v>3202300</v>
      </c>
    </row>
    <row r="1362" spans="1:7" x14ac:dyDescent="0.25">
      <c r="A1362" s="20">
        <v>42796</v>
      </c>
      <c r="B1362">
        <v>62.595001000000003</v>
      </c>
      <c r="C1362">
        <v>63.790000999999997</v>
      </c>
      <c r="D1362">
        <v>61.849997999999999</v>
      </c>
      <c r="E1362">
        <v>62.490001999999997</v>
      </c>
      <c r="F1362">
        <v>62.490001999999997</v>
      </c>
      <c r="G1362">
        <v>3198500</v>
      </c>
    </row>
    <row r="1363" spans="1:7" x14ac:dyDescent="0.25">
      <c r="A1363" s="20">
        <v>42797</v>
      </c>
      <c r="B1363">
        <v>63.384998000000003</v>
      </c>
      <c r="C1363">
        <v>64.635002</v>
      </c>
      <c r="D1363">
        <v>63.32</v>
      </c>
      <c r="E1363">
        <v>64.394997000000004</v>
      </c>
      <c r="F1363">
        <v>64.394997000000004</v>
      </c>
      <c r="G1363">
        <v>2350400</v>
      </c>
    </row>
    <row r="1364" spans="1:7" x14ac:dyDescent="0.25">
      <c r="A1364" s="20">
        <v>42800</v>
      </c>
      <c r="B1364">
        <v>64.514999000000003</v>
      </c>
      <c r="C1364">
        <v>65.815002000000007</v>
      </c>
      <c r="D1364">
        <v>64.194999999999993</v>
      </c>
      <c r="E1364">
        <v>65.589995999999999</v>
      </c>
      <c r="F1364">
        <v>65.589995999999999</v>
      </c>
      <c r="G1364">
        <v>2217800</v>
      </c>
    </row>
    <row r="1365" spans="1:7" x14ac:dyDescent="0.25">
      <c r="A1365" s="20">
        <v>42801</v>
      </c>
      <c r="B1365">
        <v>65.5</v>
      </c>
      <c r="C1365">
        <v>66.650002000000001</v>
      </c>
      <c r="D1365">
        <v>64.830001999999993</v>
      </c>
      <c r="E1365">
        <v>65.535004000000001</v>
      </c>
      <c r="F1365">
        <v>65.535004000000001</v>
      </c>
      <c r="G1365">
        <v>2244200</v>
      </c>
    </row>
    <row r="1366" spans="1:7" x14ac:dyDescent="0.25">
      <c r="A1366" s="20">
        <v>42802</v>
      </c>
      <c r="B1366">
        <v>66.169998000000007</v>
      </c>
      <c r="C1366">
        <v>66.824996999999996</v>
      </c>
      <c r="D1366">
        <v>64.834998999999996</v>
      </c>
      <c r="E1366">
        <v>65.055000000000007</v>
      </c>
      <c r="F1366">
        <v>65.055000000000007</v>
      </c>
      <c r="G1366">
        <v>1979500</v>
      </c>
    </row>
    <row r="1367" spans="1:7" x14ac:dyDescent="0.25">
      <c r="A1367" s="20">
        <v>42803</v>
      </c>
      <c r="B1367">
        <v>65.470000999999996</v>
      </c>
      <c r="C1367">
        <v>66.205001999999993</v>
      </c>
      <c r="D1367">
        <v>64.275002000000001</v>
      </c>
      <c r="E1367">
        <v>65.389999000000003</v>
      </c>
      <c r="F1367">
        <v>65.389999000000003</v>
      </c>
      <c r="G1367">
        <v>2539000</v>
      </c>
    </row>
    <row r="1368" spans="1:7" x14ac:dyDescent="0.25">
      <c r="A1368" s="20">
        <v>42804</v>
      </c>
      <c r="B1368">
        <v>65.985000999999997</v>
      </c>
      <c r="C1368">
        <v>66.400002000000001</v>
      </c>
      <c r="D1368">
        <v>65.114998</v>
      </c>
      <c r="E1368">
        <v>66.290001000000004</v>
      </c>
      <c r="F1368">
        <v>66.290001000000004</v>
      </c>
      <c r="G1368">
        <v>2350500</v>
      </c>
    </row>
    <row r="1369" spans="1:7" x14ac:dyDescent="0.25">
      <c r="A1369" s="20">
        <v>42807</v>
      </c>
      <c r="B1369">
        <v>66.510002</v>
      </c>
      <c r="C1369">
        <v>67.775002000000001</v>
      </c>
      <c r="D1369">
        <v>66.209998999999996</v>
      </c>
      <c r="E1369">
        <v>67.669998000000007</v>
      </c>
      <c r="F1369">
        <v>67.669998000000007</v>
      </c>
      <c r="G1369">
        <v>1723700</v>
      </c>
    </row>
    <row r="1370" spans="1:7" x14ac:dyDescent="0.25">
      <c r="A1370" s="20">
        <v>42808</v>
      </c>
      <c r="B1370">
        <v>67.455001999999993</v>
      </c>
      <c r="C1370">
        <v>67.944999999999993</v>
      </c>
      <c r="D1370">
        <v>65.915001000000004</v>
      </c>
      <c r="E1370">
        <v>66.379997000000003</v>
      </c>
      <c r="F1370">
        <v>66.379997000000003</v>
      </c>
      <c r="G1370">
        <v>2703300</v>
      </c>
    </row>
    <row r="1371" spans="1:7" x14ac:dyDescent="0.25">
      <c r="A1371" s="20">
        <v>42809</v>
      </c>
      <c r="B1371">
        <v>67.150002000000001</v>
      </c>
      <c r="C1371">
        <v>69.419998000000007</v>
      </c>
      <c r="D1371">
        <v>67</v>
      </c>
      <c r="E1371">
        <v>68.75</v>
      </c>
      <c r="F1371">
        <v>68.75</v>
      </c>
      <c r="G1371">
        <v>2267600</v>
      </c>
    </row>
    <row r="1372" spans="1:7" x14ac:dyDescent="0.25">
      <c r="A1372" s="20">
        <v>42810</v>
      </c>
      <c r="B1372">
        <v>69.269997000000004</v>
      </c>
      <c r="C1372">
        <v>70.425003000000004</v>
      </c>
      <c r="D1372">
        <v>69.150002000000001</v>
      </c>
      <c r="E1372">
        <v>70.220000999999996</v>
      </c>
      <c r="F1372">
        <v>70.220000999999996</v>
      </c>
      <c r="G1372">
        <v>2480500</v>
      </c>
    </row>
    <row r="1373" spans="1:7" x14ac:dyDescent="0.25">
      <c r="A1373" s="20">
        <v>42811</v>
      </c>
      <c r="B1373">
        <v>70.75</v>
      </c>
      <c r="C1373">
        <v>72.139999000000003</v>
      </c>
      <c r="D1373">
        <v>70.650002000000001</v>
      </c>
      <c r="E1373">
        <v>71.074996999999996</v>
      </c>
      <c r="F1373">
        <v>71.074996999999996</v>
      </c>
      <c r="G1373">
        <v>2247300</v>
      </c>
    </row>
    <row r="1374" spans="1:7" x14ac:dyDescent="0.25">
      <c r="A1374" s="20">
        <v>42814</v>
      </c>
      <c r="B1374">
        <v>71.190002000000007</v>
      </c>
      <c r="C1374">
        <v>72.014999000000003</v>
      </c>
      <c r="D1374">
        <v>70.985000999999997</v>
      </c>
      <c r="E1374">
        <v>71.025002000000001</v>
      </c>
      <c r="F1374">
        <v>71.025002000000001</v>
      </c>
      <c r="G1374">
        <v>2247000</v>
      </c>
    </row>
    <row r="1375" spans="1:7" x14ac:dyDescent="0.25">
      <c r="A1375" s="20">
        <v>42815</v>
      </c>
      <c r="B1375">
        <v>72.434997999999993</v>
      </c>
      <c r="C1375">
        <v>72.944999999999993</v>
      </c>
      <c r="D1375">
        <v>67.709998999999996</v>
      </c>
      <c r="E1375">
        <v>68.315002000000007</v>
      </c>
      <c r="F1375">
        <v>68.315002000000007</v>
      </c>
      <c r="G1375">
        <v>5992200</v>
      </c>
    </row>
    <row r="1376" spans="1:7" x14ac:dyDescent="0.25">
      <c r="A1376" s="20">
        <v>42816</v>
      </c>
      <c r="B1376">
        <v>67.635002</v>
      </c>
      <c r="C1376">
        <v>68.989998</v>
      </c>
      <c r="D1376">
        <v>66.720000999999996</v>
      </c>
      <c r="E1376">
        <v>67.959998999999996</v>
      </c>
      <c r="F1376">
        <v>67.959998999999996</v>
      </c>
      <c r="G1376">
        <v>4914900</v>
      </c>
    </row>
    <row r="1377" spans="1:7" x14ac:dyDescent="0.25">
      <c r="A1377" s="20">
        <v>42817</v>
      </c>
      <c r="B1377">
        <v>67.370002999999997</v>
      </c>
      <c r="C1377">
        <v>68.809997999999993</v>
      </c>
      <c r="D1377">
        <v>65.334998999999996</v>
      </c>
      <c r="E1377">
        <v>65.654999000000004</v>
      </c>
      <c r="F1377">
        <v>65.654999000000004</v>
      </c>
      <c r="G1377">
        <v>3606300</v>
      </c>
    </row>
    <row r="1378" spans="1:7" x14ac:dyDescent="0.25">
      <c r="A1378" s="20">
        <v>42818</v>
      </c>
      <c r="B1378">
        <v>66.650002000000001</v>
      </c>
      <c r="C1378">
        <v>68.050003000000004</v>
      </c>
      <c r="D1378">
        <v>64</v>
      </c>
      <c r="E1378">
        <v>66.910004000000001</v>
      </c>
      <c r="F1378">
        <v>66.910004000000001</v>
      </c>
      <c r="G1378">
        <v>5347300</v>
      </c>
    </row>
    <row r="1379" spans="1:7" x14ac:dyDescent="0.25">
      <c r="A1379" s="20">
        <v>42821</v>
      </c>
      <c r="B1379">
        <v>64.25</v>
      </c>
      <c r="C1379">
        <v>68.819999999999993</v>
      </c>
      <c r="D1379">
        <v>63.779998999999997</v>
      </c>
      <c r="E1379">
        <v>68.264999000000003</v>
      </c>
      <c r="F1379">
        <v>68.264999000000003</v>
      </c>
      <c r="G1379">
        <v>4568300</v>
      </c>
    </row>
    <row r="1380" spans="1:7" x14ac:dyDescent="0.25">
      <c r="A1380" s="20">
        <v>42822</v>
      </c>
      <c r="B1380">
        <v>68.930000000000007</v>
      </c>
      <c r="C1380">
        <v>72.069999999999993</v>
      </c>
      <c r="D1380">
        <v>68.809997999999993</v>
      </c>
      <c r="E1380">
        <v>71.949996999999996</v>
      </c>
      <c r="F1380">
        <v>71.949996999999996</v>
      </c>
      <c r="G1380">
        <v>2791900</v>
      </c>
    </row>
    <row r="1381" spans="1:7" x14ac:dyDescent="0.25">
      <c r="A1381" s="20">
        <v>42823</v>
      </c>
      <c r="B1381">
        <v>72.194999999999993</v>
      </c>
      <c r="C1381">
        <v>73</v>
      </c>
      <c r="D1381">
        <v>71.660004000000001</v>
      </c>
      <c r="E1381">
        <v>72.224997999999999</v>
      </c>
      <c r="F1381">
        <v>72.224997999999999</v>
      </c>
      <c r="G1381">
        <v>2487700</v>
      </c>
    </row>
    <row r="1382" spans="1:7" x14ac:dyDescent="0.25">
      <c r="A1382" s="20">
        <v>42824</v>
      </c>
      <c r="B1382">
        <v>72.199996999999996</v>
      </c>
      <c r="C1382">
        <v>72.555000000000007</v>
      </c>
      <c r="D1382">
        <v>71.254997000000003</v>
      </c>
      <c r="E1382">
        <v>71.885002</v>
      </c>
      <c r="F1382">
        <v>71.885002</v>
      </c>
      <c r="G1382">
        <v>1954900</v>
      </c>
    </row>
    <row r="1383" spans="1:7" x14ac:dyDescent="0.25">
      <c r="A1383" s="20">
        <v>42825</v>
      </c>
      <c r="B1383">
        <v>71.824996999999996</v>
      </c>
      <c r="C1383">
        <v>72.355002999999996</v>
      </c>
      <c r="D1383">
        <v>70.5</v>
      </c>
      <c r="E1383">
        <v>70.574996999999996</v>
      </c>
      <c r="F1383">
        <v>70.574996999999996</v>
      </c>
      <c r="G1383">
        <v>2040600</v>
      </c>
    </row>
    <row r="1384" spans="1:7" x14ac:dyDescent="0.25">
      <c r="A1384" s="20">
        <v>42828</v>
      </c>
      <c r="B1384">
        <v>70.635002</v>
      </c>
      <c r="C1384">
        <v>70.964995999999999</v>
      </c>
      <c r="D1384">
        <v>67.720000999999996</v>
      </c>
      <c r="E1384">
        <v>70.230002999999996</v>
      </c>
      <c r="F1384">
        <v>70.230002999999996</v>
      </c>
      <c r="G1384">
        <v>2802800</v>
      </c>
    </row>
    <row r="1385" spans="1:7" x14ac:dyDescent="0.25">
      <c r="A1385" s="20">
        <v>42829</v>
      </c>
      <c r="B1385">
        <v>69.275002000000001</v>
      </c>
      <c r="C1385">
        <v>71.480002999999996</v>
      </c>
      <c r="D1385">
        <v>68.989998</v>
      </c>
      <c r="E1385">
        <v>71.194999999999993</v>
      </c>
      <c r="F1385">
        <v>71.194999999999993</v>
      </c>
      <c r="G1385">
        <v>2034900</v>
      </c>
    </row>
    <row r="1386" spans="1:7" x14ac:dyDescent="0.25">
      <c r="A1386" s="20">
        <v>42830</v>
      </c>
      <c r="B1386">
        <v>71.855002999999996</v>
      </c>
      <c r="C1386">
        <v>72.75</v>
      </c>
      <c r="D1386">
        <v>68.599997999999999</v>
      </c>
      <c r="E1386">
        <v>68.805000000000007</v>
      </c>
      <c r="F1386">
        <v>68.805000000000007</v>
      </c>
      <c r="G1386">
        <v>2646600</v>
      </c>
    </row>
    <row r="1387" spans="1:7" x14ac:dyDescent="0.25">
      <c r="A1387" s="20">
        <v>42831</v>
      </c>
      <c r="B1387">
        <v>69.449996999999996</v>
      </c>
      <c r="C1387">
        <v>71.394997000000004</v>
      </c>
      <c r="D1387">
        <v>68.985000999999997</v>
      </c>
      <c r="E1387">
        <v>70.014999000000003</v>
      </c>
      <c r="F1387">
        <v>70.014999000000003</v>
      </c>
      <c r="G1387">
        <v>3967600</v>
      </c>
    </row>
    <row r="1388" spans="1:7" x14ac:dyDescent="0.25">
      <c r="A1388" s="20">
        <v>42832</v>
      </c>
      <c r="B1388">
        <v>69</v>
      </c>
      <c r="C1388">
        <v>69.75</v>
      </c>
      <c r="D1388">
        <v>67.190002000000007</v>
      </c>
      <c r="E1388">
        <v>67.449996999999996</v>
      </c>
      <c r="F1388">
        <v>67.449996999999996</v>
      </c>
      <c r="G1388">
        <v>3919300</v>
      </c>
    </row>
    <row r="1389" spans="1:7" x14ac:dyDescent="0.25">
      <c r="A1389" s="20">
        <v>42835</v>
      </c>
      <c r="B1389">
        <v>67.239998</v>
      </c>
      <c r="C1389">
        <v>68.055000000000007</v>
      </c>
      <c r="D1389">
        <v>65.010002</v>
      </c>
      <c r="E1389">
        <v>65.089995999999999</v>
      </c>
      <c r="F1389">
        <v>65.089995999999999</v>
      </c>
      <c r="G1389">
        <v>3528400</v>
      </c>
    </row>
    <row r="1390" spans="1:7" x14ac:dyDescent="0.25">
      <c r="A1390" s="20">
        <v>42836</v>
      </c>
      <c r="B1390">
        <v>63.389999000000003</v>
      </c>
      <c r="C1390">
        <v>63.865001999999997</v>
      </c>
      <c r="D1390">
        <v>61.380001</v>
      </c>
      <c r="E1390">
        <v>62.040000999999997</v>
      </c>
      <c r="F1390">
        <v>62.040000999999997</v>
      </c>
      <c r="G1390">
        <v>5371700</v>
      </c>
    </row>
    <row r="1391" spans="1:7" x14ac:dyDescent="0.25">
      <c r="A1391" s="20">
        <v>42837</v>
      </c>
      <c r="B1391">
        <v>62.040000999999997</v>
      </c>
      <c r="C1391">
        <v>62.955002</v>
      </c>
      <c r="D1391">
        <v>61.150002000000001</v>
      </c>
      <c r="E1391">
        <v>61.810001</v>
      </c>
      <c r="F1391">
        <v>61.810001</v>
      </c>
      <c r="G1391">
        <v>5567400</v>
      </c>
    </row>
    <row r="1392" spans="1:7" x14ac:dyDescent="0.25">
      <c r="A1392" s="20">
        <v>42838</v>
      </c>
      <c r="B1392">
        <v>61.604999999999997</v>
      </c>
      <c r="C1392">
        <v>62.810001</v>
      </c>
      <c r="D1392">
        <v>60.165000999999997</v>
      </c>
      <c r="E1392">
        <v>60.66</v>
      </c>
      <c r="F1392">
        <v>60.66</v>
      </c>
      <c r="G1392">
        <v>4426900</v>
      </c>
    </row>
    <row r="1393" spans="1:7" x14ac:dyDescent="0.25">
      <c r="A1393" s="20">
        <v>42842</v>
      </c>
      <c r="B1393">
        <v>61.66</v>
      </c>
      <c r="C1393">
        <v>63.619999</v>
      </c>
      <c r="D1393">
        <v>61.555</v>
      </c>
      <c r="E1393">
        <v>63.619999</v>
      </c>
      <c r="F1393">
        <v>63.619999</v>
      </c>
      <c r="G1393">
        <v>3015000</v>
      </c>
    </row>
    <row r="1394" spans="1:7" x14ac:dyDescent="0.25">
      <c r="A1394" s="20">
        <v>42843</v>
      </c>
      <c r="B1394">
        <v>62.755001</v>
      </c>
      <c r="C1394">
        <v>64.150002000000001</v>
      </c>
      <c r="D1394">
        <v>61.575001</v>
      </c>
      <c r="E1394">
        <v>64.110000999999997</v>
      </c>
      <c r="F1394">
        <v>64.110000999999997</v>
      </c>
      <c r="G1394">
        <v>4082300</v>
      </c>
    </row>
    <row r="1395" spans="1:7" x14ac:dyDescent="0.25">
      <c r="A1395" s="20">
        <v>42844</v>
      </c>
      <c r="B1395">
        <v>65.044998000000007</v>
      </c>
      <c r="C1395">
        <v>65.5</v>
      </c>
      <c r="D1395">
        <v>62.07</v>
      </c>
      <c r="E1395">
        <v>62.555</v>
      </c>
      <c r="F1395">
        <v>62.555</v>
      </c>
      <c r="G1395">
        <v>3790000</v>
      </c>
    </row>
    <row r="1396" spans="1:7" x14ac:dyDescent="0.25">
      <c r="A1396" s="20">
        <v>42845</v>
      </c>
      <c r="B1396">
        <v>63.494999</v>
      </c>
      <c r="C1396">
        <v>64.709998999999996</v>
      </c>
      <c r="D1396">
        <v>62.450001</v>
      </c>
      <c r="E1396">
        <v>64.180000000000007</v>
      </c>
      <c r="F1396">
        <v>64.180000000000007</v>
      </c>
      <c r="G1396">
        <v>3764500</v>
      </c>
    </row>
    <row r="1397" spans="1:7" x14ac:dyDescent="0.25">
      <c r="A1397" s="20">
        <v>42846</v>
      </c>
      <c r="B1397">
        <v>63.779998999999997</v>
      </c>
      <c r="C1397">
        <v>64.110000999999997</v>
      </c>
      <c r="D1397">
        <v>62.560001</v>
      </c>
      <c r="E1397">
        <v>63.939999</v>
      </c>
      <c r="F1397">
        <v>63.939999</v>
      </c>
      <c r="G1397">
        <v>3470700</v>
      </c>
    </row>
    <row r="1398" spans="1:7" x14ac:dyDescent="0.25">
      <c r="A1398" s="20">
        <v>42849</v>
      </c>
      <c r="B1398">
        <v>69.169998000000007</v>
      </c>
      <c r="C1398">
        <v>71.050003000000004</v>
      </c>
      <c r="D1398">
        <v>68.324996999999996</v>
      </c>
      <c r="E1398">
        <v>70.834998999999996</v>
      </c>
      <c r="F1398">
        <v>70.834998999999996</v>
      </c>
      <c r="G1398">
        <v>4459900</v>
      </c>
    </row>
    <row r="1399" spans="1:7" x14ac:dyDescent="0.25">
      <c r="A1399" s="20">
        <v>42850</v>
      </c>
      <c r="B1399">
        <v>71.760002</v>
      </c>
      <c r="C1399">
        <v>72.639999000000003</v>
      </c>
      <c r="D1399">
        <v>71.510002</v>
      </c>
      <c r="E1399">
        <v>72.569999999999993</v>
      </c>
      <c r="F1399">
        <v>72.569999999999993</v>
      </c>
      <c r="G1399">
        <v>2745200</v>
      </c>
    </row>
    <row r="1400" spans="1:7" x14ac:dyDescent="0.25">
      <c r="A1400" s="20">
        <v>42851</v>
      </c>
      <c r="B1400">
        <v>72.220000999999996</v>
      </c>
      <c r="C1400">
        <v>72.610000999999997</v>
      </c>
      <c r="D1400">
        <v>70.654999000000004</v>
      </c>
      <c r="E1400">
        <v>71.775002000000001</v>
      </c>
      <c r="F1400">
        <v>71.775002000000001</v>
      </c>
      <c r="G1400">
        <v>3013700</v>
      </c>
    </row>
    <row r="1401" spans="1:7" x14ac:dyDescent="0.25">
      <c r="A1401" s="20">
        <v>42852</v>
      </c>
      <c r="B1401">
        <v>72.559997999999993</v>
      </c>
      <c r="C1401">
        <v>72.745002999999997</v>
      </c>
      <c r="D1401">
        <v>71.665001000000004</v>
      </c>
      <c r="E1401">
        <v>72.550003000000004</v>
      </c>
      <c r="F1401">
        <v>72.550003000000004</v>
      </c>
      <c r="G1401">
        <v>2409100</v>
      </c>
    </row>
    <row r="1402" spans="1:7" x14ac:dyDescent="0.25">
      <c r="A1402" s="20">
        <v>42853</v>
      </c>
      <c r="B1402">
        <v>72.489998</v>
      </c>
      <c r="C1402">
        <v>72.614998</v>
      </c>
      <c r="D1402">
        <v>71.650002000000001</v>
      </c>
      <c r="E1402">
        <v>72.525002000000001</v>
      </c>
      <c r="F1402">
        <v>72.525002000000001</v>
      </c>
      <c r="G1402">
        <v>1952400</v>
      </c>
    </row>
    <row r="1403" spans="1:7" x14ac:dyDescent="0.25">
      <c r="A1403" s="20">
        <v>42856</v>
      </c>
      <c r="B1403">
        <v>73.214995999999999</v>
      </c>
      <c r="C1403">
        <v>75.964995999999999</v>
      </c>
      <c r="D1403">
        <v>73.175003000000004</v>
      </c>
      <c r="E1403">
        <v>75.394997000000004</v>
      </c>
      <c r="F1403">
        <v>75.394997000000004</v>
      </c>
      <c r="G1403">
        <v>2460700</v>
      </c>
    </row>
    <row r="1404" spans="1:7" x14ac:dyDescent="0.25">
      <c r="A1404" s="20">
        <v>42857</v>
      </c>
      <c r="B1404">
        <v>75.394997000000004</v>
      </c>
      <c r="C1404">
        <v>75.589995999999999</v>
      </c>
      <c r="D1404">
        <v>74.400002000000001</v>
      </c>
      <c r="E1404">
        <v>75.089995999999999</v>
      </c>
      <c r="F1404">
        <v>75.089995999999999</v>
      </c>
      <c r="G1404">
        <v>2148700</v>
      </c>
    </row>
    <row r="1405" spans="1:7" x14ac:dyDescent="0.25">
      <c r="A1405" s="20">
        <v>42858</v>
      </c>
      <c r="B1405">
        <v>74.279999000000004</v>
      </c>
      <c r="C1405">
        <v>74.885002</v>
      </c>
      <c r="D1405">
        <v>73.224997999999999</v>
      </c>
      <c r="E1405">
        <v>73.569999999999993</v>
      </c>
      <c r="F1405">
        <v>73.569999999999993</v>
      </c>
      <c r="G1405">
        <v>2376000</v>
      </c>
    </row>
    <row r="1406" spans="1:7" x14ac:dyDescent="0.25">
      <c r="A1406" s="20">
        <v>42859</v>
      </c>
      <c r="B1406">
        <v>74.809997999999993</v>
      </c>
      <c r="C1406">
        <v>75.660004000000001</v>
      </c>
      <c r="D1406">
        <v>72.915001000000004</v>
      </c>
      <c r="E1406">
        <v>75.474997999999999</v>
      </c>
      <c r="F1406">
        <v>75.474997999999999</v>
      </c>
      <c r="G1406">
        <v>2861600</v>
      </c>
    </row>
    <row r="1407" spans="1:7" x14ac:dyDescent="0.25">
      <c r="A1407" s="20">
        <v>42860</v>
      </c>
      <c r="B1407">
        <v>75.519997000000004</v>
      </c>
      <c r="C1407">
        <v>76.025002000000001</v>
      </c>
      <c r="D1407">
        <v>74.705001999999993</v>
      </c>
      <c r="E1407">
        <v>75.035004000000001</v>
      </c>
      <c r="F1407">
        <v>75.035004000000001</v>
      </c>
      <c r="G1407">
        <v>2275000</v>
      </c>
    </row>
    <row r="1408" spans="1:7" x14ac:dyDescent="0.25">
      <c r="A1408" s="20">
        <v>42863</v>
      </c>
      <c r="B1408">
        <v>76.160004000000001</v>
      </c>
      <c r="C1408">
        <v>77.480002999999996</v>
      </c>
      <c r="D1408">
        <v>76.114998</v>
      </c>
      <c r="E1408">
        <v>77.035004000000001</v>
      </c>
      <c r="F1408">
        <v>77.035004000000001</v>
      </c>
      <c r="G1408">
        <v>1897000</v>
      </c>
    </row>
    <row r="1409" spans="1:7" x14ac:dyDescent="0.25">
      <c r="A1409" s="20">
        <v>42864</v>
      </c>
      <c r="B1409">
        <v>78.205001999999993</v>
      </c>
      <c r="C1409">
        <v>78.300003000000004</v>
      </c>
      <c r="D1409">
        <v>76.625</v>
      </c>
      <c r="E1409">
        <v>77.169998000000007</v>
      </c>
      <c r="F1409">
        <v>77.169998000000007</v>
      </c>
      <c r="G1409">
        <v>2472400</v>
      </c>
    </row>
    <row r="1410" spans="1:7" x14ac:dyDescent="0.25">
      <c r="A1410" s="20">
        <v>42865</v>
      </c>
      <c r="B1410">
        <v>76.730002999999996</v>
      </c>
      <c r="C1410">
        <v>77.574996999999996</v>
      </c>
      <c r="D1410">
        <v>76.730002999999996</v>
      </c>
      <c r="E1410">
        <v>76.879997000000003</v>
      </c>
      <c r="F1410">
        <v>76.879997000000003</v>
      </c>
      <c r="G1410">
        <v>1299700</v>
      </c>
    </row>
    <row r="1411" spans="1:7" x14ac:dyDescent="0.25">
      <c r="A1411" s="20">
        <v>42866</v>
      </c>
      <c r="B1411">
        <v>76.019997000000004</v>
      </c>
      <c r="C1411">
        <v>77.169998000000007</v>
      </c>
      <c r="D1411">
        <v>74.184997999999993</v>
      </c>
      <c r="E1411">
        <v>77.074996999999996</v>
      </c>
      <c r="F1411">
        <v>77.074996999999996</v>
      </c>
      <c r="G1411">
        <v>2662000</v>
      </c>
    </row>
    <row r="1412" spans="1:7" x14ac:dyDescent="0.25">
      <c r="A1412" s="20">
        <v>42867</v>
      </c>
      <c r="B1412">
        <v>76.669998000000007</v>
      </c>
      <c r="C1412">
        <v>77.224997999999999</v>
      </c>
      <c r="D1412">
        <v>76.379997000000003</v>
      </c>
      <c r="E1412">
        <v>77.224997999999999</v>
      </c>
      <c r="F1412">
        <v>77.224997999999999</v>
      </c>
      <c r="G1412">
        <v>1521300</v>
      </c>
    </row>
    <row r="1413" spans="1:7" x14ac:dyDescent="0.25">
      <c r="A1413" s="20">
        <v>42870</v>
      </c>
      <c r="B1413">
        <v>77.800003000000004</v>
      </c>
      <c r="C1413">
        <v>79.069999999999993</v>
      </c>
      <c r="D1413">
        <v>77.705001999999993</v>
      </c>
      <c r="E1413">
        <v>78.779999000000004</v>
      </c>
      <c r="F1413">
        <v>78.779999000000004</v>
      </c>
      <c r="G1413">
        <v>1340300</v>
      </c>
    </row>
    <row r="1414" spans="1:7" x14ac:dyDescent="0.25">
      <c r="A1414" s="20">
        <v>42871</v>
      </c>
      <c r="B1414">
        <v>79.690002000000007</v>
      </c>
      <c r="C1414">
        <v>80.025002000000001</v>
      </c>
      <c r="D1414">
        <v>78.720000999999996</v>
      </c>
      <c r="E1414">
        <v>79.555000000000007</v>
      </c>
      <c r="F1414">
        <v>79.555000000000007</v>
      </c>
      <c r="G1414">
        <v>2114600</v>
      </c>
    </row>
    <row r="1415" spans="1:7" x14ac:dyDescent="0.25">
      <c r="A1415" s="20">
        <v>42872</v>
      </c>
      <c r="B1415">
        <v>74.694999999999993</v>
      </c>
      <c r="C1415">
        <v>75.870002999999997</v>
      </c>
      <c r="D1415">
        <v>65.025002000000001</v>
      </c>
      <c r="E1415">
        <v>65.025002000000001</v>
      </c>
      <c r="F1415">
        <v>65.025002000000001</v>
      </c>
      <c r="G1415">
        <v>7911900</v>
      </c>
    </row>
    <row r="1416" spans="1:7" x14ac:dyDescent="0.25">
      <c r="A1416" s="20">
        <v>42873</v>
      </c>
      <c r="B1416">
        <v>65.684997999999993</v>
      </c>
      <c r="C1416">
        <v>68.699996999999996</v>
      </c>
      <c r="D1416">
        <v>65.285004000000001</v>
      </c>
      <c r="E1416">
        <v>66.75</v>
      </c>
      <c r="F1416">
        <v>66.75</v>
      </c>
      <c r="G1416">
        <v>5811700</v>
      </c>
    </row>
    <row r="1417" spans="1:7" x14ac:dyDescent="0.25">
      <c r="A1417" s="20">
        <v>42874</v>
      </c>
      <c r="B1417">
        <v>68.885002</v>
      </c>
      <c r="C1417">
        <v>72.305000000000007</v>
      </c>
      <c r="D1417">
        <v>68.834998999999996</v>
      </c>
      <c r="E1417">
        <v>71.199996999999996</v>
      </c>
      <c r="F1417">
        <v>71.199996999999996</v>
      </c>
      <c r="G1417">
        <v>5862900</v>
      </c>
    </row>
    <row r="1418" spans="1:7" x14ac:dyDescent="0.25">
      <c r="A1418" s="20">
        <v>42877</v>
      </c>
      <c r="B1418">
        <v>73.074996999999996</v>
      </c>
      <c r="C1418">
        <v>74.654999000000004</v>
      </c>
      <c r="D1418">
        <v>72.974997999999999</v>
      </c>
      <c r="E1418">
        <v>74.279999000000004</v>
      </c>
      <c r="F1418">
        <v>74.279999000000004</v>
      </c>
      <c r="G1418">
        <v>3792400</v>
      </c>
    </row>
    <row r="1419" spans="1:7" x14ac:dyDescent="0.25">
      <c r="A1419" s="20">
        <v>42878</v>
      </c>
      <c r="B1419">
        <v>74.745002999999997</v>
      </c>
      <c r="C1419">
        <v>75</v>
      </c>
      <c r="D1419">
        <v>73.699996999999996</v>
      </c>
      <c r="E1419">
        <v>74.339995999999999</v>
      </c>
      <c r="F1419">
        <v>74.339995999999999</v>
      </c>
      <c r="G1419">
        <v>2828000</v>
      </c>
    </row>
    <row r="1420" spans="1:7" x14ac:dyDescent="0.25">
      <c r="A1420" s="20">
        <v>42879</v>
      </c>
      <c r="B1420">
        <v>74.550003000000004</v>
      </c>
      <c r="C1420">
        <v>76.614998</v>
      </c>
      <c r="D1420">
        <v>73.720000999999996</v>
      </c>
      <c r="E1420">
        <v>76.349997999999999</v>
      </c>
      <c r="F1420">
        <v>76.349997999999999</v>
      </c>
      <c r="G1420">
        <v>2717000</v>
      </c>
    </row>
    <row r="1421" spans="1:7" x14ac:dyDescent="0.25">
      <c r="A1421" s="20">
        <v>42880</v>
      </c>
      <c r="B1421">
        <v>76.364998</v>
      </c>
      <c r="C1421">
        <v>76.690002000000007</v>
      </c>
      <c r="D1421">
        <v>74.934997999999993</v>
      </c>
      <c r="E1421">
        <v>75.444999999999993</v>
      </c>
      <c r="F1421">
        <v>75.444999999999993</v>
      </c>
      <c r="G1421">
        <v>3068800</v>
      </c>
    </row>
    <row r="1422" spans="1:7" x14ac:dyDescent="0.25">
      <c r="A1422" s="20">
        <v>42881</v>
      </c>
      <c r="B1422">
        <v>75.129997000000003</v>
      </c>
      <c r="C1422">
        <v>76.974997999999999</v>
      </c>
      <c r="D1422">
        <v>75.105002999999996</v>
      </c>
      <c r="E1422">
        <v>76.745002999999997</v>
      </c>
      <c r="F1422">
        <v>76.745002999999997</v>
      </c>
      <c r="G1422">
        <v>2177800</v>
      </c>
    </row>
    <row r="1423" spans="1:7" x14ac:dyDescent="0.25">
      <c r="A1423" s="20">
        <v>42885</v>
      </c>
      <c r="B1423">
        <v>75.805000000000007</v>
      </c>
      <c r="C1423">
        <v>77.550003000000004</v>
      </c>
      <c r="D1423">
        <v>75.650002000000001</v>
      </c>
      <c r="E1423">
        <v>77.319999999999993</v>
      </c>
      <c r="F1423">
        <v>77.319999999999993</v>
      </c>
      <c r="G1423">
        <v>1801600</v>
      </c>
    </row>
    <row r="1424" spans="1:7" x14ac:dyDescent="0.25">
      <c r="A1424" s="20">
        <v>42886</v>
      </c>
      <c r="B1424">
        <v>77.669998000000007</v>
      </c>
      <c r="C1424">
        <v>77.934997999999993</v>
      </c>
      <c r="D1424">
        <v>74.875</v>
      </c>
      <c r="E1424">
        <v>76.675003000000004</v>
      </c>
      <c r="F1424">
        <v>76.675003000000004</v>
      </c>
      <c r="G1424">
        <v>3643000</v>
      </c>
    </row>
    <row r="1425" spans="1:7" x14ac:dyDescent="0.25">
      <c r="A1425" s="20">
        <v>42887</v>
      </c>
      <c r="B1425">
        <v>77.660004000000001</v>
      </c>
      <c r="C1425">
        <v>78.584998999999996</v>
      </c>
      <c r="D1425">
        <v>77.410004000000001</v>
      </c>
      <c r="E1425">
        <v>78.495002999999997</v>
      </c>
      <c r="F1425">
        <v>78.495002999999997</v>
      </c>
      <c r="G1425">
        <v>1896000</v>
      </c>
    </row>
    <row r="1426" spans="1:7" x14ac:dyDescent="0.25">
      <c r="A1426" s="20">
        <v>42888</v>
      </c>
      <c r="B1426">
        <v>78.239998</v>
      </c>
      <c r="C1426">
        <v>79.095000999999996</v>
      </c>
      <c r="D1426">
        <v>77.839995999999999</v>
      </c>
      <c r="E1426">
        <v>78.324996999999996</v>
      </c>
      <c r="F1426">
        <v>78.324996999999996</v>
      </c>
      <c r="G1426">
        <v>2044600</v>
      </c>
    </row>
    <row r="1427" spans="1:7" x14ac:dyDescent="0.25">
      <c r="A1427" s="20">
        <v>42891</v>
      </c>
      <c r="B1427">
        <v>77.934997999999993</v>
      </c>
      <c r="C1427">
        <v>79.559997999999993</v>
      </c>
      <c r="D1427">
        <v>77.889999000000003</v>
      </c>
      <c r="E1427">
        <v>77.925003000000004</v>
      </c>
      <c r="F1427">
        <v>77.925003000000004</v>
      </c>
      <c r="G1427">
        <v>1527700</v>
      </c>
    </row>
    <row r="1428" spans="1:7" x14ac:dyDescent="0.25">
      <c r="A1428" s="20">
        <v>42892</v>
      </c>
      <c r="B1428">
        <v>77.184997999999993</v>
      </c>
      <c r="C1428">
        <v>77.699996999999996</v>
      </c>
      <c r="D1428">
        <v>75.839995999999999</v>
      </c>
      <c r="E1428">
        <v>76.235000999999997</v>
      </c>
      <c r="F1428">
        <v>76.235000999999997</v>
      </c>
      <c r="G1428">
        <v>3009200</v>
      </c>
    </row>
    <row r="1429" spans="1:7" x14ac:dyDescent="0.25">
      <c r="A1429" s="20">
        <v>42893</v>
      </c>
      <c r="B1429">
        <v>77.110000999999997</v>
      </c>
      <c r="C1429">
        <v>77.464995999999999</v>
      </c>
      <c r="D1429">
        <v>75.010002</v>
      </c>
      <c r="E1429">
        <v>77.025002000000001</v>
      </c>
      <c r="F1429">
        <v>77.025002000000001</v>
      </c>
      <c r="G1429">
        <v>2891000</v>
      </c>
    </row>
    <row r="1430" spans="1:7" x14ac:dyDescent="0.25">
      <c r="A1430" s="20">
        <v>42894</v>
      </c>
      <c r="B1430">
        <v>77.125</v>
      </c>
      <c r="C1430">
        <v>79.285004000000001</v>
      </c>
      <c r="D1430">
        <v>77.095000999999996</v>
      </c>
      <c r="E1430">
        <v>78.855002999999996</v>
      </c>
      <c r="F1430">
        <v>78.855002999999996</v>
      </c>
      <c r="G1430">
        <v>2377100</v>
      </c>
    </row>
    <row r="1431" spans="1:7" x14ac:dyDescent="0.25">
      <c r="A1431" s="20">
        <v>42895</v>
      </c>
      <c r="B1431">
        <v>79.550003000000004</v>
      </c>
      <c r="C1431">
        <v>80.394997000000004</v>
      </c>
      <c r="D1431">
        <v>74.160004000000001</v>
      </c>
      <c r="E1431">
        <v>77.654999000000004</v>
      </c>
      <c r="F1431">
        <v>77.654999000000004</v>
      </c>
      <c r="G1431">
        <v>5372000</v>
      </c>
    </row>
    <row r="1432" spans="1:7" x14ac:dyDescent="0.25">
      <c r="A1432" s="20">
        <v>42898</v>
      </c>
      <c r="B1432">
        <v>76.714995999999999</v>
      </c>
      <c r="C1432">
        <v>77.084998999999996</v>
      </c>
      <c r="D1432">
        <v>74.699996999999996</v>
      </c>
      <c r="E1432">
        <v>76.815002000000007</v>
      </c>
      <c r="F1432">
        <v>76.815002000000007</v>
      </c>
      <c r="G1432">
        <v>4238500</v>
      </c>
    </row>
    <row r="1433" spans="1:7" x14ac:dyDescent="0.25">
      <c r="A1433" s="20">
        <v>42899</v>
      </c>
      <c r="B1433">
        <v>78.394997000000004</v>
      </c>
      <c r="C1433">
        <v>79.650002000000001</v>
      </c>
      <c r="D1433">
        <v>78.125</v>
      </c>
      <c r="E1433">
        <v>79.470000999999996</v>
      </c>
      <c r="F1433">
        <v>79.470000999999996</v>
      </c>
      <c r="G1433">
        <v>2656800</v>
      </c>
    </row>
    <row r="1434" spans="1:7" x14ac:dyDescent="0.25">
      <c r="A1434" s="20">
        <v>42900</v>
      </c>
      <c r="B1434">
        <v>79.519997000000004</v>
      </c>
      <c r="C1434">
        <v>80.105002999999996</v>
      </c>
      <c r="D1434">
        <v>78.180000000000007</v>
      </c>
      <c r="E1434">
        <v>79.714995999999999</v>
      </c>
      <c r="F1434">
        <v>79.714995999999999</v>
      </c>
      <c r="G1434">
        <v>4349500</v>
      </c>
    </row>
    <row r="1435" spans="1:7" x14ac:dyDescent="0.25">
      <c r="A1435" s="20">
        <v>42901</v>
      </c>
      <c r="B1435">
        <v>76.639999000000003</v>
      </c>
      <c r="C1435">
        <v>79.535004000000001</v>
      </c>
      <c r="D1435">
        <v>76.415001000000004</v>
      </c>
      <c r="E1435">
        <v>78.809997999999993</v>
      </c>
      <c r="F1435">
        <v>78.809997999999993</v>
      </c>
      <c r="G1435">
        <v>3338400</v>
      </c>
    </row>
    <row r="1436" spans="1:7" x14ac:dyDescent="0.25">
      <c r="A1436" s="20">
        <v>42902</v>
      </c>
      <c r="B1436">
        <v>79.455001999999993</v>
      </c>
      <c r="C1436">
        <v>79.675003000000004</v>
      </c>
      <c r="D1436">
        <v>78</v>
      </c>
      <c r="E1436">
        <v>79.675003000000004</v>
      </c>
      <c r="F1436">
        <v>79.675003000000004</v>
      </c>
      <c r="G1436">
        <v>3065700</v>
      </c>
    </row>
    <row r="1437" spans="1:7" x14ac:dyDescent="0.25">
      <c r="A1437" s="20">
        <v>42905</v>
      </c>
      <c r="B1437">
        <v>80.934997999999993</v>
      </c>
      <c r="C1437">
        <v>82.434997999999993</v>
      </c>
      <c r="D1437">
        <v>80.839995999999999</v>
      </c>
      <c r="E1437">
        <v>81.989998</v>
      </c>
      <c r="F1437">
        <v>81.989998</v>
      </c>
      <c r="G1437">
        <v>3351200</v>
      </c>
    </row>
    <row r="1438" spans="1:7" x14ac:dyDescent="0.25">
      <c r="A1438" s="20">
        <v>42906</v>
      </c>
      <c r="B1438">
        <v>81.25</v>
      </c>
      <c r="C1438">
        <v>81.394997000000004</v>
      </c>
      <c r="D1438">
        <v>79.529999000000004</v>
      </c>
      <c r="E1438">
        <v>79.889999000000003</v>
      </c>
      <c r="F1438">
        <v>79.889999000000003</v>
      </c>
      <c r="G1438">
        <v>3987000</v>
      </c>
    </row>
    <row r="1439" spans="1:7" x14ac:dyDescent="0.25">
      <c r="A1439" s="20">
        <v>42907</v>
      </c>
      <c r="B1439">
        <v>81.349997999999999</v>
      </c>
      <c r="C1439">
        <v>81.730002999999996</v>
      </c>
      <c r="D1439">
        <v>79.830001999999993</v>
      </c>
      <c r="E1439">
        <v>80.550003000000004</v>
      </c>
      <c r="F1439">
        <v>80.550003000000004</v>
      </c>
      <c r="G1439">
        <v>2979600</v>
      </c>
    </row>
    <row r="1440" spans="1:7" x14ac:dyDescent="0.25">
      <c r="A1440" s="20">
        <v>42908</v>
      </c>
      <c r="B1440">
        <v>80.754997000000003</v>
      </c>
      <c r="C1440">
        <v>81.839995999999999</v>
      </c>
      <c r="D1440">
        <v>80.235000999999997</v>
      </c>
      <c r="E1440">
        <v>81.434997999999993</v>
      </c>
      <c r="F1440">
        <v>81.434997999999993</v>
      </c>
      <c r="G1440">
        <v>2108700</v>
      </c>
    </row>
    <row r="1441" spans="1:7" x14ac:dyDescent="0.25">
      <c r="A1441" s="20">
        <v>42909</v>
      </c>
      <c r="B1441">
        <v>81.449996999999996</v>
      </c>
      <c r="C1441">
        <v>82.370002999999997</v>
      </c>
      <c r="D1441">
        <v>80.864998</v>
      </c>
      <c r="E1441">
        <v>82.214995999999999</v>
      </c>
      <c r="F1441">
        <v>82.214995999999999</v>
      </c>
      <c r="G1441">
        <v>1831000</v>
      </c>
    </row>
    <row r="1442" spans="1:7" x14ac:dyDescent="0.25">
      <c r="A1442" s="20">
        <v>42912</v>
      </c>
      <c r="B1442">
        <v>83.279999000000004</v>
      </c>
      <c r="C1442">
        <v>84.120002999999997</v>
      </c>
      <c r="D1442">
        <v>82.504997000000003</v>
      </c>
      <c r="E1442">
        <v>84.029999000000004</v>
      </c>
      <c r="F1442">
        <v>84.029999000000004</v>
      </c>
      <c r="G1442">
        <v>2600700</v>
      </c>
    </row>
    <row r="1443" spans="1:7" x14ac:dyDescent="0.25">
      <c r="A1443" s="20">
        <v>42913</v>
      </c>
      <c r="B1443">
        <v>83.584998999999996</v>
      </c>
      <c r="C1443">
        <v>84.5</v>
      </c>
      <c r="D1443">
        <v>81</v>
      </c>
      <c r="E1443">
        <v>81.050003000000004</v>
      </c>
      <c r="F1443">
        <v>81.050003000000004</v>
      </c>
      <c r="G1443">
        <v>4553900</v>
      </c>
    </row>
    <row r="1444" spans="1:7" x14ac:dyDescent="0.25">
      <c r="A1444" s="20">
        <v>42914</v>
      </c>
      <c r="B1444">
        <v>82.605002999999996</v>
      </c>
      <c r="C1444">
        <v>83.900002000000001</v>
      </c>
      <c r="D1444">
        <v>81.675003000000004</v>
      </c>
      <c r="E1444">
        <v>83.550003000000004</v>
      </c>
      <c r="F1444">
        <v>83.550003000000004</v>
      </c>
      <c r="G1444">
        <v>2455700</v>
      </c>
    </row>
    <row r="1445" spans="1:7" x14ac:dyDescent="0.25">
      <c r="A1445" s="20">
        <v>42915</v>
      </c>
      <c r="B1445">
        <v>83.43</v>
      </c>
      <c r="C1445">
        <v>83.449996999999996</v>
      </c>
      <c r="D1445">
        <v>71.004997000000003</v>
      </c>
      <c r="E1445">
        <v>79.180000000000007</v>
      </c>
      <c r="F1445">
        <v>79.180000000000007</v>
      </c>
      <c r="G1445">
        <v>9619100</v>
      </c>
    </row>
    <row r="1446" spans="1:7" x14ac:dyDescent="0.25">
      <c r="A1446" s="20">
        <v>42916</v>
      </c>
      <c r="B1446">
        <v>81.379997000000003</v>
      </c>
      <c r="C1446">
        <v>82.084998999999996</v>
      </c>
      <c r="D1446">
        <v>77.864998</v>
      </c>
      <c r="E1446">
        <v>80.635002</v>
      </c>
      <c r="F1446">
        <v>80.635002</v>
      </c>
      <c r="G1446">
        <v>3984900</v>
      </c>
    </row>
    <row r="1447" spans="1:7" x14ac:dyDescent="0.25">
      <c r="A1447" s="20">
        <v>42919</v>
      </c>
      <c r="B1447">
        <v>81.849997999999999</v>
      </c>
      <c r="C1447">
        <v>82.264999000000003</v>
      </c>
      <c r="D1447">
        <v>79.400002000000001</v>
      </c>
      <c r="E1447">
        <v>79.555000000000007</v>
      </c>
      <c r="F1447">
        <v>79.555000000000007</v>
      </c>
      <c r="G1447">
        <v>2039100</v>
      </c>
    </row>
    <row r="1448" spans="1:7" x14ac:dyDescent="0.25">
      <c r="A1448" s="20">
        <v>42921</v>
      </c>
      <c r="B1448">
        <v>79.980002999999996</v>
      </c>
      <c r="C1448">
        <v>80.510002</v>
      </c>
      <c r="D1448">
        <v>77.285004000000001</v>
      </c>
      <c r="E1448">
        <v>79.5</v>
      </c>
      <c r="F1448">
        <v>79.5</v>
      </c>
      <c r="G1448">
        <v>3417800</v>
      </c>
    </row>
    <row r="1449" spans="1:7" x14ac:dyDescent="0.25">
      <c r="A1449" s="20">
        <v>42922</v>
      </c>
      <c r="B1449">
        <v>77.955001999999993</v>
      </c>
      <c r="C1449">
        <v>78.425003000000004</v>
      </c>
      <c r="D1449">
        <v>74.834998999999996</v>
      </c>
      <c r="E1449">
        <v>75.5</v>
      </c>
      <c r="F1449">
        <v>75.5</v>
      </c>
      <c r="G1449">
        <v>5224200</v>
      </c>
    </row>
    <row r="1450" spans="1:7" x14ac:dyDescent="0.25">
      <c r="A1450" s="20">
        <v>42923</v>
      </c>
      <c r="B1450">
        <v>76.985000999999997</v>
      </c>
      <c r="C1450">
        <v>78.279999000000004</v>
      </c>
      <c r="D1450">
        <v>76.319999999999993</v>
      </c>
      <c r="E1450">
        <v>78.180000000000007</v>
      </c>
      <c r="F1450">
        <v>78.180000000000007</v>
      </c>
      <c r="G1450">
        <v>3955800</v>
      </c>
    </row>
    <row r="1451" spans="1:7" x14ac:dyDescent="0.25">
      <c r="A1451" s="20">
        <v>42926</v>
      </c>
      <c r="B1451">
        <v>78.305000000000007</v>
      </c>
      <c r="C1451">
        <v>80.709998999999996</v>
      </c>
      <c r="D1451">
        <v>78.129997000000003</v>
      </c>
      <c r="E1451">
        <v>80.084998999999996</v>
      </c>
      <c r="F1451">
        <v>80.084998999999996</v>
      </c>
      <c r="G1451">
        <v>2262600</v>
      </c>
    </row>
    <row r="1452" spans="1:7" x14ac:dyDescent="0.25">
      <c r="A1452" s="20">
        <v>42927</v>
      </c>
      <c r="B1452">
        <v>79.849997999999999</v>
      </c>
      <c r="C1452">
        <v>80.790001000000004</v>
      </c>
      <c r="D1452">
        <v>76.620002999999997</v>
      </c>
      <c r="E1452">
        <v>80.430000000000007</v>
      </c>
      <c r="F1452">
        <v>80.430000000000007</v>
      </c>
      <c r="G1452">
        <v>4339500</v>
      </c>
    </row>
    <row r="1453" spans="1:7" x14ac:dyDescent="0.25">
      <c r="A1453" s="20">
        <v>42928</v>
      </c>
      <c r="B1453">
        <v>81.819999999999993</v>
      </c>
      <c r="C1453">
        <v>82.934997999999993</v>
      </c>
      <c r="D1453">
        <v>81.675003000000004</v>
      </c>
      <c r="E1453">
        <v>82.635002</v>
      </c>
      <c r="F1453">
        <v>82.635002</v>
      </c>
      <c r="G1453">
        <v>2750900</v>
      </c>
    </row>
    <row r="1454" spans="1:7" x14ac:dyDescent="0.25">
      <c r="A1454" s="20">
        <v>42929</v>
      </c>
      <c r="B1454">
        <v>82.660004000000001</v>
      </c>
      <c r="C1454">
        <v>83.775002000000001</v>
      </c>
      <c r="D1454">
        <v>82.620002999999997</v>
      </c>
      <c r="E1454">
        <v>83.544998000000007</v>
      </c>
      <c r="F1454">
        <v>83.544998000000007</v>
      </c>
      <c r="G1454">
        <v>2837700</v>
      </c>
    </row>
    <row r="1455" spans="1:7" x14ac:dyDescent="0.25">
      <c r="A1455" s="20">
        <v>42930</v>
      </c>
      <c r="B1455">
        <v>83.57</v>
      </c>
      <c r="C1455">
        <v>85.620002999999997</v>
      </c>
      <c r="D1455">
        <v>83.485000999999997</v>
      </c>
      <c r="E1455">
        <v>85</v>
      </c>
      <c r="F1455">
        <v>85</v>
      </c>
      <c r="G1455">
        <v>2445600</v>
      </c>
    </row>
    <row r="1456" spans="1:7" x14ac:dyDescent="0.25">
      <c r="A1456" s="20">
        <v>42933</v>
      </c>
      <c r="B1456">
        <v>86.610000999999997</v>
      </c>
      <c r="C1456">
        <v>87.540001000000004</v>
      </c>
      <c r="D1456">
        <v>86.400002000000001</v>
      </c>
      <c r="E1456">
        <v>87.220000999999996</v>
      </c>
      <c r="F1456">
        <v>87.220000999999996</v>
      </c>
      <c r="G1456">
        <v>3359200</v>
      </c>
    </row>
    <row r="1457" spans="1:7" x14ac:dyDescent="0.25">
      <c r="A1457" s="20">
        <v>42934</v>
      </c>
      <c r="B1457">
        <v>86.360000999999997</v>
      </c>
      <c r="C1457">
        <v>88.419998000000007</v>
      </c>
      <c r="D1457">
        <v>85.5</v>
      </c>
      <c r="E1457">
        <v>88.410004000000001</v>
      </c>
      <c r="F1457">
        <v>88.410004000000001</v>
      </c>
      <c r="G1457">
        <v>4710000</v>
      </c>
    </row>
    <row r="1458" spans="1:7" x14ac:dyDescent="0.25">
      <c r="A1458" s="20">
        <v>42935</v>
      </c>
      <c r="B1458">
        <v>89.220000999999996</v>
      </c>
      <c r="C1458">
        <v>90.220000999999996</v>
      </c>
      <c r="D1458">
        <v>89.010002</v>
      </c>
      <c r="E1458">
        <v>89.379997000000003</v>
      </c>
      <c r="F1458">
        <v>89.379997000000003</v>
      </c>
      <c r="G1458">
        <v>4509700</v>
      </c>
    </row>
    <row r="1459" spans="1:7" x14ac:dyDescent="0.25">
      <c r="A1459" s="20">
        <v>42936</v>
      </c>
      <c r="B1459">
        <v>90.040001000000004</v>
      </c>
      <c r="C1459">
        <v>90.230002999999996</v>
      </c>
      <c r="D1459">
        <v>88.379997000000003</v>
      </c>
      <c r="E1459">
        <v>90.230002999999996</v>
      </c>
      <c r="F1459">
        <v>90.230002999999996</v>
      </c>
      <c r="G1459">
        <v>4434400</v>
      </c>
    </row>
    <row r="1460" spans="1:7" x14ac:dyDescent="0.25">
      <c r="A1460" s="20">
        <v>42937</v>
      </c>
      <c r="B1460">
        <v>89.669998000000007</v>
      </c>
      <c r="C1460">
        <v>90.980002999999996</v>
      </c>
      <c r="D1460">
        <v>89.199996999999996</v>
      </c>
      <c r="E1460">
        <v>90.959998999999996</v>
      </c>
      <c r="F1460">
        <v>90.959998999999996</v>
      </c>
      <c r="G1460">
        <v>3744600</v>
      </c>
    </row>
    <row r="1461" spans="1:7" x14ac:dyDescent="0.25">
      <c r="A1461" s="20">
        <v>42940</v>
      </c>
      <c r="B1461">
        <v>91.169998000000007</v>
      </c>
      <c r="C1461">
        <v>92.900002000000001</v>
      </c>
      <c r="D1461">
        <v>91.110000999999997</v>
      </c>
      <c r="E1461">
        <v>92.519997000000004</v>
      </c>
      <c r="F1461">
        <v>92.519997000000004</v>
      </c>
      <c r="G1461">
        <v>2942700</v>
      </c>
    </row>
    <row r="1462" spans="1:7" x14ac:dyDescent="0.25">
      <c r="A1462" s="20">
        <v>42941</v>
      </c>
      <c r="B1462">
        <v>92.739998</v>
      </c>
      <c r="C1462">
        <v>93.019997000000004</v>
      </c>
      <c r="D1462">
        <v>91.75</v>
      </c>
      <c r="E1462">
        <v>92.089995999999999</v>
      </c>
      <c r="F1462">
        <v>92.089995999999999</v>
      </c>
      <c r="G1462">
        <v>2867100</v>
      </c>
    </row>
    <row r="1463" spans="1:7" x14ac:dyDescent="0.25">
      <c r="A1463" s="20">
        <v>42942</v>
      </c>
      <c r="B1463">
        <v>92.699996999999996</v>
      </c>
      <c r="C1463">
        <v>93.43</v>
      </c>
      <c r="D1463">
        <v>91.769997000000004</v>
      </c>
      <c r="E1463">
        <v>92.010002</v>
      </c>
      <c r="F1463">
        <v>92.010002</v>
      </c>
      <c r="G1463">
        <v>2248400</v>
      </c>
    </row>
    <row r="1464" spans="1:7" x14ac:dyDescent="0.25">
      <c r="A1464" s="20">
        <v>42943</v>
      </c>
      <c r="B1464">
        <v>92.870002999999997</v>
      </c>
      <c r="C1464">
        <v>92.870002999999997</v>
      </c>
      <c r="D1464">
        <v>86.129997000000003</v>
      </c>
      <c r="E1464">
        <v>91.160004000000001</v>
      </c>
      <c r="F1464">
        <v>91.160004000000001</v>
      </c>
      <c r="G1464">
        <v>6363300</v>
      </c>
    </row>
    <row r="1465" spans="1:7" x14ac:dyDescent="0.25">
      <c r="A1465" s="20">
        <v>42944</v>
      </c>
      <c r="B1465">
        <v>89.279999000000004</v>
      </c>
      <c r="C1465">
        <v>90.559997999999993</v>
      </c>
      <c r="D1465">
        <v>87.959998999999996</v>
      </c>
      <c r="E1465">
        <v>90.220000999999996</v>
      </c>
      <c r="F1465">
        <v>90.220000999999996</v>
      </c>
      <c r="G1465">
        <v>4149200</v>
      </c>
    </row>
    <row r="1466" spans="1:7" x14ac:dyDescent="0.25">
      <c r="A1466" s="20">
        <v>42947</v>
      </c>
      <c r="B1466">
        <v>91.650002000000001</v>
      </c>
      <c r="C1466">
        <v>91.75</v>
      </c>
      <c r="D1466">
        <v>89.879997000000003</v>
      </c>
      <c r="E1466">
        <v>90.949996999999996</v>
      </c>
      <c r="F1466">
        <v>90.949996999999996</v>
      </c>
      <c r="G1466">
        <v>3219600</v>
      </c>
    </row>
    <row r="1467" spans="1:7" x14ac:dyDescent="0.25">
      <c r="A1467" s="20">
        <v>42948</v>
      </c>
      <c r="B1467">
        <v>92.029999000000004</v>
      </c>
      <c r="C1467">
        <v>92.580001999999993</v>
      </c>
      <c r="D1467">
        <v>91.370002999999997</v>
      </c>
      <c r="E1467">
        <v>92</v>
      </c>
      <c r="F1467">
        <v>92</v>
      </c>
      <c r="G1467">
        <v>2416600</v>
      </c>
    </row>
    <row r="1468" spans="1:7" x14ac:dyDescent="0.25">
      <c r="A1468" s="20">
        <v>42949</v>
      </c>
      <c r="B1468">
        <v>92.68</v>
      </c>
      <c r="C1468">
        <v>92.709998999999996</v>
      </c>
      <c r="D1468">
        <v>89.809997999999993</v>
      </c>
      <c r="E1468">
        <v>91.709998999999996</v>
      </c>
      <c r="F1468">
        <v>91.709998999999996</v>
      </c>
      <c r="G1468">
        <v>3986300</v>
      </c>
    </row>
    <row r="1469" spans="1:7" x14ac:dyDescent="0.25">
      <c r="A1469" s="20">
        <v>42950</v>
      </c>
      <c r="B1469">
        <v>91.510002</v>
      </c>
      <c r="C1469">
        <v>91.650002000000001</v>
      </c>
      <c r="D1469">
        <v>90.139999000000003</v>
      </c>
      <c r="E1469">
        <v>90.519997000000004</v>
      </c>
      <c r="F1469">
        <v>90.519997000000004</v>
      </c>
      <c r="G1469">
        <v>3193800</v>
      </c>
    </row>
    <row r="1470" spans="1:7" x14ac:dyDescent="0.25">
      <c r="A1470" s="20">
        <v>42951</v>
      </c>
      <c r="B1470">
        <v>90.959998999999996</v>
      </c>
      <c r="C1470">
        <v>92.019997000000004</v>
      </c>
      <c r="D1470">
        <v>90.550003000000004</v>
      </c>
      <c r="E1470">
        <v>90.769997000000004</v>
      </c>
      <c r="F1470">
        <v>90.769997000000004</v>
      </c>
      <c r="G1470">
        <v>3288600</v>
      </c>
    </row>
    <row r="1471" spans="1:7" x14ac:dyDescent="0.25">
      <c r="A1471" s="20">
        <v>42954</v>
      </c>
      <c r="B1471">
        <v>91.099997999999999</v>
      </c>
      <c r="C1471">
        <v>91.980002999999996</v>
      </c>
      <c r="D1471">
        <v>90.809997999999993</v>
      </c>
      <c r="E1471">
        <v>91.970000999999996</v>
      </c>
      <c r="F1471">
        <v>91.970000999999996</v>
      </c>
      <c r="G1471">
        <v>1995100</v>
      </c>
    </row>
    <row r="1472" spans="1:7" x14ac:dyDescent="0.25">
      <c r="A1472" s="20">
        <v>42955</v>
      </c>
      <c r="B1472">
        <v>91.889999000000003</v>
      </c>
      <c r="C1472">
        <v>93.209998999999996</v>
      </c>
      <c r="D1472">
        <v>88.059997999999993</v>
      </c>
      <c r="E1472">
        <v>89.379997000000003</v>
      </c>
      <c r="F1472">
        <v>89.379997000000003</v>
      </c>
      <c r="G1472">
        <v>5508800</v>
      </c>
    </row>
    <row r="1473" spans="1:7" x14ac:dyDescent="0.25">
      <c r="A1473" s="20">
        <v>42956</v>
      </c>
      <c r="B1473">
        <v>86.949996999999996</v>
      </c>
      <c r="C1473">
        <v>88.839995999999999</v>
      </c>
      <c r="D1473">
        <v>84.370002999999997</v>
      </c>
      <c r="E1473">
        <v>86.919998000000007</v>
      </c>
      <c r="F1473">
        <v>86.919998000000007</v>
      </c>
      <c r="G1473">
        <v>7718500</v>
      </c>
    </row>
    <row r="1474" spans="1:7" x14ac:dyDescent="0.25">
      <c r="A1474" s="20">
        <v>42957</v>
      </c>
      <c r="B1474">
        <v>84.620002999999997</v>
      </c>
      <c r="C1474">
        <v>84.730002999999996</v>
      </c>
      <c r="D1474">
        <v>74.449996999999996</v>
      </c>
      <c r="E1474">
        <v>74.930000000000007</v>
      </c>
      <c r="F1474">
        <v>74.930000000000007</v>
      </c>
      <c r="G1474">
        <v>16495400</v>
      </c>
    </row>
    <row r="1475" spans="1:7" x14ac:dyDescent="0.25">
      <c r="A1475" s="20">
        <v>42958</v>
      </c>
      <c r="B1475">
        <v>73.199996999999996</v>
      </c>
      <c r="C1475">
        <v>75.319999999999993</v>
      </c>
      <c r="D1475">
        <v>69.629997000000003</v>
      </c>
      <c r="E1475">
        <v>71.680000000000007</v>
      </c>
      <c r="F1475">
        <v>71.680000000000007</v>
      </c>
      <c r="G1475">
        <v>10974900</v>
      </c>
    </row>
    <row r="1476" spans="1:7" x14ac:dyDescent="0.25">
      <c r="A1476" s="20">
        <v>42961</v>
      </c>
      <c r="B1476">
        <v>77.050003000000004</v>
      </c>
      <c r="C1476">
        <v>80.949996999999996</v>
      </c>
      <c r="D1476">
        <v>77.029999000000004</v>
      </c>
      <c r="E1476">
        <v>80.819999999999993</v>
      </c>
      <c r="F1476">
        <v>80.819999999999993</v>
      </c>
      <c r="G1476">
        <v>7909600</v>
      </c>
    </row>
    <row r="1477" spans="1:7" x14ac:dyDescent="0.25">
      <c r="A1477" s="20">
        <v>42962</v>
      </c>
      <c r="B1477">
        <v>82.949996999999996</v>
      </c>
      <c r="C1477">
        <v>82.949996999999996</v>
      </c>
      <c r="D1477">
        <v>79.650002000000001</v>
      </c>
      <c r="E1477">
        <v>81.220000999999996</v>
      </c>
      <c r="F1477">
        <v>81.220000999999996</v>
      </c>
      <c r="G1477">
        <v>6174800</v>
      </c>
    </row>
    <row r="1478" spans="1:7" x14ac:dyDescent="0.25">
      <c r="A1478" s="20">
        <v>42963</v>
      </c>
      <c r="B1478">
        <v>81.269997000000004</v>
      </c>
      <c r="C1478">
        <v>82.480002999999996</v>
      </c>
      <c r="D1478">
        <v>80.599997999999999</v>
      </c>
      <c r="E1478">
        <v>81.830001999999993</v>
      </c>
      <c r="F1478">
        <v>81.830001999999993</v>
      </c>
      <c r="G1478">
        <v>6571100</v>
      </c>
    </row>
    <row r="1479" spans="1:7" x14ac:dyDescent="0.25">
      <c r="A1479" s="20">
        <v>42964</v>
      </c>
      <c r="B1479">
        <v>79.629997000000003</v>
      </c>
      <c r="C1479">
        <v>80.760002</v>
      </c>
      <c r="D1479">
        <v>68</v>
      </c>
      <c r="E1479">
        <v>68.239998</v>
      </c>
      <c r="F1479">
        <v>68.239998</v>
      </c>
      <c r="G1479">
        <v>22679200</v>
      </c>
    </row>
    <row r="1480" spans="1:7" x14ac:dyDescent="0.25">
      <c r="A1480" s="20">
        <v>42965</v>
      </c>
      <c r="B1480">
        <v>70.839995999999999</v>
      </c>
      <c r="C1480">
        <v>74.160004000000001</v>
      </c>
      <c r="D1480">
        <v>68.430000000000007</v>
      </c>
      <c r="E1480">
        <v>70.660004000000001</v>
      </c>
      <c r="F1480">
        <v>70.660004000000001</v>
      </c>
      <c r="G1480">
        <v>17854200</v>
      </c>
    </row>
    <row r="1481" spans="1:7" x14ac:dyDescent="0.25">
      <c r="A1481" s="20">
        <v>42968</v>
      </c>
      <c r="B1481">
        <v>71.25</v>
      </c>
      <c r="C1481">
        <v>73.660004000000001</v>
      </c>
      <c r="D1481">
        <v>69.660004000000001</v>
      </c>
      <c r="E1481">
        <v>73.470000999999996</v>
      </c>
      <c r="F1481">
        <v>73.470000999999996</v>
      </c>
      <c r="G1481">
        <v>9793400</v>
      </c>
    </row>
    <row r="1482" spans="1:7" x14ac:dyDescent="0.25">
      <c r="A1482" s="20">
        <v>42969</v>
      </c>
      <c r="B1482">
        <v>75.779999000000004</v>
      </c>
      <c r="C1482">
        <v>79.180000000000007</v>
      </c>
      <c r="D1482">
        <v>75.519997000000004</v>
      </c>
      <c r="E1482">
        <v>78.870002999999997</v>
      </c>
      <c r="F1482">
        <v>78.870002999999997</v>
      </c>
      <c r="G1482">
        <v>8751300</v>
      </c>
    </row>
    <row r="1483" spans="1:7" x14ac:dyDescent="0.25">
      <c r="A1483" s="20">
        <v>42970</v>
      </c>
      <c r="B1483">
        <v>75.470000999999996</v>
      </c>
      <c r="C1483">
        <v>78.620002999999997</v>
      </c>
      <c r="D1483">
        <v>74.790001000000004</v>
      </c>
      <c r="E1483">
        <v>77.919998000000007</v>
      </c>
      <c r="F1483">
        <v>77.919998000000007</v>
      </c>
      <c r="G1483">
        <v>11465200</v>
      </c>
    </row>
    <row r="1484" spans="1:7" x14ac:dyDescent="0.25">
      <c r="A1484" s="20">
        <v>42971</v>
      </c>
      <c r="B1484">
        <v>78.139999000000003</v>
      </c>
      <c r="C1484">
        <v>78.580001999999993</v>
      </c>
      <c r="D1484">
        <v>74.180000000000007</v>
      </c>
      <c r="E1484">
        <v>75.669998000000007</v>
      </c>
      <c r="F1484">
        <v>75.669998000000007</v>
      </c>
      <c r="G1484">
        <v>11973700</v>
      </c>
    </row>
    <row r="1485" spans="1:7" x14ac:dyDescent="0.25">
      <c r="A1485" s="20">
        <v>42972</v>
      </c>
      <c r="B1485">
        <v>77.160004000000001</v>
      </c>
      <c r="C1485">
        <v>78.239998</v>
      </c>
      <c r="D1485">
        <v>76.279999000000004</v>
      </c>
      <c r="E1485">
        <v>77.959998999999996</v>
      </c>
      <c r="F1485">
        <v>77.959998999999996</v>
      </c>
      <c r="G1485">
        <v>8712800</v>
      </c>
    </row>
    <row r="1486" spans="1:7" x14ac:dyDescent="0.25">
      <c r="A1486" s="20">
        <v>42975</v>
      </c>
      <c r="B1486">
        <v>78.900002000000001</v>
      </c>
      <c r="C1486">
        <v>78.959998999999996</v>
      </c>
      <c r="D1486">
        <v>76.930000000000007</v>
      </c>
      <c r="E1486">
        <v>78.470000999999996</v>
      </c>
      <c r="F1486">
        <v>78.470000999999996</v>
      </c>
      <c r="G1486">
        <v>6890600</v>
      </c>
    </row>
    <row r="1487" spans="1:7" x14ac:dyDescent="0.25">
      <c r="A1487" s="20">
        <v>42976</v>
      </c>
      <c r="B1487">
        <v>72.620002999999997</v>
      </c>
      <c r="C1487">
        <v>77.900002000000001</v>
      </c>
      <c r="D1487">
        <v>72.309997999999993</v>
      </c>
      <c r="E1487">
        <v>77.610000999999997</v>
      </c>
      <c r="F1487">
        <v>77.610000999999997</v>
      </c>
      <c r="G1487">
        <v>10991000</v>
      </c>
    </row>
    <row r="1488" spans="1:7" x14ac:dyDescent="0.25">
      <c r="A1488" s="20">
        <v>42977</v>
      </c>
      <c r="B1488">
        <v>77.739998</v>
      </c>
      <c r="C1488">
        <v>78.529999000000004</v>
      </c>
      <c r="D1488">
        <v>77.069999999999993</v>
      </c>
      <c r="E1488">
        <v>78</v>
      </c>
      <c r="F1488">
        <v>78</v>
      </c>
      <c r="G1488">
        <v>5178400</v>
      </c>
    </row>
    <row r="1489" spans="1:7" x14ac:dyDescent="0.25">
      <c r="A1489" s="20">
        <v>42978</v>
      </c>
      <c r="B1489">
        <v>78.550003000000004</v>
      </c>
      <c r="C1489">
        <v>80.330001999999993</v>
      </c>
      <c r="D1489">
        <v>78.349997999999999</v>
      </c>
      <c r="E1489">
        <v>80.199996999999996</v>
      </c>
      <c r="F1489">
        <v>80.199996999999996</v>
      </c>
      <c r="G1489">
        <v>6423000</v>
      </c>
    </row>
    <row r="1490" spans="1:7" x14ac:dyDescent="0.25">
      <c r="A1490" s="20">
        <v>42979</v>
      </c>
      <c r="B1490">
        <v>80.889999000000003</v>
      </c>
      <c r="C1490">
        <v>81.139999000000003</v>
      </c>
      <c r="D1490">
        <v>80.089995999999999</v>
      </c>
      <c r="E1490">
        <v>80.309997999999993</v>
      </c>
      <c r="F1490">
        <v>80.309997999999993</v>
      </c>
      <c r="G1490">
        <v>4428400</v>
      </c>
    </row>
    <row r="1491" spans="1:7" x14ac:dyDescent="0.25">
      <c r="A1491" s="20">
        <v>42983</v>
      </c>
      <c r="B1491">
        <v>77.480002999999996</v>
      </c>
      <c r="C1491">
        <v>79</v>
      </c>
      <c r="D1491">
        <v>72.360000999999997</v>
      </c>
      <c r="E1491">
        <v>75.720000999999996</v>
      </c>
      <c r="F1491">
        <v>75.720000999999996</v>
      </c>
      <c r="G1491">
        <v>18916800</v>
      </c>
    </row>
    <row r="1492" spans="1:7" x14ac:dyDescent="0.25">
      <c r="A1492" s="20">
        <v>42984</v>
      </c>
      <c r="B1492">
        <v>77.699996999999996</v>
      </c>
      <c r="C1492">
        <v>78.110000999999997</v>
      </c>
      <c r="D1492">
        <v>75.830001999999993</v>
      </c>
      <c r="E1492">
        <v>77.779999000000004</v>
      </c>
      <c r="F1492">
        <v>77.779999000000004</v>
      </c>
      <c r="G1492">
        <v>8320800</v>
      </c>
    </row>
    <row r="1493" spans="1:7" x14ac:dyDescent="0.25">
      <c r="A1493" s="20">
        <v>42985</v>
      </c>
      <c r="B1493">
        <v>77.989998</v>
      </c>
      <c r="C1493">
        <v>78.839995999999999</v>
      </c>
      <c r="D1493">
        <v>76.699996999999996</v>
      </c>
      <c r="E1493">
        <v>78.190002000000007</v>
      </c>
      <c r="F1493">
        <v>78.190002000000007</v>
      </c>
      <c r="G1493">
        <v>6339500</v>
      </c>
    </row>
    <row r="1494" spans="1:7" x14ac:dyDescent="0.25">
      <c r="A1494" s="20">
        <v>42986</v>
      </c>
      <c r="B1494">
        <v>77.199996999999996</v>
      </c>
      <c r="C1494">
        <v>77.519997000000004</v>
      </c>
      <c r="D1494">
        <v>75.779999000000004</v>
      </c>
      <c r="E1494">
        <v>76.330001999999993</v>
      </c>
      <c r="F1494">
        <v>76.330001999999993</v>
      </c>
      <c r="G1494">
        <v>5720600</v>
      </c>
    </row>
    <row r="1495" spans="1:7" x14ac:dyDescent="0.25">
      <c r="A1495" s="20">
        <v>42989</v>
      </c>
      <c r="B1495">
        <v>79.160004000000001</v>
      </c>
      <c r="C1495">
        <v>81.169998000000007</v>
      </c>
      <c r="D1495">
        <v>79.160004000000001</v>
      </c>
      <c r="E1495">
        <v>80.690002000000007</v>
      </c>
      <c r="F1495">
        <v>80.690002000000007</v>
      </c>
      <c r="G1495">
        <v>6570300</v>
      </c>
    </row>
    <row r="1496" spans="1:7" x14ac:dyDescent="0.25">
      <c r="A1496" s="20">
        <v>42990</v>
      </c>
      <c r="B1496">
        <v>81.739998</v>
      </c>
      <c r="C1496">
        <v>82.800003000000004</v>
      </c>
      <c r="D1496">
        <v>81.180000000000007</v>
      </c>
      <c r="E1496">
        <v>82.730002999999996</v>
      </c>
      <c r="F1496">
        <v>82.730002999999996</v>
      </c>
      <c r="G1496">
        <v>4806000</v>
      </c>
    </row>
    <row r="1497" spans="1:7" x14ac:dyDescent="0.25">
      <c r="A1497" s="20">
        <v>42991</v>
      </c>
      <c r="B1497">
        <v>82.800003000000004</v>
      </c>
      <c r="C1497">
        <v>85.75</v>
      </c>
      <c r="D1497">
        <v>82.730002999999996</v>
      </c>
      <c r="E1497">
        <v>85.620002999999997</v>
      </c>
      <c r="F1497">
        <v>85.620002999999997</v>
      </c>
      <c r="G1497">
        <v>4732200</v>
      </c>
    </row>
    <row r="1498" spans="1:7" x14ac:dyDescent="0.25">
      <c r="A1498" s="20">
        <v>42992</v>
      </c>
      <c r="B1498">
        <v>84.599997999999999</v>
      </c>
      <c r="C1498">
        <v>85.75</v>
      </c>
      <c r="D1498">
        <v>84.25</v>
      </c>
      <c r="E1498">
        <v>84.459998999999996</v>
      </c>
      <c r="F1498">
        <v>84.459998999999996</v>
      </c>
      <c r="G1498">
        <v>4955800</v>
      </c>
    </row>
    <row r="1499" spans="1:7" x14ac:dyDescent="0.25">
      <c r="A1499" s="20">
        <v>42993</v>
      </c>
      <c r="B1499">
        <v>84.93</v>
      </c>
      <c r="C1499">
        <v>86.199996999999996</v>
      </c>
      <c r="D1499">
        <v>84.879997000000003</v>
      </c>
      <c r="E1499">
        <v>86.040001000000004</v>
      </c>
      <c r="F1499">
        <v>86.040001000000004</v>
      </c>
      <c r="G1499">
        <v>4216400</v>
      </c>
    </row>
    <row r="1500" spans="1:7" x14ac:dyDescent="0.25">
      <c r="A1500" s="20">
        <v>42996</v>
      </c>
      <c r="B1500">
        <v>87.18</v>
      </c>
      <c r="C1500">
        <v>90.459998999999996</v>
      </c>
      <c r="D1500">
        <v>87.169998000000007</v>
      </c>
      <c r="E1500">
        <v>89.760002</v>
      </c>
      <c r="F1500">
        <v>89.760002</v>
      </c>
      <c r="G1500">
        <v>5866600</v>
      </c>
    </row>
    <row r="1501" spans="1:7" x14ac:dyDescent="0.25">
      <c r="A1501" s="20">
        <v>42997</v>
      </c>
      <c r="B1501">
        <v>89.790001000000004</v>
      </c>
      <c r="C1501">
        <v>89.93</v>
      </c>
      <c r="D1501">
        <v>88.599997999999999</v>
      </c>
      <c r="E1501">
        <v>89.730002999999996</v>
      </c>
      <c r="F1501">
        <v>89.730002999999996</v>
      </c>
      <c r="G1501">
        <v>4045700</v>
      </c>
    </row>
    <row r="1502" spans="1:7" x14ac:dyDescent="0.25">
      <c r="A1502" s="20">
        <v>42998</v>
      </c>
      <c r="B1502">
        <v>89.389999000000003</v>
      </c>
      <c r="C1502">
        <v>90.209998999999996</v>
      </c>
      <c r="D1502">
        <v>86.300003000000004</v>
      </c>
      <c r="E1502">
        <v>89.639999000000003</v>
      </c>
      <c r="F1502">
        <v>89.639999000000003</v>
      </c>
      <c r="G1502">
        <v>6201700</v>
      </c>
    </row>
    <row r="1503" spans="1:7" x14ac:dyDescent="0.25">
      <c r="A1503" s="20">
        <v>42999</v>
      </c>
      <c r="B1503">
        <v>90</v>
      </c>
      <c r="C1503">
        <v>90.230002999999996</v>
      </c>
      <c r="D1503">
        <v>88.650002000000001</v>
      </c>
      <c r="E1503">
        <v>89.720000999999996</v>
      </c>
      <c r="F1503">
        <v>89.720000999999996</v>
      </c>
      <c r="G1503">
        <v>5239400</v>
      </c>
    </row>
    <row r="1504" spans="1:7" x14ac:dyDescent="0.25">
      <c r="A1504" s="20">
        <v>43000</v>
      </c>
      <c r="B1504">
        <v>88.099997999999999</v>
      </c>
      <c r="C1504">
        <v>89.720000999999996</v>
      </c>
      <c r="D1504">
        <v>87.480002999999996</v>
      </c>
      <c r="E1504">
        <v>89.110000999999997</v>
      </c>
      <c r="F1504">
        <v>89.110000999999997</v>
      </c>
      <c r="G1504">
        <v>3320900</v>
      </c>
    </row>
    <row r="1505" spans="1:7" x14ac:dyDescent="0.25">
      <c r="A1505" s="20">
        <v>43003</v>
      </c>
      <c r="B1505">
        <v>88.919998000000007</v>
      </c>
      <c r="C1505">
        <v>90.07</v>
      </c>
      <c r="D1505">
        <v>86.32</v>
      </c>
      <c r="E1505">
        <v>89.07</v>
      </c>
      <c r="F1505">
        <v>89.07</v>
      </c>
      <c r="G1505">
        <v>7425000</v>
      </c>
    </row>
    <row r="1506" spans="1:7" x14ac:dyDescent="0.25">
      <c r="A1506" s="20">
        <v>43004</v>
      </c>
      <c r="B1506">
        <v>89.559997999999993</v>
      </c>
      <c r="C1506">
        <v>90.550003000000004</v>
      </c>
      <c r="D1506">
        <v>88.540001000000004</v>
      </c>
      <c r="E1506">
        <v>90</v>
      </c>
      <c r="F1506">
        <v>90</v>
      </c>
      <c r="G1506">
        <v>4613400</v>
      </c>
    </row>
    <row r="1507" spans="1:7" x14ac:dyDescent="0.25">
      <c r="A1507" s="20">
        <v>43005</v>
      </c>
      <c r="B1507">
        <v>90.989998</v>
      </c>
      <c r="C1507">
        <v>91.470000999999996</v>
      </c>
      <c r="D1507">
        <v>89.82</v>
      </c>
      <c r="E1507">
        <v>90.769997000000004</v>
      </c>
      <c r="F1507">
        <v>90.769997000000004</v>
      </c>
      <c r="G1507">
        <v>4994400</v>
      </c>
    </row>
    <row r="1508" spans="1:7" x14ac:dyDescent="0.25">
      <c r="A1508" s="20">
        <v>43006</v>
      </c>
      <c r="B1508">
        <v>90.370002999999997</v>
      </c>
      <c r="C1508">
        <v>92.080001999999993</v>
      </c>
      <c r="D1508">
        <v>90.209998999999996</v>
      </c>
      <c r="E1508">
        <v>92.050003000000004</v>
      </c>
      <c r="F1508">
        <v>92.050003000000004</v>
      </c>
      <c r="G1508">
        <v>3199700</v>
      </c>
    </row>
    <row r="1509" spans="1:7" x14ac:dyDescent="0.25">
      <c r="A1509" s="20">
        <v>43007</v>
      </c>
      <c r="B1509">
        <v>92.139999000000003</v>
      </c>
      <c r="C1509">
        <v>93.980002999999996</v>
      </c>
      <c r="D1509">
        <v>91.440002000000007</v>
      </c>
      <c r="E1509">
        <v>93.75</v>
      </c>
      <c r="F1509">
        <v>93.75</v>
      </c>
      <c r="G1509">
        <v>3724600</v>
      </c>
    </row>
    <row r="1510" spans="1:7" x14ac:dyDescent="0.25">
      <c r="A1510" s="20">
        <v>43010</v>
      </c>
      <c r="B1510">
        <v>94.349997999999999</v>
      </c>
      <c r="C1510">
        <v>96.5</v>
      </c>
      <c r="D1510">
        <v>94.279999000000004</v>
      </c>
      <c r="E1510">
        <v>95.519997000000004</v>
      </c>
      <c r="F1510">
        <v>95.519997000000004</v>
      </c>
      <c r="G1510">
        <v>3989300</v>
      </c>
    </row>
    <row r="1511" spans="1:7" x14ac:dyDescent="0.25">
      <c r="A1511" s="20">
        <v>43011</v>
      </c>
      <c r="B1511">
        <v>96.5</v>
      </c>
      <c r="C1511">
        <v>96.709998999999996</v>
      </c>
      <c r="D1511">
        <v>95.510002</v>
      </c>
      <c r="E1511">
        <v>95.940002000000007</v>
      </c>
      <c r="F1511">
        <v>95.940002000000007</v>
      </c>
      <c r="G1511">
        <v>2930700</v>
      </c>
    </row>
    <row r="1512" spans="1:7" x14ac:dyDescent="0.25">
      <c r="A1512" s="20">
        <v>43012</v>
      </c>
      <c r="B1512">
        <v>95.720000999999996</v>
      </c>
      <c r="C1512">
        <v>96.230002999999996</v>
      </c>
      <c r="D1512">
        <v>95.059997999999993</v>
      </c>
      <c r="E1512">
        <v>95.870002999999997</v>
      </c>
      <c r="F1512">
        <v>95.870002999999997</v>
      </c>
      <c r="G1512">
        <v>3170800</v>
      </c>
    </row>
    <row r="1513" spans="1:7" x14ac:dyDescent="0.25">
      <c r="A1513" s="20">
        <v>43013</v>
      </c>
      <c r="B1513">
        <v>96.349997999999999</v>
      </c>
      <c r="C1513">
        <v>99.120002999999997</v>
      </c>
      <c r="D1513">
        <v>96.32</v>
      </c>
      <c r="E1513">
        <v>98.860000999999997</v>
      </c>
      <c r="F1513">
        <v>98.860000999999997</v>
      </c>
      <c r="G1513">
        <v>3455500</v>
      </c>
    </row>
    <row r="1514" spans="1:7" x14ac:dyDescent="0.25">
      <c r="A1514" s="20">
        <v>43014</v>
      </c>
      <c r="B1514">
        <v>98.5</v>
      </c>
      <c r="C1514">
        <v>98.860000999999997</v>
      </c>
      <c r="D1514">
        <v>96.360000999999997</v>
      </c>
      <c r="E1514">
        <v>98.800003000000004</v>
      </c>
      <c r="F1514">
        <v>98.800003000000004</v>
      </c>
      <c r="G1514">
        <v>5711900</v>
      </c>
    </row>
    <row r="1515" spans="1:7" x14ac:dyDescent="0.25">
      <c r="A1515" s="20">
        <v>43017</v>
      </c>
      <c r="B1515">
        <v>99.300003000000004</v>
      </c>
      <c r="C1515">
        <v>99.419998000000007</v>
      </c>
      <c r="D1515">
        <v>95.870002999999997</v>
      </c>
      <c r="E1515">
        <v>96.940002000000007</v>
      </c>
      <c r="F1515">
        <v>96.940002000000007</v>
      </c>
      <c r="G1515">
        <v>4317100</v>
      </c>
    </row>
    <row r="1516" spans="1:7" x14ac:dyDescent="0.25">
      <c r="A1516" s="20">
        <v>43018</v>
      </c>
      <c r="B1516">
        <v>98.519997000000004</v>
      </c>
      <c r="C1516">
        <v>99.410004000000001</v>
      </c>
      <c r="D1516">
        <v>96.830001999999993</v>
      </c>
      <c r="E1516">
        <v>99.010002</v>
      </c>
      <c r="F1516">
        <v>99.010002</v>
      </c>
      <c r="G1516">
        <v>4533500</v>
      </c>
    </row>
    <row r="1517" spans="1:7" x14ac:dyDescent="0.25">
      <c r="A1517" s="20">
        <v>43019</v>
      </c>
      <c r="B1517">
        <v>99.260002</v>
      </c>
      <c r="C1517">
        <v>101.410004</v>
      </c>
      <c r="D1517">
        <v>98.580001999999993</v>
      </c>
      <c r="E1517">
        <v>101.07</v>
      </c>
      <c r="F1517">
        <v>101.07</v>
      </c>
      <c r="G1517">
        <v>2975400</v>
      </c>
    </row>
    <row r="1518" spans="1:7" x14ac:dyDescent="0.25">
      <c r="A1518" s="20">
        <v>43020</v>
      </c>
      <c r="B1518">
        <v>100.970001</v>
      </c>
      <c r="C1518">
        <v>102.800003</v>
      </c>
      <c r="D1518">
        <v>100.050003</v>
      </c>
      <c r="E1518">
        <v>101.800003</v>
      </c>
      <c r="F1518">
        <v>101.800003</v>
      </c>
      <c r="G1518">
        <v>4028900</v>
      </c>
    </row>
    <row r="1519" spans="1:7" x14ac:dyDescent="0.25">
      <c r="A1519" s="20">
        <v>43021</v>
      </c>
      <c r="B1519">
        <v>102.870003</v>
      </c>
      <c r="C1519">
        <v>104.5</v>
      </c>
      <c r="D1519">
        <v>102.5</v>
      </c>
      <c r="E1519">
        <v>103.660004</v>
      </c>
      <c r="F1519">
        <v>103.660004</v>
      </c>
      <c r="G1519">
        <v>3813100</v>
      </c>
    </row>
    <row r="1520" spans="1:7" x14ac:dyDescent="0.25">
      <c r="A1520" s="20">
        <v>43024</v>
      </c>
      <c r="B1520">
        <v>104.55999799999999</v>
      </c>
      <c r="C1520">
        <v>105.519997</v>
      </c>
      <c r="D1520">
        <v>103.849998</v>
      </c>
      <c r="E1520">
        <v>105.400002</v>
      </c>
      <c r="F1520">
        <v>105.400002</v>
      </c>
      <c r="G1520">
        <v>3564400</v>
      </c>
    </row>
    <row r="1521" spans="1:7" x14ac:dyDescent="0.25">
      <c r="A1521" s="20">
        <v>43025</v>
      </c>
      <c r="B1521">
        <v>105.150002</v>
      </c>
      <c r="C1521">
        <v>105.629997</v>
      </c>
      <c r="D1521">
        <v>104.089996</v>
      </c>
      <c r="E1521">
        <v>105.230003</v>
      </c>
      <c r="F1521">
        <v>105.230003</v>
      </c>
      <c r="G1521">
        <v>4419800</v>
      </c>
    </row>
    <row r="1522" spans="1:7" x14ac:dyDescent="0.25">
      <c r="A1522" s="20">
        <v>43026</v>
      </c>
      <c r="B1522">
        <v>105.760002</v>
      </c>
      <c r="C1522">
        <v>106.360001</v>
      </c>
      <c r="D1522">
        <v>105.41999800000001</v>
      </c>
      <c r="E1522">
        <v>105.650002</v>
      </c>
      <c r="F1522">
        <v>105.650002</v>
      </c>
      <c r="G1522">
        <v>3664200</v>
      </c>
    </row>
    <row r="1523" spans="1:7" x14ac:dyDescent="0.25">
      <c r="A1523" s="20">
        <v>43027</v>
      </c>
      <c r="B1523">
        <v>102.040001</v>
      </c>
      <c r="C1523">
        <v>106.5</v>
      </c>
      <c r="D1523">
        <v>100.870003</v>
      </c>
      <c r="E1523">
        <v>106.349998</v>
      </c>
      <c r="F1523">
        <v>106.349998</v>
      </c>
      <c r="G1523">
        <v>7926400</v>
      </c>
    </row>
    <row r="1524" spans="1:7" x14ac:dyDescent="0.25">
      <c r="A1524" s="20">
        <v>43028</v>
      </c>
      <c r="B1524">
        <v>108.139999</v>
      </c>
      <c r="C1524">
        <v>108.5</v>
      </c>
      <c r="D1524">
        <v>107.379997</v>
      </c>
      <c r="E1524">
        <v>108.19000200000001</v>
      </c>
      <c r="F1524">
        <v>108.19000200000001</v>
      </c>
      <c r="G1524">
        <v>3441300</v>
      </c>
    </row>
    <row r="1525" spans="1:7" x14ac:dyDescent="0.25">
      <c r="A1525" s="20">
        <v>43031</v>
      </c>
      <c r="B1525">
        <v>108.959999</v>
      </c>
      <c r="C1525">
        <v>109.050003</v>
      </c>
      <c r="D1525">
        <v>103.589996</v>
      </c>
      <c r="E1525">
        <v>104.879997</v>
      </c>
      <c r="F1525">
        <v>104.879997</v>
      </c>
      <c r="G1525">
        <v>6059600</v>
      </c>
    </row>
    <row r="1526" spans="1:7" x14ac:dyDescent="0.25">
      <c r="A1526" s="20">
        <v>43032</v>
      </c>
      <c r="B1526">
        <v>106.489998</v>
      </c>
      <c r="C1526">
        <v>107.150002</v>
      </c>
      <c r="D1526">
        <v>103.089996</v>
      </c>
      <c r="E1526">
        <v>103.69000200000001</v>
      </c>
      <c r="F1526">
        <v>103.69000200000001</v>
      </c>
      <c r="G1526">
        <v>7523500</v>
      </c>
    </row>
    <row r="1527" spans="1:7" x14ac:dyDescent="0.25">
      <c r="A1527" s="20">
        <v>43033</v>
      </c>
      <c r="B1527">
        <v>102.480003</v>
      </c>
      <c r="C1527">
        <v>102.889999</v>
      </c>
      <c r="D1527">
        <v>93.059997999999993</v>
      </c>
      <c r="E1527">
        <v>100.220001</v>
      </c>
      <c r="F1527">
        <v>100.220001</v>
      </c>
      <c r="G1527">
        <v>19040800</v>
      </c>
    </row>
    <row r="1528" spans="1:7" x14ac:dyDescent="0.25">
      <c r="A1528" s="20">
        <v>43034</v>
      </c>
      <c r="B1528">
        <v>101.849998</v>
      </c>
      <c r="C1528">
        <v>103.199997</v>
      </c>
      <c r="D1528">
        <v>100.44000200000001</v>
      </c>
      <c r="E1528">
        <v>100.650002</v>
      </c>
      <c r="F1528">
        <v>100.650002</v>
      </c>
      <c r="G1528">
        <v>6634600</v>
      </c>
    </row>
    <row r="1529" spans="1:7" x14ac:dyDescent="0.25">
      <c r="A1529" s="20">
        <v>43035</v>
      </c>
      <c r="B1529">
        <v>103.160004</v>
      </c>
      <c r="C1529">
        <v>106.800003</v>
      </c>
      <c r="D1529">
        <v>101.589996</v>
      </c>
      <c r="E1529">
        <v>106.33000199999999</v>
      </c>
      <c r="F1529">
        <v>106.33000199999999</v>
      </c>
      <c r="G1529">
        <v>6524000</v>
      </c>
    </row>
    <row r="1530" spans="1:7" x14ac:dyDescent="0.25">
      <c r="A1530" s="20">
        <v>43038</v>
      </c>
      <c r="B1530">
        <v>103.160004</v>
      </c>
      <c r="C1530">
        <v>107.379997</v>
      </c>
      <c r="D1530">
        <v>102.790001</v>
      </c>
      <c r="E1530">
        <v>105.459999</v>
      </c>
      <c r="F1530">
        <v>105.459999</v>
      </c>
      <c r="G1530">
        <v>7022700</v>
      </c>
    </row>
    <row r="1531" spans="1:7" x14ac:dyDescent="0.25">
      <c r="A1531" s="20">
        <v>43039</v>
      </c>
      <c r="B1531">
        <v>106.370003</v>
      </c>
      <c r="C1531">
        <v>107.650002</v>
      </c>
      <c r="D1531">
        <v>105.660004</v>
      </c>
      <c r="E1531">
        <v>107.349998</v>
      </c>
      <c r="F1531">
        <v>107.349998</v>
      </c>
      <c r="G1531">
        <v>3570700</v>
      </c>
    </row>
    <row r="1532" spans="1:7" x14ac:dyDescent="0.25">
      <c r="A1532" s="20">
        <v>43040</v>
      </c>
      <c r="B1532">
        <v>108.389999</v>
      </c>
      <c r="C1532">
        <v>108.650002</v>
      </c>
      <c r="D1532">
        <v>105.620003</v>
      </c>
      <c r="E1532">
        <v>106.709999</v>
      </c>
      <c r="F1532">
        <v>106.709999</v>
      </c>
      <c r="G1532">
        <v>6477300</v>
      </c>
    </row>
    <row r="1533" spans="1:7" x14ac:dyDescent="0.25">
      <c r="A1533" s="20">
        <v>43041</v>
      </c>
      <c r="B1533">
        <v>106.760002</v>
      </c>
      <c r="C1533">
        <v>108.050003</v>
      </c>
      <c r="D1533">
        <v>103.55999799999999</v>
      </c>
      <c r="E1533">
        <v>107.879997</v>
      </c>
      <c r="F1533">
        <v>107.879997</v>
      </c>
      <c r="G1533">
        <v>5977000</v>
      </c>
    </row>
    <row r="1534" spans="1:7" x14ac:dyDescent="0.25">
      <c r="A1534" s="20">
        <v>43042</v>
      </c>
      <c r="B1534">
        <v>108.449997</v>
      </c>
      <c r="C1534">
        <v>108.83000199999999</v>
      </c>
      <c r="D1534">
        <v>107.029999</v>
      </c>
      <c r="E1534">
        <v>108.120003</v>
      </c>
      <c r="F1534">
        <v>108.120003</v>
      </c>
      <c r="G1534">
        <v>4458600</v>
      </c>
    </row>
    <row r="1535" spans="1:7" x14ac:dyDescent="0.25">
      <c r="A1535" s="20">
        <v>43045</v>
      </c>
      <c r="B1535">
        <v>108.360001</v>
      </c>
      <c r="C1535">
        <v>109.30999799999999</v>
      </c>
      <c r="D1535">
        <v>108.160004</v>
      </c>
      <c r="E1535">
        <v>109.029999</v>
      </c>
      <c r="F1535">
        <v>109.029999</v>
      </c>
      <c r="G1535">
        <v>2560700</v>
      </c>
    </row>
    <row r="1536" spans="1:7" x14ac:dyDescent="0.25">
      <c r="A1536" s="20">
        <v>43046</v>
      </c>
      <c r="B1536">
        <v>109.290001</v>
      </c>
      <c r="C1536">
        <v>109.900002</v>
      </c>
      <c r="D1536">
        <v>106.449997</v>
      </c>
      <c r="E1536">
        <v>108.5</v>
      </c>
      <c r="F1536">
        <v>108.5</v>
      </c>
      <c r="G1536">
        <v>7098700</v>
      </c>
    </row>
    <row r="1537" spans="1:7" x14ac:dyDescent="0.25">
      <c r="A1537" s="20">
        <v>43047</v>
      </c>
      <c r="B1537">
        <v>107.800003</v>
      </c>
      <c r="C1537">
        <v>109.69000200000001</v>
      </c>
      <c r="D1537">
        <v>106.800003</v>
      </c>
      <c r="E1537">
        <v>108.370003</v>
      </c>
      <c r="F1537">
        <v>108.370003</v>
      </c>
      <c r="G1537">
        <v>3700100</v>
      </c>
    </row>
    <row r="1538" spans="1:7" x14ac:dyDescent="0.25">
      <c r="A1538" s="20">
        <v>43048</v>
      </c>
      <c r="B1538">
        <v>104.220001</v>
      </c>
      <c r="C1538">
        <v>107.08000199999999</v>
      </c>
      <c r="D1538">
        <v>100.839996</v>
      </c>
      <c r="E1538">
        <v>107.029999</v>
      </c>
      <c r="F1538">
        <v>107.029999</v>
      </c>
      <c r="G1538">
        <v>15945000</v>
      </c>
    </row>
    <row r="1539" spans="1:7" x14ac:dyDescent="0.25">
      <c r="A1539" s="20">
        <v>43049</v>
      </c>
      <c r="B1539">
        <v>105.709999</v>
      </c>
      <c r="C1539">
        <v>106.33000199999999</v>
      </c>
      <c r="D1539">
        <v>103.650002</v>
      </c>
      <c r="E1539">
        <v>104.349998</v>
      </c>
      <c r="F1539">
        <v>104.349998</v>
      </c>
      <c r="G1539">
        <v>7543100</v>
      </c>
    </row>
    <row r="1540" spans="1:7" x14ac:dyDescent="0.25">
      <c r="A1540" s="20">
        <v>43052</v>
      </c>
      <c r="B1540">
        <v>102.510002</v>
      </c>
      <c r="C1540">
        <v>105.790001</v>
      </c>
      <c r="D1540">
        <v>102.449997</v>
      </c>
      <c r="E1540">
        <v>104.07</v>
      </c>
      <c r="F1540">
        <v>104.07</v>
      </c>
      <c r="G1540">
        <v>4515800</v>
      </c>
    </row>
    <row r="1541" spans="1:7" x14ac:dyDescent="0.25">
      <c r="A1541" s="20">
        <v>43053</v>
      </c>
      <c r="B1541">
        <v>102.43</v>
      </c>
      <c r="C1541">
        <v>103.709999</v>
      </c>
      <c r="D1541">
        <v>100.620003</v>
      </c>
      <c r="E1541">
        <v>103.19000200000001</v>
      </c>
      <c r="F1541">
        <v>103.19000200000001</v>
      </c>
      <c r="G1541">
        <v>7957200</v>
      </c>
    </row>
    <row r="1542" spans="1:7" x14ac:dyDescent="0.25">
      <c r="A1542" s="20">
        <v>43054</v>
      </c>
      <c r="B1542">
        <v>100.230003</v>
      </c>
      <c r="C1542">
        <v>101.699997</v>
      </c>
      <c r="D1542">
        <v>97.510002</v>
      </c>
      <c r="E1542">
        <v>99.230002999999996</v>
      </c>
      <c r="F1542">
        <v>99.230002999999996</v>
      </c>
      <c r="G1542">
        <v>11216800</v>
      </c>
    </row>
    <row r="1543" spans="1:7" x14ac:dyDescent="0.25">
      <c r="A1543" s="20">
        <v>43055</v>
      </c>
      <c r="B1543">
        <v>102.75</v>
      </c>
      <c r="C1543">
        <v>104.639999</v>
      </c>
      <c r="D1543">
        <v>102.629997</v>
      </c>
      <c r="E1543">
        <v>103.589996</v>
      </c>
      <c r="F1543">
        <v>103.589996</v>
      </c>
      <c r="G1543">
        <v>5439700</v>
      </c>
    </row>
    <row r="1544" spans="1:7" x14ac:dyDescent="0.25">
      <c r="A1544" s="20">
        <v>43056</v>
      </c>
      <c r="B1544">
        <v>103.589996</v>
      </c>
      <c r="C1544">
        <v>105.769997</v>
      </c>
      <c r="D1544">
        <v>103.349998</v>
      </c>
      <c r="E1544">
        <v>105.010002</v>
      </c>
      <c r="F1544">
        <v>105.010002</v>
      </c>
      <c r="G1544">
        <v>5903500</v>
      </c>
    </row>
    <row r="1545" spans="1:7" x14ac:dyDescent="0.25">
      <c r="A1545" s="20">
        <v>43059</v>
      </c>
      <c r="B1545">
        <v>106.589996</v>
      </c>
      <c r="C1545">
        <v>108.57</v>
      </c>
      <c r="D1545">
        <v>106.279999</v>
      </c>
      <c r="E1545">
        <v>108.449997</v>
      </c>
      <c r="F1545">
        <v>108.449997</v>
      </c>
      <c r="G1545">
        <v>5013500</v>
      </c>
    </row>
    <row r="1546" spans="1:7" x14ac:dyDescent="0.25">
      <c r="A1546" s="20">
        <v>43060</v>
      </c>
      <c r="B1546">
        <v>110.540001</v>
      </c>
      <c r="C1546">
        <v>113.139999</v>
      </c>
      <c r="D1546">
        <v>110.25</v>
      </c>
      <c r="E1546">
        <v>112.480003</v>
      </c>
      <c r="F1546">
        <v>112.480003</v>
      </c>
      <c r="G1546">
        <v>5093600</v>
      </c>
    </row>
    <row r="1547" spans="1:7" x14ac:dyDescent="0.25">
      <c r="A1547" s="20">
        <v>43061</v>
      </c>
      <c r="B1547">
        <v>113.449997</v>
      </c>
      <c r="C1547">
        <v>114.230003</v>
      </c>
      <c r="D1547">
        <v>112.470001</v>
      </c>
      <c r="E1547">
        <v>113.5</v>
      </c>
      <c r="F1547">
        <v>113.5</v>
      </c>
      <c r="G1547">
        <v>4593400</v>
      </c>
    </row>
    <row r="1548" spans="1:7" x14ac:dyDescent="0.25">
      <c r="A1548" s="20">
        <v>43063</v>
      </c>
      <c r="B1548">
        <v>114.050003</v>
      </c>
      <c r="C1548">
        <v>114.650002</v>
      </c>
      <c r="D1548">
        <v>113.760002</v>
      </c>
      <c r="E1548">
        <v>114.010002</v>
      </c>
      <c r="F1548">
        <v>114.010002</v>
      </c>
      <c r="G1548">
        <v>1821800</v>
      </c>
    </row>
    <row r="1549" spans="1:7" x14ac:dyDescent="0.25">
      <c r="A1549" s="20">
        <v>43066</v>
      </c>
      <c r="B1549">
        <v>113.779999</v>
      </c>
      <c r="C1549">
        <v>114.949997</v>
      </c>
      <c r="D1549">
        <v>112.910004</v>
      </c>
      <c r="E1549">
        <v>114.16999800000001</v>
      </c>
      <c r="F1549">
        <v>114.16999800000001</v>
      </c>
      <c r="G1549">
        <v>2890200</v>
      </c>
    </row>
    <row r="1550" spans="1:7" x14ac:dyDescent="0.25">
      <c r="A1550" s="20">
        <v>43067</v>
      </c>
      <c r="B1550">
        <v>115.269997</v>
      </c>
      <c r="C1550">
        <v>116.279999</v>
      </c>
      <c r="D1550">
        <v>114.050003</v>
      </c>
      <c r="E1550">
        <v>115.720001</v>
      </c>
      <c r="F1550">
        <v>115.720001</v>
      </c>
      <c r="G1550">
        <v>4637800</v>
      </c>
    </row>
    <row r="1551" spans="1:7" x14ac:dyDescent="0.25">
      <c r="A1551" s="20">
        <v>43068</v>
      </c>
      <c r="B1551">
        <v>115.470001</v>
      </c>
      <c r="C1551">
        <v>115.66999800000001</v>
      </c>
      <c r="D1551">
        <v>111.82</v>
      </c>
      <c r="E1551">
        <v>113.220001</v>
      </c>
      <c r="F1551">
        <v>113.220001</v>
      </c>
      <c r="G1551">
        <v>7746400</v>
      </c>
    </row>
    <row r="1552" spans="1:7" x14ac:dyDescent="0.25">
      <c r="A1552" s="20">
        <v>43069</v>
      </c>
      <c r="B1552">
        <v>115.08000199999999</v>
      </c>
      <c r="C1552">
        <v>115.370003</v>
      </c>
      <c r="D1552">
        <v>111.58000199999999</v>
      </c>
      <c r="E1552">
        <v>112.83000199999999</v>
      </c>
      <c r="F1552">
        <v>112.83000199999999</v>
      </c>
      <c r="G1552">
        <v>6644700</v>
      </c>
    </row>
    <row r="1553" spans="1:7" x14ac:dyDescent="0.25">
      <c r="A1553" s="20">
        <v>43070</v>
      </c>
      <c r="B1553">
        <v>111.68</v>
      </c>
      <c r="C1553">
        <v>112.83000199999999</v>
      </c>
      <c r="D1553">
        <v>98.279999000000004</v>
      </c>
      <c r="E1553">
        <v>109.760002</v>
      </c>
      <c r="F1553">
        <v>109.760002</v>
      </c>
      <c r="G1553">
        <v>15562800</v>
      </c>
    </row>
    <row r="1554" spans="1:7" x14ac:dyDescent="0.25">
      <c r="A1554" s="20">
        <v>43073</v>
      </c>
      <c r="B1554">
        <v>114.75</v>
      </c>
      <c r="C1554">
        <v>115.519997</v>
      </c>
      <c r="D1554">
        <v>110.639999</v>
      </c>
      <c r="E1554">
        <v>110.68</v>
      </c>
      <c r="F1554">
        <v>110.68</v>
      </c>
      <c r="G1554">
        <v>8595100</v>
      </c>
    </row>
    <row r="1555" spans="1:7" x14ac:dyDescent="0.25">
      <c r="A1555" s="20">
        <v>43074</v>
      </c>
      <c r="B1555">
        <v>111.699997</v>
      </c>
      <c r="C1555">
        <v>114</v>
      </c>
      <c r="D1555">
        <v>109.91999800000001</v>
      </c>
      <c r="E1555">
        <v>111.099998</v>
      </c>
      <c r="F1555">
        <v>111.099998</v>
      </c>
      <c r="G1555">
        <v>6517600</v>
      </c>
    </row>
    <row r="1556" spans="1:7" x14ac:dyDescent="0.25">
      <c r="A1556" s="20">
        <v>43075</v>
      </c>
      <c r="B1556">
        <v>109.739998</v>
      </c>
      <c r="C1556">
        <v>111.769997</v>
      </c>
      <c r="D1556">
        <v>109.25</v>
      </c>
      <c r="E1556">
        <v>111.239998</v>
      </c>
      <c r="F1556">
        <v>111.239998</v>
      </c>
      <c r="G1556">
        <v>4671200</v>
      </c>
    </row>
    <row r="1557" spans="1:7" x14ac:dyDescent="0.25">
      <c r="A1557" s="20">
        <v>43076</v>
      </c>
      <c r="B1557">
        <v>111.260002</v>
      </c>
      <c r="C1557">
        <v>115.199997</v>
      </c>
      <c r="D1557">
        <v>110.910004</v>
      </c>
      <c r="E1557">
        <v>114.889999</v>
      </c>
      <c r="F1557">
        <v>114.889999</v>
      </c>
      <c r="G1557">
        <v>4150300</v>
      </c>
    </row>
    <row r="1558" spans="1:7" x14ac:dyDescent="0.25">
      <c r="A1558" s="20">
        <v>43077</v>
      </c>
      <c r="B1558">
        <v>116.800003</v>
      </c>
      <c r="C1558">
        <v>118.790001</v>
      </c>
      <c r="D1558">
        <v>116.370003</v>
      </c>
      <c r="E1558">
        <v>118.410004</v>
      </c>
      <c r="F1558">
        <v>118.410004</v>
      </c>
      <c r="G1558">
        <v>4523100</v>
      </c>
    </row>
    <row r="1559" spans="1:7" x14ac:dyDescent="0.25">
      <c r="A1559" s="20">
        <v>43080</v>
      </c>
      <c r="B1559">
        <v>118.980003</v>
      </c>
      <c r="C1559">
        <v>122.730003</v>
      </c>
      <c r="D1559">
        <v>118.860001</v>
      </c>
      <c r="E1559">
        <v>122.589996</v>
      </c>
      <c r="F1559">
        <v>122.589996</v>
      </c>
      <c r="G1559">
        <v>3170200</v>
      </c>
    </row>
    <row r="1560" spans="1:7" x14ac:dyDescent="0.25">
      <c r="A1560" s="20">
        <v>43081</v>
      </c>
      <c r="B1560">
        <v>123.139999</v>
      </c>
      <c r="C1560">
        <v>123.610001</v>
      </c>
      <c r="D1560">
        <v>121.959999</v>
      </c>
      <c r="E1560">
        <v>122.279999</v>
      </c>
      <c r="F1560">
        <v>122.279999</v>
      </c>
      <c r="G1560">
        <v>3482200</v>
      </c>
    </row>
    <row r="1561" spans="1:7" x14ac:dyDescent="0.25">
      <c r="A1561" s="20">
        <v>43082</v>
      </c>
      <c r="B1561">
        <v>123.279999</v>
      </c>
      <c r="C1561">
        <v>123.790001</v>
      </c>
      <c r="D1561">
        <v>122.150002</v>
      </c>
      <c r="E1561">
        <v>122.68</v>
      </c>
      <c r="F1561">
        <v>122.68</v>
      </c>
      <c r="G1561">
        <v>3702300</v>
      </c>
    </row>
    <row r="1562" spans="1:7" x14ac:dyDescent="0.25">
      <c r="A1562" s="20">
        <v>43083</v>
      </c>
      <c r="B1562">
        <v>123.33000199999999</v>
      </c>
      <c r="C1562">
        <v>123.949997</v>
      </c>
      <c r="D1562">
        <v>121.209999</v>
      </c>
      <c r="E1562">
        <v>123.33000199999999</v>
      </c>
      <c r="F1562">
        <v>123.33000199999999</v>
      </c>
      <c r="G1562">
        <v>4635200</v>
      </c>
    </row>
    <row r="1563" spans="1:7" x14ac:dyDescent="0.25">
      <c r="A1563" s="20">
        <v>43084</v>
      </c>
      <c r="B1563">
        <v>124.290001</v>
      </c>
      <c r="C1563">
        <v>128.41999799999999</v>
      </c>
      <c r="D1563">
        <v>124.25</v>
      </c>
      <c r="E1563">
        <v>127.360001</v>
      </c>
      <c r="F1563">
        <v>127.360001</v>
      </c>
      <c r="G1563">
        <v>4506200</v>
      </c>
    </row>
    <row r="1564" spans="1:7" x14ac:dyDescent="0.25">
      <c r="A1564" s="20">
        <v>43087</v>
      </c>
      <c r="B1564">
        <v>129.179993</v>
      </c>
      <c r="C1564">
        <v>130.41000399999999</v>
      </c>
      <c r="D1564">
        <v>128.259995</v>
      </c>
      <c r="E1564">
        <v>129.240005</v>
      </c>
      <c r="F1564">
        <v>129.240005</v>
      </c>
      <c r="G1564">
        <v>4046400</v>
      </c>
    </row>
    <row r="1565" spans="1:7" x14ac:dyDescent="0.25">
      <c r="A1565" s="20">
        <v>43088</v>
      </c>
      <c r="B1565">
        <v>129.46000699999999</v>
      </c>
      <c r="C1565">
        <v>129.60000600000001</v>
      </c>
      <c r="D1565">
        <v>127.120003</v>
      </c>
      <c r="E1565">
        <v>128.470001</v>
      </c>
      <c r="F1565">
        <v>128.470001</v>
      </c>
      <c r="G1565">
        <v>4573700</v>
      </c>
    </row>
    <row r="1566" spans="1:7" x14ac:dyDescent="0.25">
      <c r="A1566" s="20">
        <v>43089</v>
      </c>
      <c r="B1566">
        <v>130.88000500000001</v>
      </c>
      <c r="C1566">
        <v>130.970001</v>
      </c>
      <c r="D1566">
        <v>128.470001</v>
      </c>
      <c r="E1566">
        <v>129.03999300000001</v>
      </c>
      <c r="F1566">
        <v>129.03999300000001</v>
      </c>
      <c r="G1566">
        <v>3983900</v>
      </c>
    </row>
    <row r="1567" spans="1:7" x14ac:dyDescent="0.25">
      <c r="A1567" s="20">
        <v>43090</v>
      </c>
      <c r="B1567">
        <v>129.61000100000001</v>
      </c>
      <c r="C1567">
        <v>130.25</v>
      </c>
      <c r="D1567">
        <v>128.229996</v>
      </c>
      <c r="E1567">
        <v>129.929993</v>
      </c>
      <c r="F1567">
        <v>129.929993</v>
      </c>
      <c r="G1567">
        <v>3350900</v>
      </c>
    </row>
    <row r="1568" spans="1:7" x14ac:dyDescent="0.25">
      <c r="A1568" s="20">
        <v>43091</v>
      </c>
      <c r="B1568">
        <v>130.14999399999999</v>
      </c>
      <c r="C1568">
        <v>130.820007</v>
      </c>
      <c r="D1568">
        <v>128.13000500000001</v>
      </c>
      <c r="E1568">
        <v>129.19000199999999</v>
      </c>
      <c r="F1568">
        <v>129.19000199999999</v>
      </c>
      <c r="G1568">
        <v>3273300</v>
      </c>
    </row>
    <row r="1569" spans="1:7" x14ac:dyDescent="0.25">
      <c r="A1569" s="20">
        <v>43095</v>
      </c>
      <c r="B1569">
        <v>128.009995</v>
      </c>
      <c r="C1569">
        <v>130.550003</v>
      </c>
      <c r="D1569">
        <v>127.889999</v>
      </c>
      <c r="E1569">
        <v>129.08999600000001</v>
      </c>
      <c r="F1569">
        <v>129.08999600000001</v>
      </c>
      <c r="G1569">
        <v>2475500</v>
      </c>
    </row>
    <row r="1570" spans="1:7" x14ac:dyDescent="0.25">
      <c r="A1570" s="20">
        <v>43096</v>
      </c>
      <c r="B1570">
        <v>129.5</v>
      </c>
      <c r="C1570">
        <v>131</v>
      </c>
      <c r="D1570">
        <v>127.860001</v>
      </c>
      <c r="E1570">
        <v>128.38999899999999</v>
      </c>
      <c r="F1570">
        <v>128.38999899999999</v>
      </c>
      <c r="G1570">
        <v>3683100</v>
      </c>
    </row>
    <row r="1571" spans="1:7" x14ac:dyDescent="0.25">
      <c r="A1571" s="20">
        <v>43097</v>
      </c>
      <c r="B1571">
        <v>129.050003</v>
      </c>
      <c r="C1571">
        <v>130.58999600000001</v>
      </c>
      <c r="D1571">
        <v>128.88000500000001</v>
      </c>
      <c r="E1571">
        <v>130.479996</v>
      </c>
      <c r="F1571">
        <v>130.479996</v>
      </c>
      <c r="G1571">
        <v>2421600</v>
      </c>
    </row>
    <row r="1572" spans="1:7" x14ac:dyDescent="0.25">
      <c r="A1572" s="20">
        <v>43098</v>
      </c>
      <c r="B1572">
        <v>131.199997</v>
      </c>
      <c r="C1572">
        <v>131.199997</v>
      </c>
      <c r="D1572">
        <v>128</v>
      </c>
      <c r="E1572">
        <v>128.21000699999999</v>
      </c>
      <c r="F1572">
        <v>128.21000699999999</v>
      </c>
      <c r="G1572">
        <v>3289100</v>
      </c>
    </row>
    <row r="1573" spans="1:7" x14ac:dyDescent="0.25">
      <c r="A1573" s="20">
        <v>43102</v>
      </c>
      <c r="B1573">
        <v>129.19000199999999</v>
      </c>
      <c r="C1573">
        <v>132.970001</v>
      </c>
      <c r="D1573">
        <v>128.41000399999999</v>
      </c>
      <c r="E1573">
        <v>132.58000200000001</v>
      </c>
      <c r="F1573">
        <v>132.58000200000001</v>
      </c>
      <c r="G1573">
        <v>3357200</v>
      </c>
    </row>
    <row r="1574" spans="1:7" x14ac:dyDescent="0.25">
      <c r="A1574" s="20">
        <v>43103</v>
      </c>
      <c r="B1574">
        <v>134.19000199999999</v>
      </c>
      <c r="C1574">
        <v>136.050003</v>
      </c>
      <c r="D1574">
        <v>134.19000199999999</v>
      </c>
      <c r="E1574">
        <v>135.509995</v>
      </c>
      <c r="F1574">
        <v>135.509995</v>
      </c>
      <c r="G1574">
        <v>2640800</v>
      </c>
    </row>
    <row r="1575" spans="1:7" x14ac:dyDescent="0.25">
      <c r="A1575" s="20">
        <v>43104</v>
      </c>
      <c r="B1575">
        <v>136.96000699999999</v>
      </c>
      <c r="C1575">
        <v>137.35000600000001</v>
      </c>
      <c r="D1575">
        <v>135.36999499999999</v>
      </c>
      <c r="E1575">
        <v>135.88999899999999</v>
      </c>
      <c r="F1575">
        <v>135.88999899999999</v>
      </c>
      <c r="G1575">
        <v>2836500</v>
      </c>
    </row>
    <row r="1576" spans="1:7" x14ac:dyDescent="0.25">
      <c r="A1576" s="20">
        <v>43105</v>
      </c>
      <c r="B1576">
        <v>136.050003</v>
      </c>
      <c r="C1576">
        <v>136.279999</v>
      </c>
      <c r="D1576">
        <v>135.05999800000001</v>
      </c>
      <c r="E1576">
        <v>135.929993</v>
      </c>
      <c r="F1576">
        <v>135.929993</v>
      </c>
      <c r="G1576">
        <v>2692400</v>
      </c>
    </row>
    <row r="1577" spans="1:7" x14ac:dyDescent="0.25">
      <c r="A1577" s="20">
        <v>43108</v>
      </c>
      <c r="B1577">
        <v>136.300003</v>
      </c>
      <c r="C1577">
        <v>138.720001</v>
      </c>
      <c r="D1577">
        <v>135.58999600000001</v>
      </c>
      <c r="E1577">
        <v>137.550003</v>
      </c>
      <c r="F1577">
        <v>137.550003</v>
      </c>
      <c r="G1577">
        <v>2224500</v>
      </c>
    </row>
    <row r="1578" spans="1:7" x14ac:dyDescent="0.25">
      <c r="A1578" s="20">
        <v>43109</v>
      </c>
      <c r="B1578">
        <v>138.33000200000001</v>
      </c>
      <c r="C1578">
        <v>138.85000600000001</v>
      </c>
      <c r="D1578">
        <v>135.949997</v>
      </c>
      <c r="E1578">
        <v>136.070007</v>
      </c>
      <c r="F1578">
        <v>136.070007</v>
      </c>
      <c r="G1578">
        <v>3494700</v>
      </c>
    </row>
    <row r="1579" spans="1:7" x14ac:dyDescent="0.25">
      <c r="A1579" s="20">
        <v>43110</v>
      </c>
      <c r="B1579">
        <v>134.61000100000001</v>
      </c>
      <c r="C1579">
        <v>138.19000199999999</v>
      </c>
      <c r="D1579">
        <v>132.779999</v>
      </c>
      <c r="E1579">
        <v>137.429993</v>
      </c>
      <c r="F1579">
        <v>137.429993</v>
      </c>
      <c r="G1579">
        <v>4999800</v>
      </c>
    </row>
    <row r="1580" spans="1:7" x14ac:dyDescent="0.25">
      <c r="A1580" s="20">
        <v>43111</v>
      </c>
      <c r="B1580">
        <v>138.729996</v>
      </c>
      <c r="C1580">
        <v>139.470001</v>
      </c>
      <c r="D1580">
        <v>137.759995</v>
      </c>
      <c r="E1580">
        <v>138.21000699999999</v>
      </c>
      <c r="F1580">
        <v>138.21000699999999</v>
      </c>
      <c r="G1580">
        <v>2332700</v>
      </c>
    </row>
    <row r="1581" spans="1:7" x14ac:dyDescent="0.25">
      <c r="A1581" s="20">
        <v>43112</v>
      </c>
      <c r="B1581">
        <v>138.78999300000001</v>
      </c>
      <c r="C1581">
        <v>139.25</v>
      </c>
      <c r="D1581">
        <v>137.60000600000001</v>
      </c>
      <c r="E1581">
        <v>138.19000199999999</v>
      </c>
      <c r="F1581">
        <v>138.19000199999999</v>
      </c>
      <c r="G1581">
        <v>3333300</v>
      </c>
    </row>
    <row r="1582" spans="1:7" x14ac:dyDescent="0.25">
      <c r="A1582" s="20">
        <v>43116</v>
      </c>
      <c r="B1582">
        <v>137.39999399999999</v>
      </c>
      <c r="C1582">
        <v>137.550003</v>
      </c>
      <c r="D1582">
        <v>128.279999</v>
      </c>
      <c r="E1582">
        <v>129.740005</v>
      </c>
      <c r="F1582">
        <v>129.740005</v>
      </c>
      <c r="G1582">
        <v>11117500</v>
      </c>
    </row>
    <row r="1583" spans="1:7" x14ac:dyDescent="0.25">
      <c r="A1583" s="20">
        <v>43117</v>
      </c>
      <c r="B1583">
        <v>131.36000100000001</v>
      </c>
      <c r="C1583">
        <v>135.63000500000001</v>
      </c>
      <c r="D1583">
        <v>127.620003</v>
      </c>
      <c r="E1583">
        <v>132.83999600000001</v>
      </c>
      <c r="F1583">
        <v>132.83999600000001</v>
      </c>
      <c r="G1583">
        <v>7195400</v>
      </c>
    </row>
    <row r="1584" spans="1:7" x14ac:dyDescent="0.25">
      <c r="A1584" s="20">
        <v>43118</v>
      </c>
      <c r="B1584">
        <v>130.55999800000001</v>
      </c>
      <c r="C1584">
        <v>134.30999800000001</v>
      </c>
      <c r="D1584">
        <v>127.949997</v>
      </c>
      <c r="E1584">
        <v>132.300003</v>
      </c>
      <c r="F1584">
        <v>132.300003</v>
      </c>
      <c r="G1584">
        <v>7957300</v>
      </c>
    </row>
    <row r="1585" spans="1:7" x14ac:dyDescent="0.25">
      <c r="A1585" s="20">
        <v>43119</v>
      </c>
      <c r="B1585">
        <v>132.88000500000001</v>
      </c>
      <c r="C1585">
        <v>133.300003</v>
      </c>
      <c r="D1585">
        <v>130.11999499999999</v>
      </c>
      <c r="E1585">
        <v>132.770004</v>
      </c>
      <c r="F1585">
        <v>132.770004</v>
      </c>
      <c r="G1585">
        <v>6221200</v>
      </c>
    </row>
    <row r="1586" spans="1:7" x14ac:dyDescent="0.25">
      <c r="A1586" s="20">
        <v>43122</v>
      </c>
      <c r="B1586">
        <v>131.91000399999999</v>
      </c>
      <c r="C1586">
        <v>136.740005</v>
      </c>
      <c r="D1586">
        <v>131.779999</v>
      </c>
      <c r="E1586">
        <v>135.91999799999999</v>
      </c>
      <c r="F1586">
        <v>135.91999799999999</v>
      </c>
      <c r="G1586">
        <v>4412300</v>
      </c>
    </row>
    <row r="1587" spans="1:7" x14ac:dyDescent="0.25">
      <c r="A1587" s="20">
        <v>43123</v>
      </c>
      <c r="B1587">
        <v>134.30999800000001</v>
      </c>
      <c r="C1587">
        <v>135.33000200000001</v>
      </c>
      <c r="D1587">
        <v>132</v>
      </c>
      <c r="E1587">
        <v>133.479996</v>
      </c>
      <c r="F1587">
        <v>133.479996</v>
      </c>
      <c r="G1587">
        <v>5345900</v>
      </c>
    </row>
    <row r="1588" spans="1:7" x14ac:dyDescent="0.25">
      <c r="A1588" s="20">
        <v>43124</v>
      </c>
      <c r="B1588">
        <v>132.770004</v>
      </c>
      <c r="C1588">
        <v>132.83999600000001</v>
      </c>
      <c r="D1588">
        <v>126.449997</v>
      </c>
      <c r="E1588">
        <v>130</v>
      </c>
      <c r="F1588">
        <v>130</v>
      </c>
      <c r="G1588">
        <v>8714000</v>
      </c>
    </row>
    <row r="1589" spans="1:7" x14ac:dyDescent="0.25">
      <c r="A1589" s="20">
        <v>43125</v>
      </c>
      <c r="B1589">
        <v>130.55999800000001</v>
      </c>
      <c r="C1589">
        <v>130.770004</v>
      </c>
      <c r="D1589">
        <v>125.639999</v>
      </c>
      <c r="E1589">
        <v>127.83000199999999</v>
      </c>
      <c r="F1589">
        <v>127.83000199999999</v>
      </c>
      <c r="G1589">
        <v>8654600</v>
      </c>
    </row>
    <row r="1590" spans="1:7" x14ac:dyDescent="0.25">
      <c r="A1590" s="20">
        <v>43126</v>
      </c>
      <c r="B1590">
        <v>129.11999499999999</v>
      </c>
      <c r="C1590">
        <v>129.429993</v>
      </c>
      <c r="D1590">
        <v>127.08000199999999</v>
      </c>
      <c r="E1590">
        <v>128.86999499999999</v>
      </c>
      <c r="F1590">
        <v>128.86999499999999</v>
      </c>
      <c r="G1590">
        <v>5574200</v>
      </c>
    </row>
    <row r="1591" spans="1:7" x14ac:dyDescent="0.25">
      <c r="A1591" s="20">
        <v>43129</v>
      </c>
      <c r="B1591">
        <v>125.80999799999999</v>
      </c>
      <c r="C1591">
        <v>126.349998</v>
      </c>
      <c r="D1591">
        <v>119.120003</v>
      </c>
      <c r="E1591">
        <v>119.370003</v>
      </c>
      <c r="F1591">
        <v>119.370003</v>
      </c>
      <c r="G1591">
        <v>13451600</v>
      </c>
    </row>
    <row r="1592" spans="1:7" x14ac:dyDescent="0.25">
      <c r="A1592" s="20">
        <v>43130</v>
      </c>
      <c r="B1592">
        <v>115.110001</v>
      </c>
      <c r="C1592">
        <v>116.660004</v>
      </c>
      <c r="D1592">
        <v>110</v>
      </c>
      <c r="E1592">
        <v>115.599998</v>
      </c>
      <c r="F1592">
        <v>115.599998</v>
      </c>
      <c r="G1592">
        <v>20673800</v>
      </c>
    </row>
    <row r="1593" spans="1:7" x14ac:dyDescent="0.25">
      <c r="A1593" s="20">
        <v>43131</v>
      </c>
      <c r="B1593">
        <v>117.949997</v>
      </c>
      <c r="C1593">
        <v>119.599998</v>
      </c>
      <c r="D1593">
        <v>114.5</v>
      </c>
      <c r="E1593">
        <v>118.110001</v>
      </c>
      <c r="F1593">
        <v>118.110001</v>
      </c>
      <c r="G1593">
        <v>10901700</v>
      </c>
    </row>
    <row r="1594" spans="1:7" x14ac:dyDescent="0.25">
      <c r="A1594" s="20">
        <v>43132</v>
      </c>
      <c r="B1594">
        <v>117.129997</v>
      </c>
      <c r="C1594">
        <v>125.57</v>
      </c>
      <c r="D1594">
        <v>115.889999</v>
      </c>
      <c r="E1594">
        <v>121.66999800000001</v>
      </c>
      <c r="F1594">
        <v>121.66999800000001</v>
      </c>
      <c r="G1594">
        <v>12494800</v>
      </c>
    </row>
    <row r="1595" spans="1:7" x14ac:dyDescent="0.25">
      <c r="A1595" s="20">
        <v>43133</v>
      </c>
      <c r="B1595">
        <v>118</v>
      </c>
      <c r="C1595">
        <v>118.089996</v>
      </c>
      <c r="D1595">
        <v>103.110001</v>
      </c>
      <c r="E1595">
        <v>105.599998</v>
      </c>
      <c r="F1595">
        <v>105.599998</v>
      </c>
      <c r="G1595">
        <v>27249300</v>
      </c>
    </row>
    <row r="1596" spans="1:7" x14ac:dyDescent="0.25">
      <c r="A1596" s="20">
        <v>43136</v>
      </c>
      <c r="B1596">
        <v>100</v>
      </c>
      <c r="C1596">
        <v>107.19000200000001</v>
      </c>
      <c r="D1596">
        <v>70.150002000000001</v>
      </c>
      <c r="E1596">
        <v>71.819999999999993</v>
      </c>
      <c r="F1596">
        <v>71.819999999999993</v>
      </c>
      <c r="G1596">
        <v>67343400</v>
      </c>
    </row>
    <row r="1597" spans="1:7" x14ac:dyDescent="0.25">
      <c r="A1597" s="20">
        <v>43137</v>
      </c>
      <c r="B1597">
        <v>11.7</v>
      </c>
      <c r="C1597">
        <v>12.29</v>
      </c>
      <c r="D1597">
        <v>11.11</v>
      </c>
      <c r="E1597">
        <v>12.24</v>
      </c>
      <c r="F1597">
        <v>12.24</v>
      </c>
      <c r="G1597">
        <v>44085200</v>
      </c>
    </row>
    <row r="1598" spans="1:7" x14ac:dyDescent="0.25">
      <c r="A1598" s="20">
        <v>43138</v>
      </c>
      <c r="B1598">
        <v>12.28</v>
      </c>
      <c r="C1598">
        <v>13.3</v>
      </c>
      <c r="D1598">
        <v>12.13</v>
      </c>
      <c r="E1598">
        <v>12.33</v>
      </c>
      <c r="F1598">
        <v>12.33</v>
      </c>
      <c r="G1598">
        <v>36833100</v>
      </c>
    </row>
    <row r="1599" spans="1:7" x14ac:dyDescent="0.25">
      <c r="A1599" s="20">
        <v>43139</v>
      </c>
      <c r="B1599">
        <v>12.27</v>
      </c>
      <c r="C1599">
        <v>12.31</v>
      </c>
      <c r="D1599">
        <v>9.57</v>
      </c>
      <c r="E1599">
        <v>9.58</v>
      </c>
      <c r="F1599">
        <v>9.58</v>
      </c>
      <c r="G1599">
        <v>43728200</v>
      </c>
    </row>
    <row r="1600" spans="1:7" x14ac:dyDescent="0.25">
      <c r="A1600" s="20">
        <v>43140</v>
      </c>
      <c r="B1600">
        <v>10.76</v>
      </c>
      <c r="C1600">
        <v>11.15</v>
      </c>
      <c r="D1600">
        <v>9.5299999999999994</v>
      </c>
      <c r="E1600">
        <v>10.86</v>
      </c>
      <c r="F1600">
        <v>10.86</v>
      </c>
      <c r="G1600">
        <v>46413200</v>
      </c>
    </row>
    <row r="1601" spans="1:7" x14ac:dyDescent="0.25">
      <c r="A1601" s="20">
        <v>43143</v>
      </c>
      <c r="B1601">
        <v>11.24</v>
      </c>
      <c r="C1601">
        <v>11.48</v>
      </c>
      <c r="D1601">
        <v>10.67</v>
      </c>
      <c r="E1601">
        <v>11.34</v>
      </c>
      <c r="F1601">
        <v>11.34</v>
      </c>
      <c r="G1601">
        <v>31453300</v>
      </c>
    </row>
    <row r="1602" spans="1:7" x14ac:dyDescent="0.25">
      <c r="A1602" s="20">
        <v>43144</v>
      </c>
      <c r="B1602">
        <v>11</v>
      </c>
      <c r="C1602">
        <v>11.4</v>
      </c>
      <c r="D1602">
        <v>10.86</v>
      </c>
      <c r="E1602">
        <v>11.29</v>
      </c>
      <c r="F1602">
        <v>11.29</v>
      </c>
      <c r="G1602">
        <v>15110300</v>
      </c>
    </row>
    <row r="1603" spans="1:7" x14ac:dyDescent="0.25">
      <c r="A1603" s="20">
        <v>43145</v>
      </c>
      <c r="B1603">
        <v>11.35</v>
      </c>
      <c r="C1603">
        <v>12.68</v>
      </c>
      <c r="D1603">
        <v>11.29</v>
      </c>
      <c r="E1603">
        <v>12.65</v>
      </c>
      <c r="F1603">
        <v>12.65</v>
      </c>
      <c r="G1603">
        <v>22820800</v>
      </c>
    </row>
    <row r="1604" spans="1:7" x14ac:dyDescent="0.25">
      <c r="A1604" s="20">
        <v>43146</v>
      </c>
      <c r="B1604">
        <v>13.1</v>
      </c>
      <c r="C1604">
        <v>13.13</v>
      </c>
      <c r="D1604">
        <v>12.41</v>
      </c>
      <c r="E1604">
        <v>12.91</v>
      </c>
      <c r="F1604">
        <v>12.91</v>
      </c>
      <c r="G1604">
        <v>22412300</v>
      </c>
    </row>
    <row r="1605" spans="1:7" x14ac:dyDescent="0.25">
      <c r="A1605" s="20">
        <v>43147</v>
      </c>
      <c r="B1605">
        <v>12.59</v>
      </c>
      <c r="C1605">
        <v>13.26</v>
      </c>
      <c r="D1605">
        <v>12.47</v>
      </c>
      <c r="E1605">
        <v>12.69</v>
      </c>
      <c r="F1605">
        <v>12.69</v>
      </c>
      <c r="G1605">
        <v>20361500</v>
      </c>
    </row>
    <row r="1606" spans="1:7" x14ac:dyDescent="0.25">
      <c r="A1606" s="20">
        <v>43151</v>
      </c>
      <c r="B1606">
        <v>12.25</v>
      </c>
      <c r="C1606">
        <v>12.53</v>
      </c>
      <c r="D1606">
        <v>11.85</v>
      </c>
      <c r="E1606">
        <v>12.12</v>
      </c>
      <c r="F1606">
        <v>12.12</v>
      </c>
      <c r="G1606">
        <v>14771200</v>
      </c>
    </row>
    <row r="1607" spans="1:7" x14ac:dyDescent="0.25">
      <c r="A1607" s="20">
        <v>43152</v>
      </c>
      <c r="B1607">
        <v>12.36</v>
      </c>
      <c r="C1607">
        <v>13.01</v>
      </c>
      <c r="D1607">
        <v>11.96</v>
      </c>
      <c r="E1607">
        <v>12.05</v>
      </c>
      <c r="F1607">
        <v>12.05</v>
      </c>
      <c r="G1607">
        <v>21005400</v>
      </c>
    </row>
    <row r="1608" spans="1:7" x14ac:dyDescent="0.25">
      <c r="A1608" s="20">
        <v>43153</v>
      </c>
      <c r="B1608">
        <v>12.33</v>
      </c>
      <c r="C1608">
        <v>12.53</v>
      </c>
      <c r="D1608">
        <v>11.95</v>
      </c>
      <c r="E1608">
        <v>12.22</v>
      </c>
      <c r="F1608">
        <v>12.22</v>
      </c>
      <c r="G1608">
        <v>17413700</v>
      </c>
    </row>
    <row r="1609" spans="1:7" x14ac:dyDescent="0.25">
      <c r="A1609" s="20">
        <v>43154</v>
      </c>
      <c r="B1609">
        <v>12.5</v>
      </c>
      <c r="C1609">
        <v>13.18</v>
      </c>
      <c r="D1609">
        <v>12.41</v>
      </c>
      <c r="E1609">
        <v>13.18</v>
      </c>
      <c r="F1609">
        <v>13.18</v>
      </c>
      <c r="G1609">
        <v>15931200</v>
      </c>
    </row>
    <row r="1610" spans="1:7" x14ac:dyDescent="0.25">
      <c r="A1610" s="20">
        <v>43157</v>
      </c>
      <c r="B1610">
        <v>13.56</v>
      </c>
      <c r="C1610">
        <v>13.73</v>
      </c>
      <c r="D1610">
        <v>13.31</v>
      </c>
      <c r="E1610">
        <v>13.65</v>
      </c>
      <c r="F1610">
        <v>13.65</v>
      </c>
      <c r="G1610">
        <v>14078100</v>
      </c>
    </row>
    <row r="1611" spans="1:7" s="3" customFormat="1" x14ac:dyDescent="0.25">
      <c r="A1611" s="22">
        <v>43158</v>
      </c>
      <c r="B1611" s="3">
        <v>13.47</v>
      </c>
      <c r="C1611" s="3">
        <v>13.63</v>
      </c>
      <c r="D1611" s="3">
        <v>12.27</v>
      </c>
      <c r="E1611" s="3">
        <v>12.39</v>
      </c>
      <c r="F1611" s="3">
        <v>12.39</v>
      </c>
      <c r="G1611" s="3">
        <v>30657400</v>
      </c>
    </row>
    <row r="1612" spans="1:7" x14ac:dyDescent="0.25">
      <c r="A1612" s="20">
        <v>43159</v>
      </c>
      <c r="B1612">
        <v>12.75</v>
      </c>
      <c r="C1612">
        <v>12.77</v>
      </c>
      <c r="D1612">
        <v>12.23</v>
      </c>
      <c r="E1612">
        <v>12.23</v>
      </c>
      <c r="F1612">
        <v>12.23</v>
      </c>
      <c r="G1612">
        <v>18938300</v>
      </c>
    </row>
    <row r="1613" spans="1:7" x14ac:dyDescent="0.25">
      <c r="A1613" s="20">
        <v>43160</v>
      </c>
      <c r="B1613">
        <v>12.29</v>
      </c>
      <c r="C1613">
        <v>12.36</v>
      </c>
      <c r="D1613">
        <v>11.57</v>
      </c>
      <c r="E1613">
        <v>11.87</v>
      </c>
      <c r="F1613">
        <v>11.87</v>
      </c>
      <c r="G1613">
        <v>35719200</v>
      </c>
    </row>
    <row r="1614" spans="1:7" x14ac:dyDescent="0.25">
      <c r="A1614" s="20">
        <v>43161</v>
      </c>
      <c r="B1614">
        <v>11.58</v>
      </c>
      <c r="C1614">
        <v>12.17</v>
      </c>
      <c r="D1614">
        <v>11.44</v>
      </c>
      <c r="E1614">
        <v>12.11</v>
      </c>
      <c r="F1614">
        <v>12.11</v>
      </c>
      <c r="G1614">
        <v>18777200</v>
      </c>
    </row>
    <row r="1615" spans="1:7" x14ac:dyDescent="0.25">
      <c r="A1615" s="20">
        <v>43164</v>
      </c>
      <c r="B1615">
        <v>12.01</v>
      </c>
      <c r="C1615">
        <v>12.44</v>
      </c>
      <c r="D1615">
        <v>12</v>
      </c>
      <c r="E1615">
        <v>12.41</v>
      </c>
      <c r="F1615">
        <v>12.41</v>
      </c>
      <c r="G1615">
        <v>13826600</v>
      </c>
    </row>
    <row r="1616" spans="1:7" x14ac:dyDescent="0.25">
      <c r="A1616" s="20">
        <v>43165</v>
      </c>
      <c r="B1616">
        <v>12.45</v>
      </c>
      <c r="C1616">
        <v>12.45</v>
      </c>
      <c r="D1616">
        <v>12.12</v>
      </c>
      <c r="E1616">
        <v>12.37</v>
      </c>
      <c r="F1616">
        <v>12.37</v>
      </c>
      <c r="G1616">
        <v>13964600</v>
      </c>
    </row>
    <row r="1617" spans="1:7" x14ac:dyDescent="0.25">
      <c r="A1617" s="20">
        <v>43166</v>
      </c>
      <c r="B1617">
        <v>12.09</v>
      </c>
      <c r="C1617">
        <v>12.45</v>
      </c>
      <c r="D1617">
        <v>12.05</v>
      </c>
      <c r="E1617">
        <v>12.41</v>
      </c>
      <c r="F1617">
        <v>12.41</v>
      </c>
      <c r="G1617">
        <v>14172400</v>
      </c>
    </row>
    <row r="1618" spans="1:7" x14ac:dyDescent="0.25">
      <c r="A1618" s="20">
        <v>43167</v>
      </c>
      <c r="B1618">
        <v>12.48</v>
      </c>
      <c r="C1618">
        <v>12.66</v>
      </c>
      <c r="D1618">
        <v>12.44</v>
      </c>
      <c r="E1618">
        <v>12.64</v>
      </c>
      <c r="F1618">
        <v>12.64</v>
      </c>
      <c r="G1618">
        <v>15943500</v>
      </c>
    </row>
    <row r="1619" spans="1:7" x14ac:dyDescent="0.25">
      <c r="A1619" s="20">
        <v>43168</v>
      </c>
      <c r="B1619">
        <v>12.76</v>
      </c>
      <c r="C1619">
        <v>13.23</v>
      </c>
      <c r="D1619">
        <v>12.75</v>
      </c>
      <c r="E1619">
        <v>13.23</v>
      </c>
      <c r="F1619">
        <v>13.23</v>
      </c>
      <c r="G1619">
        <v>19204500</v>
      </c>
    </row>
    <row r="1620" spans="1:7" x14ac:dyDescent="0.25">
      <c r="A1620" s="20">
        <v>43171</v>
      </c>
      <c r="B1620">
        <v>13.07</v>
      </c>
      <c r="C1620">
        <v>13.11</v>
      </c>
      <c r="D1620">
        <v>12.81</v>
      </c>
      <c r="E1620">
        <v>12.85</v>
      </c>
      <c r="F1620">
        <v>12.85</v>
      </c>
      <c r="G1620">
        <v>17358000</v>
      </c>
    </row>
    <row r="1621" spans="1:7" x14ac:dyDescent="0.25">
      <c r="A1621" s="20">
        <v>43172</v>
      </c>
      <c r="B1621">
        <v>13.03</v>
      </c>
      <c r="C1621">
        <v>13.07</v>
      </c>
      <c r="D1621">
        <v>12.65</v>
      </c>
      <c r="E1621">
        <v>12.74</v>
      </c>
      <c r="F1621">
        <v>12.74</v>
      </c>
      <c r="G1621">
        <v>14328300</v>
      </c>
    </row>
    <row r="1622" spans="1:7" x14ac:dyDescent="0.25">
      <c r="A1622" s="20">
        <v>43173</v>
      </c>
      <c r="B1622">
        <v>12.87</v>
      </c>
      <c r="C1622">
        <v>12.87</v>
      </c>
      <c r="D1622">
        <v>12.52</v>
      </c>
      <c r="E1622">
        <v>12.62</v>
      </c>
      <c r="F1622">
        <v>12.62</v>
      </c>
      <c r="G1622">
        <v>14590700</v>
      </c>
    </row>
    <row r="1623" spans="1:7" x14ac:dyDescent="0.25">
      <c r="A1623" s="20">
        <v>43174</v>
      </c>
      <c r="B1623">
        <v>12.68</v>
      </c>
      <c r="C1623">
        <v>12.87</v>
      </c>
      <c r="D1623">
        <v>12.55</v>
      </c>
      <c r="E1623">
        <v>12.78</v>
      </c>
      <c r="F1623">
        <v>12.78</v>
      </c>
      <c r="G1623">
        <v>10428900</v>
      </c>
    </row>
    <row r="1624" spans="1:7" x14ac:dyDescent="0.25">
      <c r="A1624" s="20">
        <v>43175</v>
      </c>
      <c r="B1624">
        <v>12.85</v>
      </c>
      <c r="C1624">
        <v>13.07</v>
      </c>
      <c r="D1624">
        <v>12.84</v>
      </c>
      <c r="E1624">
        <v>12.91</v>
      </c>
      <c r="F1624">
        <v>12.91</v>
      </c>
      <c r="G1624">
        <v>8225700</v>
      </c>
    </row>
    <row r="1625" spans="1:7" x14ac:dyDescent="0.25">
      <c r="A1625" s="20">
        <v>43178</v>
      </c>
      <c r="B1625">
        <v>12.78</v>
      </c>
      <c r="C1625">
        <v>12.8</v>
      </c>
      <c r="D1625">
        <v>12</v>
      </c>
      <c r="E1625">
        <v>12.3</v>
      </c>
      <c r="F1625">
        <v>12.3</v>
      </c>
      <c r="G1625">
        <v>28365900</v>
      </c>
    </row>
    <row r="1626" spans="1:7" x14ac:dyDescent="0.25">
      <c r="A1626" s="20">
        <v>43179</v>
      </c>
      <c r="B1626">
        <v>12.37</v>
      </c>
      <c r="C1626">
        <v>12.51</v>
      </c>
      <c r="D1626">
        <v>12.3</v>
      </c>
      <c r="E1626">
        <v>12.47</v>
      </c>
      <c r="F1626">
        <v>12.47</v>
      </c>
      <c r="G1626">
        <v>10843300</v>
      </c>
    </row>
    <row r="1627" spans="1:7" x14ac:dyDescent="0.25">
      <c r="A1627" s="20">
        <v>43180</v>
      </c>
      <c r="B1627">
        <v>12.53</v>
      </c>
      <c r="C1627">
        <v>12.88</v>
      </c>
      <c r="D1627">
        <v>12.48</v>
      </c>
      <c r="E1627">
        <v>12.53</v>
      </c>
      <c r="F1627">
        <v>12.53</v>
      </c>
      <c r="G1627">
        <v>16636300</v>
      </c>
    </row>
    <row r="1628" spans="1:7" x14ac:dyDescent="0.25">
      <c r="A1628" s="20">
        <v>43181</v>
      </c>
      <c r="B1628">
        <v>12.15</v>
      </c>
      <c r="C1628">
        <v>12.33</v>
      </c>
      <c r="D1628">
        <v>11.65</v>
      </c>
      <c r="E1628">
        <v>11.69</v>
      </c>
      <c r="F1628">
        <v>11.69</v>
      </c>
      <c r="G1628">
        <v>34647700</v>
      </c>
    </row>
    <row r="1629" spans="1:7" x14ac:dyDescent="0.25">
      <c r="A1629" s="20">
        <v>43182</v>
      </c>
      <c r="B1629">
        <v>11.82</v>
      </c>
      <c r="C1629">
        <v>11.98</v>
      </c>
      <c r="D1629">
        <v>11.38</v>
      </c>
      <c r="E1629">
        <v>11.41</v>
      </c>
      <c r="F1629">
        <v>11.41</v>
      </c>
      <c r="G1629">
        <v>27035000</v>
      </c>
    </row>
    <row r="1630" spans="1:7" x14ac:dyDescent="0.25">
      <c r="A1630" s="20">
        <v>43185</v>
      </c>
      <c r="B1630">
        <v>11.81</v>
      </c>
      <c r="C1630">
        <v>11.85</v>
      </c>
      <c r="D1630">
        <v>11.46</v>
      </c>
      <c r="E1630">
        <v>11.83</v>
      </c>
      <c r="F1630">
        <v>11.83</v>
      </c>
      <c r="G1630">
        <v>15097200</v>
      </c>
    </row>
    <row r="1631" spans="1:7" x14ac:dyDescent="0.25">
      <c r="A1631" s="20">
        <v>43186</v>
      </c>
      <c r="B1631">
        <v>11.86</v>
      </c>
      <c r="C1631">
        <v>11.86</v>
      </c>
      <c r="D1631">
        <v>11.3</v>
      </c>
      <c r="E1631">
        <v>11.41</v>
      </c>
      <c r="F1631">
        <v>11.41</v>
      </c>
      <c r="G1631">
        <v>16871900</v>
      </c>
    </row>
    <row r="1632" spans="1:7" x14ac:dyDescent="0.25">
      <c r="A1632" s="20">
        <v>43187</v>
      </c>
      <c r="B1632">
        <v>11.46</v>
      </c>
      <c r="C1632">
        <v>11.52</v>
      </c>
      <c r="D1632">
        <v>11.11</v>
      </c>
      <c r="E1632">
        <v>11.29</v>
      </c>
      <c r="F1632">
        <v>11.29</v>
      </c>
      <c r="G1632">
        <v>17928400</v>
      </c>
    </row>
    <row r="1633" spans="1:7" x14ac:dyDescent="0.25">
      <c r="A1633" s="20">
        <v>43188</v>
      </c>
      <c r="B1633">
        <v>11.43</v>
      </c>
      <c r="C1633">
        <v>11.74</v>
      </c>
      <c r="D1633">
        <v>11.34</v>
      </c>
      <c r="E1633">
        <v>11.74</v>
      </c>
      <c r="F1633">
        <v>11.74</v>
      </c>
      <c r="G1633">
        <v>15861000</v>
      </c>
    </row>
    <row r="1634" spans="1:7" x14ac:dyDescent="0.25">
      <c r="A1634" s="20">
        <v>43192</v>
      </c>
      <c r="B1634">
        <v>11.51</v>
      </c>
      <c r="C1634">
        <v>11.58</v>
      </c>
      <c r="D1634">
        <v>10.9</v>
      </c>
      <c r="E1634">
        <v>11.15</v>
      </c>
      <c r="F1634">
        <v>11.15</v>
      </c>
      <c r="G1634">
        <v>23546500</v>
      </c>
    </row>
    <row r="1635" spans="1:7" x14ac:dyDescent="0.25">
      <c r="A1635" s="20">
        <v>43193</v>
      </c>
      <c r="B1635">
        <v>11.29</v>
      </c>
      <c r="C1635">
        <v>11.4</v>
      </c>
      <c r="D1635">
        <v>11.14</v>
      </c>
      <c r="E1635">
        <v>11.39</v>
      </c>
      <c r="F1635">
        <v>11.39</v>
      </c>
      <c r="G1635">
        <v>15078900</v>
      </c>
    </row>
    <row r="1636" spans="1:7" x14ac:dyDescent="0.25">
      <c r="A1636" s="20">
        <v>43194</v>
      </c>
      <c r="B1636">
        <v>10.95</v>
      </c>
      <c r="C1636">
        <v>11.53</v>
      </c>
      <c r="D1636">
        <v>10.95</v>
      </c>
      <c r="E1636">
        <v>11.49</v>
      </c>
      <c r="F1636">
        <v>11.49</v>
      </c>
      <c r="G1636">
        <v>16353700</v>
      </c>
    </row>
    <row r="1637" spans="1:7" x14ac:dyDescent="0.25">
      <c r="A1637" s="20">
        <v>43195</v>
      </c>
      <c r="B1637">
        <v>11.59</v>
      </c>
      <c r="C1637">
        <v>11.72</v>
      </c>
      <c r="D1637">
        <v>11.49</v>
      </c>
      <c r="E1637">
        <v>11.69</v>
      </c>
      <c r="F1637">
        <v>11.69</v>
      </c>
      <c r="G1637">
        <v>9308000</v>
      </c>
    </row>
    <row r="1638" spans="1:7" x14ac:dyDescent="0.25">
      <c r="A1638" s="20">
        <v>43196</v>
      </c>
      <c r="B1638">
        <v>11.51</v>
      </c>
      <c r="C1638">
        <v>11.67</v>
      </c>
      <c r="D1638">
        <v>11.07</v>
      </c>
      <c r="E1638">
        <v>11.38</v>
      </c>
      <c r="F1638">
        <v>11.38</v>
      </c>
      <c r="G1638">
        <v>15737700</v>
      </c>
    </row>
    <row r="1639" spans="1:7" x14ac:dyDescent="0.25">
      <c r="A1639" s="20">
        <v>43199</v>
      </c>
      <c r="B1639">
        <v>11.42</v>
      </c>
      <c r="C1639">
        <v>11.52</v>
      </c>
      <c r="D1639">
        <v>11.29</v>
      </c>
      <c r="E1639">
        <v>11.31</v>
      </c>
      <c r="F1639">
        <v>11.31</v>
      </c>
      <c r="G1639">
        <v>9293071</v>
      </c>
    </row>
    <row r="1640" spans="1:7" x14ac:dyDescent="0.25">
      <c r="A1640" s="20">
        <v>41033</v>
      </c>
      <c r="B1640" t="s">
        <v>54</v>
      </c>
      <c r="C1640" t="s">
        <v>55</v>
      </c>
      <c r="D1640">
        <v>44.823999999999998</v>
      </c>
      <c r="E1640">
        <v>47.258800000000001</v>
      </c>
      <c r="F1640">
        <v>-5.1520599999999996</v>
      </c>
      <c r="G1640">
        <v>-2.4348000000000001</v>
      </c>
    </row>
    <row r="1641" spans="1:7" x14ac:dyDescent="0.25">
      <c r="A1641" s="20">
        <v>41032</v>
      </c>
      <c r="B1641" t="s">
        <v>54</v>
      </c>
      <c r="C1641" t="s">
        <v>55</v>
      </c>
      <c r="D1641">
        <v>47.258499999999998</v>
      </c>
      <c r="E1641">
        <v>48.9621</v>
      </c>
      <c r="F1641">
        <v>-3.4794299999999998</v>
      </c>
      <c r="G1641">
        <v>-1.7036</v>
      </c>
    </row>
    <row r="1642" spans="1:7" x14ac:dyDescent="0.25">
      <c r="A1642" s="20">
        <v>41031</v>
      </c>
      <c r="B1642" t="s">
        <v>54</v>
      </c>
      <c r="C1642" t="s">
        <v>55</v>
      </c>
      <c r="D1642">
        <v>48.962000000000003</v>
      </c>
      <c r="E1642">
        <v>48.898800000000001</v>
      </c>
      <c r="F1642">
        <v>0.12925</v>
      </c>
      <c r="G1642">
        <v>6.3200000000000006E-2</v>
      </c>
    </row>
    <row r="1643" spans="1:7" x14ac:dyDescent="0.25">
      <c r="A1643" s="20">
        <v>41030</v>
      </c>
      <c r="B1643" t="s">
        <v>54</v>
      </c>
      <c r="C1643" t="s">
        <v>55</v>
      </c>
      <c r="D1643">
        <v>48.899500000000003</v>
      </c>
      <c r="E1643">
        <v>47.801499999999997</v>
      </c>
      <c r="F1643">
        <v>2.2970000000000002</v>
      </c>
      <c r="G1643">
        <v>1.0980000000000001</v>
      </c>
    </row>
    <row r="1644" spans="1:7" x14ac:dyDescent="0.25">
      <c r="A1644" s="20">
        <v>41029</v>
      </c>
      <c r="B1644" t="s">
        <v>54</v>
      </c>
      <c r="C1644" t="s">
        <v>55</v>
      </c>
      <c r="D1644">
        <v>47.801499999999997</v>
      </c>
      <c r="E1644">
        <v>48.791499999999999</v>
      </c>
      <c r="F1644">
        <v>-2.0290400000000002</v>
      </c>
      <c r="G1644">
        <v>-0.99</v>
      </c>
    </row>
    <row r="1645" spans="1:7" x14ac:dyDescent="0.25">
      <c r="A1645" s="20">
        <v>41026</v>
      </c>
      <c r="B1645" t="s">
        <v>54</v>
      </c>
      <c r="C1645" t="s">
        <v>55</v>
      </c>
      <c r="D1645">
        <v>48.791499999999999</v>
      </c>
      <c r="E1645">
        <v>48.746699999999997</v>
      </c>
      <c r="F1645">
        <v>9.1899999999999996E-2</v>
      </c>
      <c r="G1645">
        <v>4.48E-2</v>
      </c>
    </row>
    <row r="1646" spans="1:7" x14ac:dyDescent="0.25">
      <c r="A1646" s="20">
        <v>41025</v>
      </c>
      <c r="B1646" t="s">
        <v>54</v>
      </c>
      <c r="C1646" t="s">
        <v>55</v>
      </c>
      <c r="D1646">
        <v>48.746499999999997</v>
      </c>
      <c r="E1646">
        <v>47.434899999999999</v>
      </c>
      <c r="F1646">
        <v>2.76505</v>
      </c>
      <c r="G1646">
        <v>1.3116000000000001</v>
      </c>
    </row>
    <row r="1647" spans="1:7" x14ac:dyDescent="0.25">
      <c r="A1647" s="20">
        <v>41024</v>
      </c>
      <c r="B1647" t="s">
        <v>54</v>
      </c>
      <c r="C1647" t="s">
        <v>55</v>
      </c>
      <c r="D1647">
        <v>47.435000000000002</v>
      </c>
      <c r="E1647">
        <v>44.895400000000002</v>
      </c>
      <c r="F1647">
        <v>5.6566999999999998</v>
      </c>
      <c r="G1647">
        <v>2.5396000000000001</v>
      </c>
    </row>
    <row r="1648" spans="1:7" x14ac:dyDescent="0.25">
      <c r="A1648" s="20">
        <v>41023</v>
      </c>
      <c r="B1648" t="s">
        <v>54</v>
      </c>
      <c r="C1648" t="s">
        <v>55</v>
      </c>
      <c r="D1648">
        <v>44.896000000000001</v>
      </c>
      <c r="E1648">
        <v>43.190800000000003</v>
      </c>
      <c r="F1648">
        <v>3.9480599999999999</v>
      </c>
      <c r="G1648">
        <v>1.7052</v>
      </c>
    </row>
    <row r="1649" spans="1:7" x14ac:dyDescent="0.25">
      <c r="A1649" s="20">
        <v>41022</v>
      </c>
      <c r="B1649" t="s">
        <v>54</v>
      </c>
      <c r="C1649" t="s">
        <v>55</v>
      </c>
      <c r="D1649">
        <v>43.191000000000003</v>
      </c>
      <c r="E1649">
        <v>45.1462</v>
      </c>
      <c r="F1649">
        <v>-4.3308200000000001</v>
      </c>
      <c r="G1649">
        <v>-1.9552</v>
      </c>
    </row>
    <row r="1650" spans="1:7" x14ac:dyDescent="0.25">
      <c r="A1650" s="20">
        <v>41019</v>
      </c>
      <c r="B1650" t="s">
        <v>54</v>
      </c>
      <c r="C1650" t="s">
        <v>55</v>
      </c>
      <c r="D1650">
        <v>45.146000000000001</v>
      </c>
      <c r="E1650">
        <v>43.692799999999998</v>
      </c>
      <c r="F1650">
        <v>3.3259500000000002</v>
      </c>
      <c r="G1650">
        <v>1.4532</v>
      </c>
    </row>
    <row r="1651" spans="1:7" x14ac:dyDescent="0.25">
      <c r="A1651" s="20">
        <v>41018</v>
      </c>
      <c r="B1651" t="s">
        <v>54</v>
      </c>
      <c r="C1651" t="s">
        <v>55</v>
      </c>
      <c r="D1651">
        <v>43.692999999999998</v>
      </c>
      <c r="E1651">
        <v>43.397799999999997</v>
      </c>
      <c r="F1651">
        <v>0.68022000000000005</v>
      </c>
      <c r="G1651">
        <v>0.29520000000000002</v>
      </c>
    </row>
    <row r="1652" spans="1:7" x14ac:dyDescent="0.25">
      <c r="A1652" s="20">
        <v>41017</v>
      </c>
      <c r="B1652" t="s">
        <v>54</v>
      </c>
      <c r="C1652" t="s">
        <v>55</v>
      </c>
      <c r="D1652">
        <v>43.398000000000003</v>
      </c>
      <c r="E1652">
        <v>44.747599999999998</v>
      </c>
      <c r="F1652">
        <v>-3.0160300000000002</v>
      </c>
      <c r="G1652">
        <v>-1.3495999999999999</v>
      </c>
    </row>
    <row r="1653" spans="1:7" x14ac:dyDescent="0.25">
      <c r="A1653" s="20">
        <v>41016</v>
      </c>
      <c r="B1653" t="s">
        <v>54</v>
      </c>
      <c r="C1653" t="s">
        <v>55</v>
      </c>
      <c r="D1653">
        <v>44.747500000000002</v>
      </c>
      <c r="E1653">
        <v>41.968299999999999</v>
      </c>
      <c r="F1653">
        <v>6.6221399999999999</v>
      </c>
      <c r="G1653">
        <v>2.7791999999999999</v>
      </c>
    </row>
    <row r="1654" spans="1:7" x14ac:dyDescent="0.25">
      <c r="A1654" s="20">
        <v>41015</v>
      </c>
      <c r="B1654" t="s">
        <v>54</v>
      </c>
      <c r="C1654" t="s">
        <v>55</v>
      </c>
      <c r="D1654">
        <v>41.968499999999999</v>
      </c>
      <c r="E1654">
        <v>41.346899999999998</v>
      </c>
      <c r="F1654">
        <v>1.5033799999999999</v>
      </c>
      <c r="G1654">
        <v>0.62160000000000004</v>
      </c>
    </row>
    <row r="1655" spans="1:7" x14ac:dyDescent="0.25">
      <c r="A1655" s="20">
        <v>41012</v>
      </c>
      <c r="B1655" t="s">
        <v>54</v>
      </c>
      <c r="C1655" t="s">
        <v>55</v>
      </c>
      <c r="D1655">
        <v>41.347000000000001</v>
      </c>
      <c r="E1655">
        <v>45.244599999999998</v>
      </c>
      <c r="F1655">
        <v>-8.6145099999999992</v>
      </c>
      <c r="G1655">
        <v>-3.8976000000000002</v>
      </c>
    </row>
    <row r="1656" spans="1:7" x14ac:dyDescent="0.25">
      <c r="A1656" s="20">
        <v>41011</v>
      </c>
      <c r="B1656" t="s">
        <v>54</v>
      </c>
      <c r="C1656" t="s">
        <v>55</v>
      </c>
      <c r="D1656">
        <v>45.244500000000002</v>
      </c>
      <c r="E1656">
        <v>40.838500000000003</v>
      </c>
      <c r="F1656">
        <v>10.78884</v>
      </c>
      <c r="G1656">
        <v>4.4059999999999997</v>
      </c>
    </row>
    <row r="1657" spans="1:7" x14ac:dyDescent="0.25">
      <c r="A1657" s="20">
        <v>41010</v>
      </c>
      <c r="B1657" t="s">
        <v>54</v>
      </c>
      <c r="C1657" t="s">
        <v>55</v>
      </c>
      <c r="D1657">
        <v>40.838500000000003</v>
      </c>
      <c r="E1657">
        <v>40.161299999999997</v>
      </c>
      <c r="F1657">
        <v>1.6861999999999999</v>
      </c>
      <c r="G1657">
        <v>0.67720000000000002</v>
      </c>
    </row>
    <row r="1658" spans="1:7" x14ac:dyDescent="0.25">
      <c r="A1658" s="20">
        <v>41009</v>
      </c>
      <c r="B1658" t="s">
        <v>54</v>
      </c>
      <c r="C1658" t="s">
        <v>55</v>
      </c>
      <c r="D1658">
        <v>40.161999999999999</v>
      </c>
      <c r="E1658">
        <v>42.935200000000002</v>
      </c>
      <c r="F1658">
        <v>-6.4590399999999999</v>
      </c>
      <c r="G1658">
        <v>-2.7732000000000001</v>
      </c>
    </row>
    <row r="1659" spans="1:7" x14ac:dyDescent="0.25">
      <c r="A1659" s="20">
        <v>41008</v>
      </c>
      <c r="B1659" t="s">
        <v>54</v>
      </c>
      <c r="C1659" t="s">
        <v>55</v>
      </c>
      <c r="D1659">
        <v>42.935000000000002</v>
      </c>
      <c r="E1659">
        <v>45.372599999999998</v>
      </c>
      <c r="F1659">
        <v>-5.3724100000000004</v>
      </c>
      <c r="G1659">
        <v>-2.4376000000000002</v>
      </c>
    </row>
    <row r="1660" spans="1:7" x14ac:dyDescent="0.25">
      <c r="A1660" s="20">
        <v>41004</v>
      </c>
      <c r="B1660" t="s">
        <v>54</v>
      </c>
      <c r="C1660" t="s">
        <v>55</v>
      </c>
      <c r="D1660">
        <v>45.372500000000002</v>
      </c>
      <c r="E1660">
        <v>46.667700000000004</v>
      </c>
      <c r="F1660">
        <v>-2.7753700000000001</v>
      </c>
      <c r="G1660">
        <v>-1.2951999999999999</v>
      </c>
    </row>
    <row r="1661" spans="1:7" x14ac:dyDescent="0.25">
      <c r="A1661" s="20">
        <v>41003</v>
      </c>
      <c r="B1661" t="s">
        <v>54</v>
      </c>
      <c r="C1661" t="s">
        <v>55</v>
      </c>
      <c r="D1661">
        <v>46.667000000000002</v>
      </c>
      <c r="E1661">
        <v>48.378999999999998</v>
      </c>
      <c r="F1661">
        <v>-3.5387300000000002</v>
      </c>
      <c r="G1661">
        <v>-1.712</v>
      </c>
    </row>
    <row r="1662" spans="1:7" x14ac:dyDescent="0.25">
      <c r="A1662" s="20">
        <v>41002</v>
      </c>
      <c r="B1662" t="s">
        <v>54</v>
      </c>
      <c r="C1662" t="s">
        <v>55</v>
      </c>
      <c r="D1662">
        <v>48.3795</v>
      </c>
      <c r="E1662">
        <v>49.337499999999999</v>
      </c>
      <c r="F1662">
        <v>-1.94173</v>
      </c>
      <c r="G1662">
        <v>-0.95799999999999996</v>
      </c>
    </row>
    <row r="1663" spans="1:7" x14ac:dyDescent="0.25">
      <c r="A1663" s="20">
        <v>41001</v>
      </c>
      <c r="B1663" t="s">
        <v>54</v>
      </c>
      <c r="C1663" t="s">
        <v>55</v>
      </c>
      <c r="D1663">
        <v>49.337000000000003</v>
      </c>
      <c r="E1663">
        <v>49.488199999999999</v>
      </c>
      <c r="F1663">
        <v>-0.30553000000000002</v>
      </c>
      <c r="G1663">
        <v>-0.1512</v>
      </c>
    </row>
    <row r="1664" spans="1:7" x14ac:dyDescent="0.25">
      <c r="A1664" s="20">
        <v>40998</v>
      </c>
      <c r="B1664" t="s">
        <v>54</v>
      </c>
      <c r="C1664" t="s">
        <v>55</v>
      </c>
      <c r="D1664">
        <v>49.488500000000002</v>
      </c>
      <c r="E1664">
        <v>48.464500000000001</v>
      </c>
      <c r="F1664">
        <v>2.1128900000000002</v>
      </c>
      <c r="G1664">
        <v>1.024</v>
      </c>
    </row>
    <row r="1665" spans="1:7" x14ac:dyDescent="0.25">
      <c r="A1665" s="20">
        <v>40997</v>
      </c>
      <c r="B1665" t="s">
        <v>54</v>
      </c>
      <c r="C1665" t="s">
        <v>55</v>
      </c>
      <c r="D1665">
        <v>48.464500000000001</v>
      </c>
      <c r="E1665">
        <v>47.370899999999999</v>
      </c>
      <c r="F1665">
        <v>2.3085900000000001</v>
      </c>
      <c r="G1665">
        <v>1.0935999999999999</v>
      </c>
    </row>
    <row r="1666" spans="1:7" x14ac:dyDescent="0.25">
      <c r="A1666" s="20">
        <v>40996</v>
      </c>
      <c r="B1666" t="s">
        <v>54</v>
      </c>
      <c r="C1666" t="s">
        <v>55</v>
      </c>
      <c r="D1666">
        <v>47.371000000000002</v>
      </c>
      <c r="E1666">
        <v>47.561799999999998</v>
      </c>
      <c r="F1666">
        <v>-0.40116000000000002</v>
      </c>
      <c r="G1666">
        <v>-0.1908</v>
      </c>
    </row>
    <row r="1667" spans="1:7" x14ac:dyDescent="0.25">
      <c r="A1667" s="20">
        <v>40995</v>
      </c>
      <c r="B1667" t="s">
        <v>54</v>
      </c>
      <c r="C1667" t="s">
        <v>55</v>
      </c>
      <c r="D1667">
        <v>47.561999999999998</v>
      </c>
      <c r="E1667">
        <v>53.680799999999998</v>
      </c>
      <c r="F1667">
        <v>-11.398490000000001</v>
      </c>
      <c r="G1667">
        <v>-6.1188000000000002</v>
      </c>
    </row>
    <row r="1668" spans="1:7" x14ac:dyDescent="0.25">
      <c r="A1668" s="20">
        <v>40994</v>
      </c>
      <c r="B1668" t="s">
        <v>54</v>
      </c>
      <c r="C1668" t="s">
        <v>55</v>
      </c>
      <c r="D1668">
        <v>53.68</v>
      </c>
      <c r="E1668">
        <v>49.524000000000001</v>
      </c>
      <c r="F1668">
        <v>8.3918900000000001</v>
      </c>
      <c r="G1668">
        <v>4.1559999999999997</v>
      </c>
    </row>
    <row r="1669" spans="1:7" x14ac:dyDescent="0.25">
      <c r="A1669" s="20">
        <v>40991</v>
      </c>
      <c r="B1669" t="s">
        <v>54</v>
      </c>
      <c r="C1669" t="s">
        <v>55</v>
      </c>
      <c r="D1669">
        <v>49.524000000000001</v>
      </c>
      <c r="E1669">
        <v>46.184800000000003</v>
      </c>
      <c r="F1669">
        <v>7.2300800000000001</v>
      </c>
      <c r="G1669">
        <v>3.3391999999999999</v>
      </c>
    </row>
    <row r="1670" spans="1:7" x14ac:dyDescent="0.25">
      <c r="A1670" s="20">
        <v>40990</v>
      </c>
      <c r="B1670" t="s">
        <v>54</v>
      </c>
      <c r="C1670" t="s">
        <v>55</v>
      </c>
      <c r="D1670">
        <v>46.185000000000002</v>
      </c>
      <c r="E1670">
        <v>46.833799999999997</v>
      </c>
      <c r="F1670">
        <v>-1.3853200000000001</v>
      </c>
      <c r="G1670">
        <v>-0.64880000000000004</v>
      </c>
    </row>
    <row r="1671" spans="1:7" x14ac:dyDescent="0.25">
      <c r="A1671" s="20">
        <v>40989</v>
      </c>
      <c r="B1671" t="s">
        <v>54</v>
      </c>
      <c r="C1671" t="s">
        <v>55</v>
      </c>
      <c r="D1671">
        <v>46.833500000000001</v>
      </c>
      <c r="E1671">
        <v>44.503900000000002</v>
      </c>
      <c r="F1671">
        <v>5.2346000000000004</v>
      </c>
      <c r="G1671">
        <v>2.3296000000000001</v>
      </c>
    </row>
    <row r="1672" spans="1:7" x14ac:dyDescent="0.25">
      <c r="A1672" s="20">
        <v>40988</v>
      </c>
      <c r="B1672" t="s">
        <v>54</v>
      </c>
      <c r="C1672" t="s">
        <v>55</v>
      </c>
      <c r="D1672">
        <v>44.5045</v>
      </c>
      <c r="E1672">
        <v>42.673299999999998</v>
      </c>
      <c r="F1672">
        <v>4.2912100000000004</v>
      </c>
      <c r="G1672">
        <v>1.8311999999999999</v>
      </c>
    </row>
    <row r="1673" spans="1:7" x14ac:dyDescent="0.25">
      <c r="A1673" s="20">
        <v>40987</v>
      </c>
      <c r="B1673" t="s">
        <v>54</v>
      </c>
      <c r="C1673" t="s">
        <v>55</v>
      </c>
      <c r="D1673">
        <v>42.673000000000002</v>
      </c>
      <c r="E1673">
        <v>39.821800000000003</v>
      </c>
      <c r="F1673">
        <v>7.1599000000000004</v>
      </c>
      <c r="G1673">
        <v>2.8512</v>
      </c>
    </row>
    <row r="1674" spans="1:7" x14ac:dyDescent="0.25">
      <c r="A1674" s="20">
        <v>40984</v>
      </c>
      <c r="B1674" t="s">
        <v>54</v>
      </c>
      <c r="C1674" t="s">
        <v>55</v>
      </c>
      <c r="D1674">
        <v>39.822499999999998</v>
      </c>
      <c r="E1674">
        <v>39.383299999999998</v>
      </c>
      <c r="F1674">
        <v>1.1151899999999999</v>
      </c>
      <c r="G1674">
        <v>0.43919999999999998</v>
      </c>
    </row>
    <row r="1675" spans="1:7" x14ac:dyDescent="0.25">
      <c r="A1675" s="20">
        <v>40983</v>
      </c>
      <c r="B1675" t="s">
        <v>54</v>
      </c>
      <c r="C1675" t="s">
        <v>55</v>
      </c>
      <c r="D1675">
        <v>39.383000000000003</v>
      </c>
      <c r="E1675">
        <v>38.607399999999998</v>
      </c>
      <c r="F1675">
        <v>2.0089399999999999</v>
      </c>
      <c r="G1675">
        <v>0.77559999999999996</v>
      </c>
    </row>
    <row r="1676" spans="1:7" x14ac:dyDescent="0.25">
      <c r="A1676" s="20">
        <v>40982</v>
      </c>
      <c r="B1676" t="s">
        <v>54</v>
      </c>
      <c r="C1676" t="s">
        <v>55</v>
      </c>
      <c r="D1676">
        <v>38.607999999999997</v>
      </c>
      <c r="E1676">
        <v>40.708799999999997</v>
      </c>
      <c r="F1676">
        <v>-5.1605499999999997</v>
      </c>
      <c r="G1676">
        <v>-2.1008</v>
      </c>
    </row>
    <row r="1677" spans="1:7" x14ac:dyDescent="0.25">
      <c r="A1677" s="20">
        <v>40981</v>
      </c>
      <c r="B1677" t="s">
        <v>54</v>
      </c>
      <c r="C1677" t="s">
        <v>55</v>
      </c>
      <c r="D1677">
        <v>40.708500000000001</v>
      </c>
      <c r="E1677">
        <v>39.285699999999999</v>
      </c>
      <c r="F1677">
        <v>3.6216699999999999</v>
      </c>
      <c r="G1677">
        <v>1.4228000000000001</v>
      </c>
    </row>
    <row r="1678" spans="1:7" x14ac:dyDescent="0.25">
      <c r="A1678" s="20">
        <v>40980</v>
      </c>
      <c r="B1678" t="s">
        <v>54</v>
      </c>
      <c r="C1678" t="s">
        <v>55</v>
      </c>
      <c r="D1678">
        <v>39.286000000000001</v>
      </c>
      <c r="E1678">
        <v>37.418399999999998</v>
      </c>
      <c r="F1678">
        <v>4.9911300000000001</v>
      </c>
      <c r="G1678">
        <v>1.8675999999999999</v>
      </c>
    </row>
    <row r="1679" spans="1:7" x14ac:dyDescent="0.25">
      <c r="A1679" s="20">
        <v>40977</v>
      </c>
      <c r="B1679" t="s">
        <v>54</v>
      </c>
      <c r="C1679" t="s">
        <v>55</v>
      </c>
      <c r="D1679">
        <v>37.418999999999997</v>
      </c>
      <c r="E1679">
        <v>36.507800000000003</v>
      </c>
      <c r="F1679">
        <v>2.4958999999999998</v>
      </c>
      <c r="G1679">
        <v>0.91120000000000001</v>
      </c>
    </row>
    <row r="1680" spans="1:7" x14ac:dyDescent="0.25">
      <c r="A1680" s="20">
        <v>40976</v>
      </c>
      <c r="B1680" t="s">
        <v>54</v>
      </c>
      <c r="C1680" t="s">
        <v>55</v>
      </c>
      <c r="D1680">
        <v>36.5075</v>
      </c>
      <c r="E1680">
        <v>35.283900000000003</v>
      </c>
      <c r="F1680">
        <v>3.46787</v>
      </c>
      <c r="G1680">
        <v>1.2236</v>
      </c>
    </row>
    <row r="1681" spans="1:7" x14ac:dyDescent="0.25">
      <c r="A1681" s="20">
        <v>40975</v>
      </c>
      <c r="B1681" t="s">
        <v>54</v>
      </c>
      <c r="C1681" t="s">
        <v>55</v>
      </c>
      <c r="D1681">
        <v>35.283999999999999</v>
      </c>
      <c r="E1681">
        <v>33.1432</v>
      </c>
      <c r="F1681">
        <v>6.4592400000000003</v>
      </c>
      <c r="G1681">
        <v>2.1408</v>
      </c>
    </row>
    <row r="1682" spans="1:7" x14ac:dyDescent="0.25">
      <c r="A1682" s="20">
        <v>40974</v>
      </c>
      <c r="B1682" t="s">
        <v>54</v>
      </c>
      <c r="C1682" t="s">
        <v>55</v>
      </c>
      <c r="D1682">
        <v>33.143500000000003</v>
      </c>
      <c r="E1682">
        <v>36.396700000000003</v>
      </c>
      <c r="F1682">
        <v>-8.9381699999999995</v>
      </c>
      <c r="G1682">
        <v>-3.2532000000000001</v>
      </c>
    </row>
    <row r="1683" spans="1:7" x14ac:dyDescent="0.25">
      <c r="A1683" s="20">
        <v>40973</v>
      </c>
      <c r="B1683" t="s">
        <v>54</v>
      </c>
      <c r="C1683" t="s">
        <v>55</v>
      </c>
      <c r="D1683">
        <v>36.396999999999998</v>
      </c>
      <c r="E1683">
        <v>36.161000000000001</v>
      </c>
      <c r="F1683">
        <v>0.65264</v>
      </c>
      <c r="G1683">
        <v>0.23599999999999999</v>
      </c>
    </row>
    <row r="1684" spans="1:7" x14ac:dyDescent="0.25">
      <c r="A1684" s="20">
        <v>40970</v>
      </c>
      <c r="B1684" t="s">
        <v>54</v>
      </c>
      <c r="C1684" t="s">
        <v>55</v>
      </c>
      <c r="D1684">
        <v>36.160499999999999</v>
      </c>
      <c r="E1684">
        <v>36.797699999999999</v>
      </c>
      <c r="F1684">
        <v>-1.73163</v>
      </c>
      <c r="G1684">
        <v>-0.63719999999999999</v>
      </c>
    </row>
    <row r="1685" spans="1:7" x14ac:dyDescent="0.25">
      <c r="A1685" s="20">
        <v>40969</v>
      </c>
      <c r="B1685" t="s">
        <v>54</v>
      </c>
      <c r="C1685" t="s">
        <v>55</v>
      </c>
      <c r="D1685">
        <v>36.797499999999999</v>
      </c>
      <c r="E1685">
        <v>35.450299999999999</v>
      </c>
      <c r="F1685">
        <v>3.8002500000000001</v>
      </c>
      <c r="G1685">
        <v>1.3472</v>
      </c>
    </row>
    <row r="1686" spans="1:7" x14ac:dyDescent="0.25">
      <c r="A1686" s="20">
        <v>40968</v>
      </c>
      <c r="B1686" t="s">
        <v>54</v>
      </c>
      <c r="C1686" t="s">
        <v>55</v>
      </c>
      <c r="D1686">
        <v>35.450499999999998</v>
      </c>
      <c r="E1686">
        <v>35.572099999999999</v>
      </c>
      <c r="F1686">
        <v>-0.34183999999999998</v>
      </c>
      <c r="G1686">
        <v>-0.1216</v>
      </c>
    </row>
    <row r="1687" spans="1:7" x14ac:dyDescent="0.25">
      <c r="A1687" s="20">
        <v>40967</v>
      </c>
      <c r="B1687" t="s">
        <v>54</v>
      </c>
      <c r="C1687" t="s">
        <v>55</v>
      </c>
      <c r="D1687">
        <v>35.572000000000003</v>
      </c>
      <c r="E1687">
        <v>34.596400000000003</v>
      </c>
      <c r="F1687">
        <v>2.81995</v>
      </c>
      <c r="G1687">
        <v>0.97560000000000002</v>
      </c>
    </row>
    <row r="1688" spans="1:7" x14ac:dyDescent="0.25">
      <c r="A1688" s="20">
        <v>40966</v>
      </c>
      <c r="B1688" t="s">
        <v>54</v>
      </c>
      <c r="C1688" t="s">
        <v>55</v>
      </c>
      <c r="D1688">
        <v>34.596499999999999</v>
      </c>
      <c r="E1688">
        <v>35.103299999999997</v>
      </c>
      <c r="F1688">
        <v>-1.44374</v>
      </c>
      <c r="G1688">
        <v>-0.50680000000000003</v>
      </c>
    </row>
    <row r="1689" spans="1:7" x14ac:dyDescent="0.25">
      <c r="A1689" s="20">
        <v>40963</v>
      </c>
      <c r="B1689" t="s">
        <v>54</v>
      </c>
      <c r="C1689" t="s">
        <v>55</v>
      </c>
      <c r="D1689">
        <v>35.103000000000002</v>
      </c>
      <c r="E1689">
        <v>36.762999999999998</v>
      </c>
      <c r="F1689">
        <v>-4.5154100000000001</v>
      </c>
      <c r="G1689">
        <v>-1.66</v>
      </c>
    </row>
    <row r="1690" spans="1:7" x14ac:dyDescent="0.25">
      <c r="A1690" s="20">
        <v>40962</v>
      </c>
      <c r="B1690" t="s">
        <v>54</v>
      </c>
      <c r="C1690" t="s">
        <v>55</v>
      </c>
      <c r="D1690">
        <v>36.762999999999998</v>
      </c>
      <c r="E1690">
        <v>34.488999999999997</v>
      </c>
      <c r="F1690">
        <v>6.5934100000000004</v>
      </c>
      <c r="G1690">
        <v>2.274</v>
      </c>
    </row>
    <row r="1691" spans="1:7" x14ac:dyDescent="0.25">
      <c r="A1691" s="20">
        <v>40961</v>
      </c>
      <c r="B1691" t="s">
        <v>54</v>
      </c>
      <c r="C1691" t="s">
        <v>55</v>
      </c>
      <c r="D1691">
        <v>34.4895</v>
      </c>
      <c r="E1691">
        <v>33.416699999999999</v>
      </c>
      <c r="F1691">
        <v>3.2103700000000002</v>
      </c>
      <c r="G1691">
        <v>1.0728</v>
      </c>
    </row>
    <row r="1692" spans="1:7" x14ac:dyDescent="0.25">
      <c r="A1692" s="20">
        <v>40960</v>
      </c>
      <c r="B1692" t="s">
        <v>54</v>
      </c>
      <c r="C1692" t="s">
        <v>55</v>
      </c>
      <c r="D1692">
        <v>33.416499999999999</v>
      </c>
      <c r="E1692">
        <v>33.4193</v>
      </c>
      <c r="F1692">
        <v>-8.3800000000000003E-3</v>
      </c>
      <c r="G1692">
        <v>-2.8E-3</v>
      </c>
    </row>
    <row r="1693" spans="1:7" x14ac:dyDescent="0.25">
      <c r="A1693" s="20">
        <v>40956</v>
      </c>
      <c r="B1693" t="s">
        <v>54</v>
      </c>
      <c r="C1693" t="s">
        <v>55</v>
      </c>
      <c r="D1693">
        <v>33.418999999999997</v>
      </c>
      <c r="E1693">
        <v>33.174199999999999</v>
      </c>
      <c r="F1693">
        <v>0.73792000000000002</v>
      </c>
      <c r="G1693">
        <v>0.24479999999999999</v>
      </c>
    </row>
    <row r="1694" spans="1:7" x14ac:dyDescent="0.25">
      <c r="A1694" s="20">
        <v>40955</v>
      </c>
      <c r="B1694" t="s">
        <v>54</v>
      </c>
      <c r="C1694" t="s">
        <v>55</v>
      </c>
      <c r="D1694">
        <v>33.174500000000002</v>
      </c>
      <c r="E1694">
        <v>31.327300000000001</v>
      </c>
      <c r="F1694">
        <v>5.8964499999999997</v>
      </c>
      <c r="G1694">
        <v>1.8472</v>
      </c>
    </row>
    <row r="1695" spans="1:7" x14ac:dyDescent="0.25">
      <c r="A1695" s="20">
        <v>40954</v>
      </c>
      <c r="B1695" t="s">
        <v>54</v>
      </c>
      <c r="C1695" t="s">
        <v>55</v>
      </c>
      <c r="D1695">
        <v>31.327500000000001</v>
      </c>
      <c r="E1695">
        <v>34.069099999999999</v>
      </c>
      <c r="F1695">
        <v>-8.0471699999999995</v>
      </c>
      <c r="G1695">
        <v>-2.7416</v>
      </c>
    </row>
    <row r="1696" spans="1:7" x14ac:dyDescent="0.25">
      <c r="A1696" s="20">
        <v>40953</v>
      </c>
      <c r="B1696" t="s">
        <v>54</v>
      </c>
      <c r="C1696" t="s">
        <v>55</v>
      </c>
      <c r="D1696">
        <v>34.069000000000003</v>
      </c>
      <c r="E1696">
        <v>34.953000000000003</v>
      </c>
      <c r="F1696">
        <v>-2.5291100000000002</v>
      </c>
      <c r="G1696">
        <v>-0.88400000000000001</v>
      </c>
    </row>
    <row r="1697" spans="1:7" x14ac:dyDescent="0.25">
      <c r="A1697" s="20">
        <v>40952</v>
      </c>
      <c r="B1697" t="s">
        <v>54</v>
      </c>
      <c r="C1697" t="s">
        <v>55</v>
      </c>
      <c r="D1697">
        <v>34.953000000000003</v>
      </c>
      <c r="E1697">
        <v>32.530200000000001</v>
      </c>
      <c r="F1697">
        <v>7.4478499999999999</v>
      </c>
      <c r="G1697">
        <v>2.4228000000000001</v>
      </c>
    </row>
    <row r="1698" spans="1:7" x14ac:dyDescent="0.25">
      <c r="A1698" s="20">
        <v>40949</v>
      </c>
      <c r="B1698" t="s">
        <v>54</v>
      </c>
      <c r="C1698" t="s">
        <v>55</v>
      </c>
      <c r="D1698">
        <v>32.530500000000004</v>
      </c>
      <c r="E1698">
        <v>35.166499999999999</v>
      </c>
      <c r="F1698">
        <v>-7.4957700000000003</v>
      </c>
      <c r="G1698">
        <v>-2.6360000000000001</v>
      </c>
    </row>
    <row r="1699" spans="1:7" x14ac:dyDescent="0.25">
      <c r="A1699" s="20">
        <v>40948</v>
      </c>
      <c r="B1699" t="s">
        <v>54</v>
      </c>
      <c r="C1699" t="s">
        <v>55</v>
      </c>
      <c r="D1699">
        <v>35.166499999999999</v>
      </c>
      <c r="E1699">
        <v>36.808100000000003</v>
      </c>
      <c r="F1699">
        <v>-4.4598899999999997</v>
      </c>
      <c r="G1699">
        <v>-1.6415999999999999</v>
      </c>
    </row>
    <row r="1700" spans="1:7" x14ac:dyDescent="0.25">
      <c r="A1700" s="20">
        <v>40947</v>
      </c>
      <c r="B1700" t="s">
        <v>54</v>
      </c>
      <c r="C1700" t="s">
        <v>55</v>
      </c>
      <c r="D1700">
        <v>36.808</v>
      </c>
      <c r="E1700">
        <v>38.055199999999999</v>
      </c>
      <c r="F1700">
        <v>-3.2773400000000001</v>
      </c>
      <c r="G1700">
        <v>-1.2472000000000001</v>
      </c>
    </row>
    <row r="1701" spans="1:7" x14ac:dyDescent="0.25">
      <c r="A1701" s="20">
        <v>40946</v>
      </c>
      <c r="B1701" t="s">
        <v>54</v>
      </c>
      <c r="C1701" t="s">
        <v>55</v>
      </c>
      <c r="D1701">
        <v>38.055</v>
      </c>
      <c r="E1701">
        <v>38.500999999999998</v>
      </c>
      <c r="F1701">
        <v>-1.1584099999999999</v>
      </c>
      <c r="G1701">
        <v>-0.44600000000000001</v>
      </c>
    </row>
    <row r="1702" spans="1:7" x14ac:dyDescent="0.25">
      <c r="A1702" s="20">
        <v>40945</v>
      </c>
      <c r="B1702" t="s">
        <v>54</v>
      </c>
      <c r="C1702" t="s">
        <v>55</v>
      </c>
      <c r="D1702">
        <v>38.500999999999998</v>
      </c>
      <c r="E1702">
        <v>38.147399999999998</v>
      </c>
      <c r="F1702">
        <v>0.92693000000000003</v>
      </c>
      <c r="G1702">
        <v>0.35360000000000003</v>
      </c>
    </row>
    <row r="1703" spans="1:7" x14ac:dyDescent="0.25">
      <c r="A1703" s="20">
        <v>40942</v>
      </c>
      <c r="B1703" t="s">
        <v>54</v>
      </c>
      <c r="C1703" t="s">
        <v>55</v>
      </c>
      <c r="D1703">
        <v>38.147500000000001</v>
      </c>
      <c r="E1703">
        <v>36.447899999999997</v>
      </c>
      <c r="F1703">
        <v>4.6630900000000004</v>
      </c>
      <c r="G1703">
        <v>1.6996</v>
      </c>
    </row>
    <row r="1704" spans="1:7" x14ac:dyDescent="0.25">
      <c r="A1704" s="20">
        <v>40941</v>
      </c>
      <c r="B1704" t="s">
        <v>54</v>
      </c>
      <c r="C1704" t="s">
        <v>55</v>
      </c>
      <c r="D1704">
        <v>36.448</v>
      </c>
      <c r="E1704">
        <v>35.283200000000001</v>
      </c>
      <c r="F1704">
        <v>3.3012899999999998</v>
      </c>
      <c r="G1704">
        <v>1.1648000000000001</v>
      </c>
    </row>
    <row r="1705" spans="1:7" x14ac:dyDescent="0.25">
      <c r="A1705" s="20">
        <v>40940</v>
      </c>
      <c r="B1705" t="s">
        <v>54</v>
      </c>
      <c r="C1705" t="s">
        <v>55</v>
      </c>
      <c r="D1705">
        <v>35.283499999999997</v>
      </c>
      <c r="E1705">
        <v>33.924300000000002</v>
      </c>
      <c r="F1705">
        <v>4.00657</v>
      </c>
      <c r="G1705">
        <v>1.3592</v>
      </c>
    </row>
    <row r="1706" spans="1:7" x14ac:dyDescent="0.25">
      <c r="A1706" s="20">
        <v>40939</v>
      </c>
      <c r="B1706" t="s">
        <v>54</v>
      </c>
      <c r="C1706" t="s">
        <v>55</v>
      </c>
      <c r="D1706">
        <v>33.924500000000002</v>
      </c>
      <c r="E1706">
        <v>34.2425</v>
      </c>
      <c r="F1706">
        <v>-0.92867</v>
      </c>
      <c r="G1706">
        <v>-0.318</v>
      </c>
    </row>
    <row r="1707" spans="1:7" x14ac:dyDescent="0.25">
      <c r="A1707" s="20">
        <v>40938</v>
      </c>
      <c r="B1707" t="s">
        <v>54</v>
      </c>
      <c r="C1707" t="s">
        <v>55</v>
      </c>
      <c r="D1707">
        <v>34.2425</v>
      </c>
      <c r="E1707">
        <v>35.035299999999999</v>
      </c>
      <c r="F1707">
        <v>-2.2628599999999999</v>
      </c>
      <c r="G1707">
        <v>-0.79279999999999995</v>
      </c>
    </row>
    <row r="1708" spans="1:7" x14ac:dyDescent="0.25">
      <c r="A1708" s="20">
        <v>40935</v>
      </c>
      <c r="B1708" t="s">
        <v>54</v>
      </c>
      <c r="C1708" t="s">
        <v>55</v>
      </c>
      <c r="D1708">
        <v>35.034999999999997</v>
      </c>
      <c r="E1708">
        <v>34.422199999999997</v>
      </c>
      <c r="F1708">
        <v>1.7802500000000001</v>
      </c>
      <c r="G1708">
        <v>0.61280000000000001</v>
      </c>
    </row>
    <row r="1709" spans="1:7" x14ac:dyDescent="0.25">
      <c r="A1709" s="20">
        <v>40934</v>
      </c>
      <c r="B1709" t="s">
        <v>54</v>
      </c>
      <c r="C1709" t="s">
        <v>55</v>
      </c>
      <c r="D1709">
        <v>34.422499999999999</v>
      </c>
      <c r="E1709">
        <v>34.3977</v>
      </c>
      <c r="F1709">
        <v>7.2099999999999997E-2</v>
      </c>
      <c r="G1709">
        <v>2.4799999999999999E-2</v>
      </c>
    </row>
    <row r="1710" spans="1:7" x14ac:dyDescent="0.25">
      <c r="A1710" s="20">
        <v>40933</v>
      </c>
      <c r="B1710" t="s">
        <v>54</v>
      </c>
      <c r="C1710" t="s">
        <v>55</v>
      </c>
      <c r="D1710">
        <v>34.398000000000003</v>
      </c>
      <c r="E1710">
        <v>33.426000000000002</v>
      </c>
      <c r="F1710">
        <v>2.9079199999999998</v>
      </c>
      <c r="G1710">
        <v>0.97199999999999998</v>
      </c>
    </row>
    <row r="1711" spans="1:7" x14ac:dyDescent="0.25">
      <c r="A1711" s="20">
        <v>40932</v>
      </c>
      <c r="B1711" t="s">
        <v>54</v>
      </c>
      <c r="C1711" t="s">
        <v>55</v>
      </c>
      <c r="D1711">
        <v>33.426000000000002</v>
      </c>
      <c r="E1711">
        <v>33.229199999999999</v>
      </c>
      <c r="F1711">
        <v>0.59225000000000005</v>
      </c>
      <c r="G1711">
        <v>0.1968</v>
      </c>
    </row>
    <row r="1712" spans="1:7" x14ac:dyDescent="0.25">
      <c r="A1712" s="20">
        <v>40931</v>
      </c>
      <c r="B1712" t="s">
        <v>54</v>
      </c>
      <c r="C1712" t="s">
        <v>55</v>
      </c>
      <c r="D1712">
        <v>33.229500000000002</v>
      </c>
      <c r="E1712">
        <v>32.460299999999997</v>
      </c>
      <c r="F1712">
        <v>2.3696600000000001</v>
      </c>
      <c r="G1712">
        <v>0.76919999999999999</v>
      </c>
    </row>
    <row r="1713" spans="1:7" x14ac:dyDescent="0.25">
      <c r="A1713" s="20">
        <v>40928</v>
      </c>
      <c r="B1713" t="s">
        <v>54</v>
      </c>
      <c r="C1713" t="s">
        <v>55</v>
      </c>
      <c r="D1713">
        <v>32.460500000000003</v>
      </c>
      <c r="E1713">
        <v>31.5229</v>
      </c>
      <c r="F1713">
        <v>2.9743499999999998</v>
      </c>
      <c r="G1713">
        <v>0.93759999999999999</v>
      </c>
    </row>
    <row r="1714" spans="1:7" x14ac:dyDescent="0.25">
      <c r="A1714" s="20">
        <v>40927</v>
      </c>
      <c r="B1714" t="s">
        <v>54</v>
      </c>
      <c r="C1714" t="s">
        <v>55</v>
      </c>
      <c r="D1714">
        <v>31.523</v>
      </c>
      <c r="E1714">
        <v>30.680199999999999</v>
      </c>
      <c r="F1714">
        <v>2.7470500000000002</v>
      </c>
      <c r="G1714">
        <v>0.84279999999999999</v>
      </c>
    </row>
    <row r="1715" spans="1:7" x14ac:dyDescent="0.25">
      <c r="A1715" s="20">
        <v>40926</v>
      </c>
      <c r="B1715" t="s">
        <v>54</v>
      </c>
      <c r="C1715" t="s">
        <v>55</v>
      </c>
      <c r="D1715">
        <v>30.680499999999999</v>
      </c>
      <c r="E1715">
        <v>29.756499999999999</v>
      </c>
      <c r="F1715">
        <v>3.1052</v>
      </c>
      <c r="G1715">
        <v>0.92400000000000004</v>
      </c>
    </row>
    <row r="1716" spans="1:7" x14ac:dyDescent="0.25">
      <c r="A1716" s="20">
        <v>40925</v>
      </c>
      <c r="B1716" t="s">
        <v>54</v>
      </c>
      <c r="C1716" t="s">
        <v>55</v>
      </c>
      <c r="D1716">
        <v>29.756499999999999</v>
      </c>
      <c r="E1716">
        <v>29.578900000000001</v>
      </c>
      <c r="F1716">
        <v>0.60043000000000002</v>
      </c>
      <c r="G1716">
        <v>0.17760000000000001</v>
      </c>
    </row>
    <row r="1717" spans="1:7" x14ac:dyDescent="0.25">
      <c r="A1717" s="20">
        <v>40921</v>
      </c>
      <c r="B1717" t="s">
        <v>54</v>
      </c>
      <c r="C1717" t="s">
        <v>55</v>
      </c>
      <c r="D1717">
        <v>29.579000000000001</v>
      </c>
      <c r="E1717">
        <v>30.0242</v>
      </c>
      <c r="F1717">
        <v>-1.4827999999999999</v>
      </c>
      <c r="G1717">
        <v>-0.44519999999999998</v>
      </c>
    </row>
    <row r="1718" spans="1:7" x14ac:dyDescent="0.25">
      <c r="A1718" s="20">
        <v>40920</v>
      </c>
      <c r="B1718" t="s">
        <v>54</v>
      </c>
      <c r="C1718" t="s">
        <v>55</v>
      </c>
      <c r="D1718">
        <v>30.024000000000001</v>
      </c>
      <c r="E1718">
        <v>29.452400000000001</v>
      </c>
      <c r="F1718">
        <v>1.94076</v>
      </c>
      <c r="G1718">
        <v>0.5716</v>
      </c>
    </row>
    <row r="1719" spans="1:7" x14ac:dyDescent="0.25">
      <c r="A1719" s="20">
        <v>40919</v>
      </c>
      <c r="B1719" t="s">
        <v>54</v>
      </c>
      <c r="C1719" t="s">
        <v>55</v>
      </c>
      <c r="D1719">
        <v>29.452000000000002</v>
      </c>
      <c r="E1719">
        <v>30.121200000000002</v>
      </c>
      <c r="F1719">
        <v>-2.2216900000000002</v>
      </c>
      <c r="G1719">
        <v>-0.66920000000000002</v>
      </c>
    </row>
    <row r="1720" spans="1:7" x14ac:dyDescent="0.25">
      <c r="A1720" s="20">
        <v>40918</v>
      </c>
      <c r="B1720" t="s">
        <v>54</v>
      </c>
      <c r="C1720" t="s">
        <v>55</v>
      </c>
      <c r="D1720">
        <v>30.121500000000001</v>
      </c>
      <c r="E1720">
        <v>29.502300000000002</v>
      </c>
      <c r="F1720">
        <v>2.0988199999999999</v>
      </c>
      <c r="G1720">
        <v>0.61919999999999997</v>
      </c>
    </row>
    <row r="1721" spans="1:7" x14ac:dyDescent="0.25">
      <c r="A1721" s="20">
        <v>40917</v>
      </c>
      <c r="B1721" t="s">
        <v>54</v>
      </c>
      <c r="C1721" t="s">
        <v>55</v>
      </c>
      <c r="D1721">
        <v>29.502500000000001</v>
      </c>
      <c r="E1721">
        <v>29.226500000000001</v>
      </c>
      <c r="F1721">
        <v>0.94435000000000002</v>
      </c>
      <c r="G1721">
        <v>0.27600000000000002</v>
      </c>
    </row>
    <row r="1722" spans="1:7" x14ac:dyDescent="0.25">
      <c r="A1722" s="20">
        <v>40914</v>
      </c>
      <c r="B1722" t="s">
        <v>54</v>
      </c>
      <c r="C1722" t="s">
        <v>55</v>
      </c>
      <c r="D1722">
        <v>29.226500000000001</v>
      </c>
      <c r="E1722">
        <v>28.5505</v>
      </c>
      <c r="F1722">
        <v>2.3677299999999999</v>
      </c>
      <c r="G1722">
        <v>0.67600000000000005</v>
      </c>
    </row>
    <row r="1723" spans="1:7" x14ac:dyDescent="0.25">
      <c r="A1723" s="20">
        <v>40913</v>
      </c>
      <c r="B1723" t="s">
        <v>54</v>
      </c>
      <c r="C1723" t="s">
        <v>55</v>
      </c>
      <c r="D1723">
        <v>28.5505</v>
      </c>
      <c r="E1723">
        <v>28.078499999999998</v>
      </c>
      <c r="F1723">
        <v>1.681</v>
      </c>
      <c r="G1723">
        <v>0.47199999999999998</v>
      </c>
    </row>
    <row r="1724" spans="1:7" x14ac:dyDescent="0.25">
      <c r="A1724" s="20">
        <v>40912</v>
      </c>
      <c r="B1724" t="s">
        <v>54</v>
      </c>
      <c r="C1724" t="s">
        <v>55</v>
      </c>
      <c r="D1724">
        <v>28.078499999999998</v>
      </c>
      <c r="E1724">
        <v>27.482900000000001</v>
      </c>
      <c r="F1724">
        <v>2.16717</v>
      </c>
      <c r="G1724">
        <v>0.59560000000000002</v>
      </c>
    </row>
    <row r="1725" spans="1:7" x14ac:dyDescent="0.25">
      <c r="A1725" s="20">
        <v>40911</v>
      </c>
      <c r="B1725" t="s">
        <v>54</v>
      </c>
      <c r="C1725" t="s">
        <v>55</v>
      </c>
      <c r="D1725">
        <v>27.483000000000001</v>
      </c>
      <c r="E1725">
        <v>25.859000000000002</v>
      </c>
      <c r="F1725">
        <v>6.2802100000000003</v>
      </c>
      <c r="G1725">
        <v>1.6240000000000001</v>
      </c>
    </row>
    <row r="1726" spans="1:7" x14ac:dyDescent="0.25">
      <c r="A1726" s="20">
        <v>40907</v>
      </c>
      <c r="B1726" t="s">
        <v>54</v>
      </c>
      <c r="C1726" t="s">
        <v>55</v>
      </c>
      <c r="D1726">
        <v>25.858499999999999</v>
      </c>
      <c r="E1726">
        <v>26.5701</v>
      </c>
      <c r="F1726">
        <v>-2.6781999999999999</v>
      </c>
      <c r="G1726">
        <v>-0.71160000000000001</v>
      </c>
    </row>
    <row r="1727" spans="1:7" x14ac:dyDescent="0.25">
      <c r="A1727" s="20">
        <v>40906</v>
      </c>
      <c r="B1727" t="s">
        <v>54</v>
      </c>
      <c r="C1727" t="s">
        <v>55</v>
      </c>
      <c r="D1727">
        <v>26.57</v>
      </c>
      <c r="E1727">
        <v>25.9008</v>
      </c>
      <c r="F1727">
        <v>2.5836999999999999</v>
      </c>
      <c r="G1727">
        <v>0.66920000000000002</v>
      </c>
    </row>
    <row r="1728" spans="1:7" x14ac:dyDescent="0.25">
      <c r="A1728" s="20">
        <v>40905</v>
      </c>
      <c r="B1728" t="s">
        <v>54</v>
      </c>
      <c r="C1728" t="s">
        <v>55</v>
      </c>
      <c r="D1728">
        <v>25.901</v>
      </c>
      <c r="E1728">
        <v>27.135000000000002</v>
      </c>
      <c r="F1728">
        <v>-4.5476299999999998</v>
      </c>
      <c r="G1728">
        <v>-1.234</v>
      </c>
    </row>
    <row r="1729" spans="1:7" x14ac:dyDescent="0.25">
      <c r="A1729" s="20">
        <v>40904</v>
      </c>
      <c r="B1729" t="s">
        <v>54</v>
      </c>
      <c r="C1729" t="s">
        <v>55</v>
      </c>
      <c r="D1729">
        <v>27.135000000000002</v>
      </c>
      <c r="E1729">
        <v>26.881</v>
      </c>
      <c r="F1729">
        <v>0.94491000000000003</v>
      </c>
      <c r="G1729">
        <v>0.254</v>
      </c>
    </row>
    <row r="1730" spans="1:7" x14ac:dyDescent="0.25">
      <c r="A1730" s="20">
        <v>40900</v>
      </c>
      <c r="B1730" t="s">
        <v>54</v>
      </c>
      <c r="C1730" t="s">
        <v>55</v>
      </c>
      <c r="D1730">
        <v>26.881</v>
      </c>
      <c r="E1730">
        <v>27.514600000000002</v>
      </c>
      <c r="F1730">
        <v>-2.3027799999999998</v>
      </c>
      <c r="G1730">
        <v>-0.63360000000000005</v>
      </c>
    </row>
    <row r="1731" spans="1:7" x14ac:dyDescent="0.25">
      <c r="A1731" s="20">
        <v>40899</v>
      </c>
      <c r="B1731" t="s">
        <v>54</v>
      </c>
      <c r="C1731" t="s">
        <v>55</v>
      </c>
      <c r="D1731">
        <v>27.514500000000002</v>
      </c>
      <c r="E1731">
        <v>28.156099999999999</v>
      </c>
      <c r="F1731">
        <v>-2.2787199999999999</v>
      </c>
      <c r="G1731">
        <v>-0.64159999999999995</v>
      </c>
    </row>
    <row r="1732" spans="1:7" x14ac:dyDescent="0.25">
      <c r="A1732" s="20">
        <v>40898</v>
      </c>
      <c r="B1732" t="s">
        <v>54</v>
      </c>
      <c r="C1732" t="s">
        <v>55</v>
      </c>
      <c r="D1732">
        <v>28.156500000000001</v>
      </c>
      <c r="E1732">
        <v>26.1477</v>
      </c>
      <c r="F1732">
        <v>7.6825099999999997</v>
      </c>
      <c r="G1732">
        <v>2.0087999999999999</v>
      </c>
    </row>
    <row r="1733" spans="1:7" x14ac:dyDescent="0.25">
      <c r="A1733" s="20">
        <v>40897</v>
      </c>
      <c r="B1733" t="s">
        <v>54</v>
      </c>
      <c r="C1733" t="s">
        <v>55</v>
      </c>
      <c r="D1733">
        <v>26.148</v>
      </c>
      <c r="E1733">
        <v>24.582799999999999</v>
      </c>
      <c r="F1733">
        <v>6.3670499999999999</v>
      </c>
      <c r="G1733">
        <v>1.5651999999999999</v>
      </c>
    </row>
    <row r="1734" spans="1:7" x14ac:dyDescent="0.25">
      <c r="A1734" s="20">
        <v>40896</v>
      </c>
      <c r="B1734" t="s">
        <v>54</v>
      </c>
      <c r="C1734" t="s">
        <v>55</v>
      </c>
      <c r="D1734">
        <v>24.582999999999998</v>
      </c>
      <c r="E1734">
        <v>24.165400000000002</v>
      </c>
      <c r="F1734">
        <v>1.7280899999999999</v>
      </c>
      <c r="G1734">
        <v>0.41760000000000003</v>
      </c>
    </row>
    <row r="1735" spans="1:7" x14ac:dyDescent="0.25">
      <c r="A1735" s="20">
        <v>40893</v>
      </c>
      <c r="B1735" t="s">
        <v>54</v>
      </c>
      <c r="C1735" t="s">
        <v>55</v>
      </c>
      <c r="D1735">
        <v>24.165500000000002</v>
      </c>
      <c r="E1735">
        <v>24.100300000000001</v>
      </c>
      <c r="F1735">
        <v>0.27054</v>
      </c>
      <c r="G1735">
        <v>6.5199999999999994E-2</v>
      </c>
    </row>
    <row r="1736" spans="1:7" x14ac:dyDescent="0.25">
      <c r="A1736" s="20">
        <v>40892</v>
      </c>
      <c r="B1736" t="s">
        <v>54</v>
      </c>
      <c r="C1736" t="s">
        <v>55</v>
      </c>
      <c r="D1736">
        <v>24.1005</v>
      </c>
      <c r="E1736">
        <v>23.2165</v>
      </c>
      <c r="F1736">
        <v>3.8076400000000001</v>
      </c>
      <c r="G1736">
        <v>0.88400000000000001</v>
      </c>
    </row>
    <row r="1737" spans="1:7" x14ac:dyDescent="0.25">
      <c r="A1737" s="20">
        <v>40891</v>
      </c>
      <c r="B1737" t="s">
        <v>54</v>
      </c>
      <c r="C1737" t="s">
        <v>55</v>
      </c>
      <c r="D1737">
        <v>23.2165</v>
      </c>
      <c r="E1737">
        <v>23.3445</v>
      </c>
      <c r="F1737">
        <v>-0.54830999999999996</v>
      </c>
      <c r="G1737">
        <v>-0.128</v>
      </c>
    </row>
    <row r="1738" spans="1:7" x14ac:dyDescent="0.25">
      <c r="A1738" s="20">
        <v>40890</v>
      </c>
      <c r="B1738" t="s">
        <v>54</v>
      </c>
      <c r="C1738" t="s">
        <v>55</v>
      </c>
      <c r="D1738">
        <v>23.3445</v>
      </c>
      <c r="E1738">
        <v>23.1249</v>
      </c>
      <c r="F1738">
        <v>0.94962999999999997</v>
      </c>
      <c r="G1738">
        <v>0.21959999999999999</v>
      </c>
    </row>
    <row r="1739" spans="1:7" x14ac:dyDescent="0.25">
      <c r="A1739" s="20">
        <v>40889</v>
      </c>
      <c r="B1739" t="s">
        <v>54</v>
      </c>
      <c r="C1739" t="s">
        <v>55</v>
      </c>
      <c r="D1739">
        <v>23.125</v>
      </c>
      <c r="E1739">
        <v>23.536999999999999</v>
      </c>
      <c r="F1739">
        <v>-1.75044</v>
      </c>
      <c r="G1739">
        <v>-0.41199999999999998</v>
      </c>
    </row>
    <row r="1740" spans="1:7" x14ac:dyDescent="0.25">
      <c r="A1740" s="20">
        <v>40886</v>
      </c>
      <c r="B1740" t="s">
        <v>54</v>
      </c>
      <c r="C1740" t="s">
        <v>55</v>
      </c>
      <c r="D1740">
        <v>23.536999999999999</v>
      </c>
      <c r="E1740">
        <v>21.684200000000001</v>
      </c>
      <c r="F1740">
        <v>8.5444700000000005</v>
      </c>
      <c r="G1740">
        <v>1.8528</v>
      </c>
    </row>
    <row r="1741" spans="1:7" x14ac:dyDescent="0.25">
      <c r="A1741" s="20">
        <v>40885</v>
      </c>
      <c r="B1741" t="s">
        <v>54</v>
      </c>
      <c r="C1741" t="s">
        <v>55</v>
      </c>
      <c r="D1741">
        <v>21.684999999999999</v>
      </c>
      <c r="E1741">
        <v>22.842199999999998</v>
      </c>
      <c r="F1741">
        <v>-5.0660600000000002</v>
      </c>
      <c r="G1741">
        <v>-1.1572</v>
      </c>
    </row>
    <row r="1742" spans="1:7" x14ac:dyDescent="0.25">
      <c r="A1742" s="20">
        <v>40884</v>
      </c>
      <c r="B1742" t="s">
        <v>54</v>
      </c>
      <c r="C1742" t="s">
        <v>55</v>
      </c>
      <c r="D1742">
        <v>22.841999999999999</v>
      </c>
      <c r="E1742">
        <v>23.312799999999999</v>
      </c>
      <c r="F1742">
        <v>-2.0194899999999998</v>
      </c>
      <c r="G1742">
        <v>-0.4708</v>
      </c>
    </row>
    <row r="1743" spans="1:7" x14ac:dyDescent="0.25">
      <c r="A1743" s="20">
        <v>40883</v>
      </c>
      <c r="B1743" t="s">
        <v>54</v>
      </c>
      <c r="C1743" t="s">
        <v>55</v>
      </c>
      <c r="D1743">
        <v>23.3125</v>
      </c>
      <c r="E1743">
        <v>23.531700000000001</v>
      </c>
      <c r="F1743">
        <v>-0.93150999999999995</v>
      </c>
      <c r="G1743">
        <v>-0.21920000000000001</v>
      </c>
    </row>
    <row r="1744" spans="1:7" x14ac:dyDescent="0.25">
      <c r="A1744" s="20">
        <v>40882</v>
      </c>
      <c r="B1744" t="s">
        <v>54</v>
      </c>
      <c r="C1744" t="s">
        <v>55</v>
      </c>
      <c r="D1744">
        <v>23.531500000000001</v>
      </c>
      <c r="E1744">
        <v>23.447900000000001</v>
      </c>
      <c r="F1744">
        <v>0.35654000000000002</v>
      </c>
      <c r="G1744">
        <v>8.3599999999999994E-2</v>
      </c>
    </row>
    <row r="1745" spans="1:7" x14ac:dyDescent="0.25">
      <c r="A1745" s="20">
        <v>40879</v>
      </c>
      <c r="B1745" t="s">
        <v>54</v>
      </c>
      <c r="C1745" t="s">
        <v>55</v>
      </c>
      <c r="D1745">
        <v>23.448499999999999</v>
      </c>
      <c r="E1745">
        <v>23.2957</v>
      </c>
      <c r="F1745">
        <v>0.65591999999999995</v>
      </c>
      <c r="G1745">
        <v>0.15279999999999999</v>
      </c>
    </row>
    <row r="1746" spans="1:7" x14ac:dyDescent="0.25">
      <c r="A1746" s="20">
        <v>40878</v>
      </c>
      <c r="B1746" t="s">
        <v>54</v>
      </c>
      <c r="C1746" t="s">
        <v>55</v>
      </c>
      <c r="D1746">
        <v>23.295999999999999</v>
      </c>
      <c r="E1746">
        <v>22.85</v>
      </c>
      <c r="F1746">
        <v>1.9518599999999999</v>
      </c>
      <c r="G1746">
        <v>0.44600000000000001</v>
      </c>
    </row>
    <row r="1747" spans="1:7" x14ac:dyDescent="0.25">
      <c r="A1747" s="20">
        <v>40877</v>
      </c>
      <c r="B1747" t="s">
        <v>54</v>
      </c>
      <c r="C1747" t="s">
        <v>55</v>
      </c>
      <c r="D1747">
        <v>22.85</v>
      </c>
      <c r="E1747">
        <v>21.058</v>
      </c>
      <c r="F1747">
        <v>8.5098299999999991</v>
      </c>
      <c r="G1747">
        <v>1.792</v>
      </c>
    </row>
    <row r="1748" spans="1:7" x14ac:dyDescent="0.25">
      <c r="A1748" s="20">
        <v>40876</v>
      </c>
      <c r="B1748" t="s">
        <v>54</v>
      </c>
      <c r="C1748" t="s">
        <v>55</v>
      </c>
      <c r="D1748">
        <v>21.058</v>
      </c>
      <c r="E1748">
        <v>20.6784</v>
      </c>
      <c r="F1748">
        <v>1.8357300000000001</v>
      </c>
      <c r="G1748">
        <v>0.37959999999999999</v>
      </c>
    </row>
    <row r="1749" spans="1:7" x14ac:dyDescent="0.25">
      <c r="A1749" s="20">
        <v>40875</v>
      </c>
      <c r="B1749" t="s">
        <v>54</v>
      </c>
      <c r="C1749" t="s">
        <v>55</v>
      </c>
      <c r="D1749">
        <v>20.678999999999998</v>
      </c>
      <c r="E1749">
        <v>19.389800000000001</v>
      </c>
      <c r="F1749">
        <v>6.64886</v>
      </c>
      <c r="G1749">
        <v>1.2891999999999999</v>
      </c>
    </row>
    <row r="1750" spans="1:7" x14ac:dyDescent="0.25">
      <c r="A1750" s="20">
        <v>40872</v>
      </c>
      <c r="B1750" t="s">
        <v>54</v>
      </c>
      <c r="C1750" t="s">
        <v>55</v>
      </c>
      <c r="D1750">
        <v>19.39</v>
      </c>
      <c r="E1750">
        <v>19.8672</v>
      </c>
      <c r="F1750">
        <v>-2.4019499999999998</v>
      </c>
      <c r="G1750">
        <v>-0.47720000000000001</v>
      </c>
    </row>
    <row r="1751" spans="1:7" x14ac:dyDescent="0.25">
      <c r="A1751" s="20">
        <v>40870</v>
      </c>
      <c r="B1751" t="s">
        <v>54</v>
      </c>
      <c r="C1751" t="s">
        <v>55</v>
      </c>
      <c r="D1751">
        <v>19.866499999999998</v>
      </c>
      <c r="E1751">
        <v>20.680499999999999</v>
      </c>
      <c r="F1751">
        <v>-3.93608</v>
      </c>
      <c r="G1751">
        <v>-0.81399999999999995</v>
      </c>
    </row>
    <row r="1752" spans="1:7" x14ac:dyDescent="0.25">
      <c r="A1752" s="20">
        <v>40869</v>
      </c>
      <c r="B1752" t="s">
        <v>54</v>
      </c>
      <c r="C1752" t="s">
        <v>55</v>
      </c>
      <c r="D1752">
        <v>20.680499999999999</v>
      </c>
      <c r="E1752">
        <v>20.298500000000001</v>
      </c>
      <c r="F1752">
        <v>1.88191</v>
      </c>
      <c r="G1752">
        <v>0.38200000000000001</v>
      </c>
    </row>
    <row r="1753" spans="1:7" x14ac:dyDescent="0.25">
      <c r="A1753" s="20">
        <v>40868</v>
      </c>
      <c r="B1753" t="s">
        <v>54</v>
      </c>
      <c r="C1753" t="s">
        <v>55</v>
      </c>
      <c r="D1753">
        <v>20.298500000000001</v>
      </c>
      <c r="E1753">
        <v>20.680099999999999</v>
      </c>
      <c r="F1753">
        <v>-1.8452500000000001</v>
      </c>
      <c r="G1753">
        <v>-0.38159999999999999</v>
      </c>
    </row>
    <row r="1754" spans="1:7" x14ac:dyDescent="0.25">
      <c r="A1754" s="20">
        <v>40865</v>
      </c>
      <c r="B1754" t="s">
        <v>54</v>
      </c>
      <c r="C1754" t="s">
        <v>55</v>
      </c>
      <c r="D1754">
        <v>20.68</v>
      </c>
      <c r="E1754">
        <v>19.866399999999999</v>
      </c>
      <c r="F1754">
        <v>4.0953600000000003</v>
      </c>
      <c r="G1754">
        <v>0.81359999999999999</v>
      </c>
    </row>
    <row r="1755" spans="1:7" x14ac:dyDescent="0.25">
      <c r="A1755" s="20">
        <v>40864</v>
      </c>
      <c r="B1755" t="s">
        <v>54</v>
      </c>
      <c r="C1755" t="s">
        <v>55</v>
      </c>
      <c r="D1755">
        <v>19.866499999999998</v>
      </c>
      <c r="E1755">
        <v>20.561299999999999</v>
      </c>
      <c r="F1755">
        <v>-3.3791600000000002</v>
      </c>
      <c r="G1755">
        <v>-0.69479999999999997</v>
      </c>
    </row>
    <row r="1756" spans="1:7" x14ac:dyDescent="0.25">
      <c r="A1756" s="20">
        <v>40863</v>
      </c>
      <c r="B1756" t="s">
        <v>54</v>
      </c>
      <c r="C1756" t="s">
        <v>55</v>
      </c>
      <c r="D1756">
        <v>20.561</v>
      </c>
      <c r="E1756">
        <v>21.9542</v>
      </c>
      <c r="F1756">
        <v>-6.3459399999999997</v>
      </c>
      <c r="G1756">
        <v>-1.3932</v>
      </c>
    </row>
    <row r="1757" spans="1:7" x14ac:dyDescent="0.25">
      <c r="A1757" s="20">
        <v>40862</v>
      </c>
      <c r="B1757" t="s">
        <v>54</v>
      </c>
      <c r="C1757" t="s">
        <v>55</v>
      </c>
      <c r="D1757">
        <v>21.954499999999999</v>
      </c>
      <c r="E1757">
        <v>21.9193</v>
      </c>
      <c r="F1757">
        <v>0.16059000000000001</v>
      </c>
      <c r="G1757">
        <v>3.5200000000000002E-2</v>
      </c>
    </row>
    <row r="1758" spans="1:7" x14ac:dyDescent="0.25">
      <c r="A1758" s="20">
        <v>40861</v>
      </c>
      <c r="B1758" t="s">
        <v>54</v>
      </c>
      <c r="C1758" t="s">
        <v>55</v>
      </c>
      <c r="D1758">
        <v>21.919499999999999</v>
      </c>
      <c r="E1758">
        <v>22.3307</v>
      </c>
      <c r="F1758">
        <v>-1.84141</v>
      </c>
      <c r="G1758">
        <v>-0.41120000000000001</v>
      </c>
    </row>
    <row r="1759" spans="1:7" x14ac:dyDescent="0.25">
      <c r="A1759" s="20">
        <v>40858</v>
      </c>
      <c r="B1759" t="s">
        <v>54</v>
      </c>
      <c r="C1759" t="s">
        <v>55</v>
      </c>
      <c r="D1759">
        <v>22.330500000000001</v>
      </c>
      <c r="E1759">
        <v>21.377700000000001</v>
      </c>
      <c r="F1759">
        <v>4.4569799999999997</v>
      </c>
      <c r="G1759">
        <v>0.95279999999999998</v>
      </c>
    </row>
    <row r="1760" spans="1:7" x14ac:dyDescent="0.25">
      <c r="A1760" s="20">
        <v>40857</v>
      </c>
      <c r="B1760" t="s">
        <v>54</v>
      </c>
      <c r="C1760" t="s">
        <v>55</v>
      </c>
      <c r="D1760">
        <v>21.378</v>
      </c>
      <c r="E1760">
        <v>20.1084</v>
      </c>
      <c r="F1760">
        <v>6.3137800000000004</v>
      </c>
      <c r="G1760">
        <v>1.2696000000000001</v>
      </c>
    </row>
    <row r="1761" spans="1:7" x14ac:dyDescent="0.25">
      <c r="A1761" s="20">
        <v>40856</v>
      </c>
      <c r="B1761" t="s">
        <v>54</v>
      </c>
      <c r="C1761" t="s">
        <v>55</v>
      </c>
      <c r="D1761">
        <v>20.108499999999999</v>
      </c>
      <c r="E1761">
        <v>25.130500000000001</v>
      </c>
      <c r="F1761">
        <v>-19.983689999999999</v>
      </c>
      <c r="G1761">
        <v>-5.0220000000000002</v>
      </c>
    </row>
    <row r="1762" spans="1:7" x14ac:dyDescent="0.25">
      <c r="A1762" s="20">
        <v>40855</v>
      </c>
      <c r="B1762" t="s">
        <v>54</v>
      </c>
      <c r="C1762" t="s">
        <v>55</v>
      </c>
      <c r="D1762">
        <v>25.13</v>
      </c>
      <c r="E1762">
        <v>23.8352</v>
      </c>
      <c r="F1762">
        <v>5.4322999999999997</v>
      </c>
      <c r="G1762">
        <v>1.2948</v>
      </c>
    </row>
    <row r="1763" spans="1:7" x14ac:dyDescent="0.25">
      <c r="A1763" s="20">
        <v>40854</v>
      </c>
      <c r="B1763" t="s">
        <v>54</v>
      </c>
      <c r="C1763" t="s">
        <v>55</v>
      </c>
      <c r="D1763">
        <v>23.835999999999999</v>
      </c>
      <c r="E1763">
        <v>23.7028</v>
      </c>
      <c r="F1763">
        <v>0.56196000000000002</v>
      </c>
      <c r="G1763">
        <v>0.13320000000000001</v>
      </c>
    </row>
    <row r="1764" spans="1:7" x14ac:dyDescent="0.25">
      <c r="A1764" s="20">
        <v>40851</v>
      </c>
      <c r="B1764" t="s">
        <v>54</v>
      </c>
      <c r="C1764" t="s">
        <v>55</v>
      </c>
      <c r="D1764">
        <v>23.702999999999999</v>
      </c>
      <c r="E1764">
        <v>24.1418</v>
      </c>
      <c r="F1764">
        <v>-1.81759</v>
      </c>
      <c r="G1764">
        <v>-0.43880000000000002</v>
      </c>
    </row>
    <row r="1765" spans="1:7" x14ac:dyDescent="0.25">
      <c r="A1765" s="20">
        <v>40850</v>
      </c>
      <c r="B1765" t="s">
        <v>54</v>
      </c>
      <c r="C1765" t="s">
        <v>55</v>
      </c>
      <c r="D1765">
        <v>24.141500000000001</v>
      </c>
      <c r="E1765">
        <v>23.0959</v>
      </c>
      <c r="F1765">
        <v>4.5272100000000002</v>
      </c>
      <c r="G1765">
        <v>1.0456000000000001</v>
      </c>
    </row>
    <row r="1766" spans="1:7" x14ac:dyDescent="0.25">
      <c r="A1766" s="20">
        <v>40849</v>
      </c>
      <c r="B1766" t="s">
        <v>54</v>
      </c>
      <c r="C1766" t="s">
        <v>55</v>
      </c>
      <c r="D1766">
        <v>23.096</v>
      </c>
      <c r="E1766">
        <v>22.373200000000001</v>
      </c>
      <c r="F1766">
        <v>3.2306499999999998</v>
      </c>
      <c r="G1766">
        <v>0.7228</v>
      </c>
    </row>
    <row r="1767" spans="1:7" x14ac:dyDescent="0.25">
      <c r="A1767" s="20">
        <v>40848</v>
      </c>
      <c r="B1767" t="s">
        <v>54</v>
      </c>
      <c r="C1767" t="s">
        <v>55</v>
      </c>
      <c r="D1767">
        <v>22.3735</v>
      </c>
      <c r="E1767">
        <v>25.501100000000001</v>
      </c>
      <c r="F1767">
        <v>-12.264570000000001</v>
      </c>
      <c r="G1767">
        <v>-3.1276000000000002</v>
      </c>
    </row>
    <row r="1768" spans="1:7" x14ac:dyDescent="0.25">
      <c r="A1768" s="20">
        <v>40847</v>
      </c>
      <c r="B1768" t="s">
        <v>54</v>
      </c>
      <c r="C1768" t="s">
        <v>55</v>
      </c>
      <c r="D1768">
        <v>25.501000000000001</v>
      </c>
      <c r="E1768">
        <v>29.195</v>
      </c>
      <c r="F1768">
        <v>-12.652850000000001</v>
      </c>
      <c r="G1768">
        <v>-3.694</v>
      </c>
    </row>
    <row r="1769" spans="1:7" x14ac:dyDescent="0.25">
      <c r="A1769" s="20">
        <v>40844</v>
      </c>
      <c r="B1769" t="s">
        <v>54</v>
      </c>
      <c r="C1769" t="s">
        <v>55</v>
      </c>
      <c r="D1769">
        <v>29.195</v>
      </c>
      <c r="E1769">
        <v>29.153400000000001</v>
      </c>
      <c r="F1769">
        <v>0.14269000000000001</v>
      </c>
      <c r="G1769">
        <v>4.1599999999999998E-2</v>
      </c>
    </row>
    <row r="1770" spans="1:7" x14ac:dyDescent="0.25">
      <c r="A1770" s="20">
        <v>40843</v>
      </c>
      <c r="B1770" t="s">
        <v>54</v>
      </c>
      <c r="C1770" t="s">
        <v>55</v>
      </c>
      <c r="D1770">
        <v>29.153500000000001</v>
      </c>
      <c r="E1770">
        <v>25.719899999999999</v>
      </c>
      <c r="F1770">
        <v>13.349970000000001</v>
      </c>
      <c r="G1770">
        <v>3.4336000000000002</v>
      </c>
    </row>
    <row r="1771" spans="1:7" x14ac:dyDescent="0.25">
      <c r="A1771" s="20">
        <v>40842</v>
      </c>
      <c r="B1771" t="s">
        <v>54</v>
      </c>
      <c r="C1771" t="s">
        <v>55</v>
      </c>
      <c r="D1771">
        <v>25.720500000000001</v>
      </c>
      <c r="E1771">
        <v>24.422499999999999</v>
      </c>
      <c r="F1771">
        <v>5.3147700000000002</v>
      </c>
      <c r="G1771">
        <v>1.298</v>
      </c>
    </row>
    <row r="1772" spans="1:7" x14ac:dyDescent="0.25">
      <c r="A1772" s="20">
        <v>40841</v>
      </c>
      <c r="B1772" t="s">
        <v>54</v>
      </c>
      <c r="C1772" t="s">
        <v>55</v>
      </c>
      <c r="D1772">
        <v>24.422000000000001</v>
      </c>
      <c r="E1772">
        <v>26.587599999999998</v>
      </c>
      <c r="F1772">
        <v>-8.1451499999999992</v>
      </c>
      <c r="G1772">
        <v>-2.1656</v>
      </c>
    </row>
    <row r="1773" spans="1:7" x14ac:dyDescent="0.25">
      <c r="A1773" s="20">
        <v>40840</v>
      </c>
      <c r="B1773" t="s">
        <v>54</v>
      </c>
      <c r="C1773" t="s">
        <v>55</v>
      </c>
      <c r="D1773">
        <v>26.587499999999999</v>
      </c>
      <c r="E1773">
        <v>25.195499999999999</v>
      </c>
      <c r="F1773">
        <v>5.5247999999999999</v>
      </c>
      <c r="G1773">
        <v>1.3919999999999999</v>
      </c>
    </row>
    <row r="1774" spans="1:7" x14ac:dyDescent="0.25">
      <c r="A1774" s="20">
        <v>40837</v>
      </c>
      <c r="B1774" t="s">
        <v>54</v>
      </c>
      <c r="C1774" t="s">
        <v>55</v>
      </c>
      <c r="D1774">
        <v>25.195499999999999</v>
      </c>
      <c r="E1774">
        <v>23.515899999999998</v>
      </c>
      <c r="F1774">
        <v>7.1424000000000003</v>
      </c>
      <c r="G1774">
        <v>1.6796</v>
      </c>
    </row>
    <row r="1775" spans="1:7" x14ac:dyDescent="0.25">
      <c r="A1775" s="20">
        <v>40836</v>
      </c>
      <c r="B1775" t="s">
        <v>54</v>
      </c>
      <c r="C1775" t="s">
        <v>55</v>
      </c>
      <c r="D1775">
        <v>23.515999999999998</v>
      </c>
      <c r="E1775">
        <v>23.675999999999998</v>
      </c>
      <c r="F1775">
        <v>-0.67579</v>
      </c>
      <c r="G1775">
        <v>-0.16</v>
      </c>
    </row>
    <row r="1776" spans="1:7" x14ac:dyDescent="0.25">
      <c r="A1776" s="20">
        <v>40835</v>
      </c>
      <c r="B1776" t="s">
        <v>54</v>
      </c>
      <c r="C1776" t="s">
        <v>55</v>
      </c>
      <c r="D1776">
        <v>23.675999999999998</v>
      </c>
      <c r="E1776">
        <v>26.050799999999999</v>
      </c>
      <c r="F1776">
        <v>-9.1160300000000003</v>
      </c>
      <c r="G1776">
        <v>-2.3748</v>
      </c>
    </row>
    <row r="1777" spans="1:7" x14ac:dyDescent="0.25">
      <c r="A1777" s="20">
        <v>40834</v>
      </c>
      <c r="B1777" t="s">
        <v>54</v>
      </c>
      <c r="C1777" t="s">
        <v>55</v>
      </c>
      <c r="D1777">
        <v>26.0505</v>
      </c>
      <c r="E1777">
        <v>24.581700000000001</v>
      </c>
      <c r="F1777">
        <v>5.9751799999999999</v>
      </c>
      <c r="G1777">
        <v>1.4688000000000001</v>
      </c>
    </row>
    <row r="1778" spans="1:7" x14ac:dyDescent="0.25">
      <c r="A1778" s="20">
        <v>40833</v>
      </c>
      <c r="B1778" t="s">
        <v>54</v>
      </c>
      <c r="C1778" t="s">
        <v>55</v>
      </c>
      <c r="D1778">
        <v>24.582000000000001</v>
      </c>
      <c r="E1778">
        <v>28.103200000000001</v>
      </c>
      <c r="F1778">
        <v>-12.529529999999999</v>
      </c>
      <c r="G1778">
        <v>-3.5211999999999999</v>
      </c>
    </row>
    <row r="1779" spans="1:7" x14ac:dyDescent="0.25">
      <c r="A1779" s="20">
        <v>40830</v>
      </c>
      <c r="B1779" t="s">
        <v>54</v>
      </c>
      <c r="C1779" t="s">
        <v>55</v>
      </c>
      <c r="D1779">
        <v>28.1035</v>
      </c>
      <c r="E1779">
        <v>26.485900000000001</v>
      </c>
      <c r="F1779">
        <v>6.1074000000000002</v>
      </c>
      <c r="G1779">
        <v>1.6175999999999999</v>
      </c>
    </row>
    <row r="1780" spans="1:7" x14ac:dyDescent="0.25">
      <c r="A1780" s="20">
        <v>40829</v>
      </c>
      <c r="B1780" t="s">
        <v>54</v>
      </c>
      <c r="C1780" t="s">
        <v>55</v>
      </c>
      <c r="D1780">
        <v>26.486000000000001</v>
      </c>
      <c r="E1780">
        <v>26.29</v>
      </c>
      <c r="F1780">
        <v>0.74553000000000003</v>
      </c>
      <c r="G1780">
        <v>0.19600000000000001</v>
      </c>
    </row>
    <row r="1781" spans="1:7" x14ac:dyDescent="0.25">
      <c r="A1781" s="20">
        <v>40828</v>
      </c>
      <c r="B1781" t="s">
        <v>54</v>
      </c>
      <c r="C1781" t="s">
        <v>55</v>
      </c>
      <c r="D1781">
        <v>26.290500000000002</v>
      </c>
      <c r="E1781">
        <v>24.746500000000001</v>
      </c>
      <c r="F1781">
        <v>6.2392700000000003</v>
      </c>
      <c r="G1781">
        <v>1.544</v>
      </c>
    </row>
    <row r="1782" spans="1:7" x14ac:dyDescent="0.25">
      <c r="A1782" s="20">
        <v>40827</v>
      </c>
      <c r="B1782" t="s">
        <v>54</v>
      </c>
      <c r="C1782" t="s">
        <v>55</v>
      </c>
      <c r="D1782">
        <v>24.746500000000001</v>
      </c>
      <c r="E1782">
        <v>24.622499999999999</v>
      </c>
      <c r="F1782">
        <v>0.50360000000000005</v>
      </c>
      <c r="G1782">
        <v>0.124</v>
      </c>
    </row>
    <row r="1783" spans="1:7" x14ac:dyDescent="0.25">
      <c r="A1783" s="20">
        <v>40826</v>
      </c>
      <c r="B1783" t="s">
        <v>54</v>
      </c>
      <c r="C1783" t="s">
        <v>55</v>
      </c>
      <c r="D1783">
        <v>24.622499999999999</v>
      </c>
      <c r="E1783">
        <v>22.976500000000001</v>
      </c>
      <c r="F1783">
        <v>7.1638400000000004</v>
      </c>
      <c r="G1783">
        <v>1.6459999999999999</v>
      </c>
    </row>
    <row r="1784" spans="1:7" x14ac:dyDescent="0.25">
      <c r="A1784" s="20">
        <v>40823</v>
      </c>
      <c r="B1784" t="s">
        <v>54</v>
      </c>
      <c r="C1784" t="s">
        <v>55</v>
      </c>
      <c r="D1784">
        <v>22.975999999999999</v>
      </c>
      <c r="E1784">
        <v>23.021599999999999</v>
      </c>
      <c r="F1784">
        <v>-0.19807</v>
      </c>
      <c r="G1784">
        <v>-4.5600000000000002E-2</v>
      </c>
    </row>
    <row r="1785" spans="1:7" x14ac:dyDescent="0.25">
      <c r="A1785" s="20">
        <v>40822</v>
      </c>
      <c r="B1785" t="s">
        <v>54</v>
      </c>
      <c r="C1785" t="s">
        <v>55</v>
      </c>
      <c r="D1785">
        <v>23.021999999999998</v>
      </c>
      <c r="E1785">
        <v>22.726800000000001</v>
      </c>
      <c r="F1785">
        <v>1.29891</v>
      </c>
      <c r="G1785">
        <v>0.29520000000000002</v>
      </c>
    </row>
    <row r="1786" spans="1:7" x14ac:dyDescent="0.25">
      <c r="A1786" s="20">
        <v>40821</v>
      </c>
      <c r="B1786" t="s">
        <v>54</v>
      </c>
      <c r="C1786" t="s">
        <v>55</v>
      </c>
      <c r="D1786">
        <v>22.727</v>
      </c>
      <c r="E1786">
        <v>21.598199999999999</v>
      </c>
      <c r="F1786">
        <v>5.2263599999999997</v>
      </c>
      <c r="G1786">
        <v>1.1288</v>
      </c>
    </row>
    <row r="1787" spans="1:7" x14ac:dyDescent="0.25">
      <c r="A1787" s="20">
        <v>40820</v>
      </c>
      <c r="B1787" t="s">
        <v>54</v>
      </c>
      <c r="C1787" t="s">
        <v>55</v>
      </c>
      <c r="D1787">
        <v>21.598500000000001</v>
      </c>
      <c r="E1787">
        <v>19.999700000000001</v>
      </c>
      <c r="F1787">
        <v>7.9941199999999997</v>
      </c>
      <c r="G1787">
        <v>1.5988</v>
      </c>
    </row>
    <row r="1788" spans="1:7" x14ac:dyDescent="0.25">
      <c r="A1788" s="20">
        <v>40819</v>
      </c>
      <c r="B1788" t="s">
        <v>54</v>
      </c>
      <c r="C1788" t="s">
        <v>55</v>
      </c>
      <c r="D1788">
        <v>20</v>
      </c>
      <c r="E1788">
        <v>20</v>
      </c>
      <c r="F1788">
        <v>0</v>
      </c>
      <c r="G1788">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31</v>
      </c>
      <c r="B1" t="s">
        <v>24</v>
      </c>
      <c r="C1" t="s">
        <v>25</v>
      </c>
      <c r="D1" t="s">
        <v>26</v>
      </c>
      <c r="E1" t="s">
        <v>27</v>
      </c>
      <c r="F1" t="s">
        <v>29</v>
      </c>
      <c r="G1" t="s">
        <v>28</v>
      </c>
    </row>
    <row r="2" spans="1:7" x14ac:dyDescent="0.25">
      <c r="A2" s="20">
        <v>40512</v>
      </c>
      <c r="B2">
        <v>9.5649999999999995</v>
      </c>
      <c r="C2">
        <v>9.7720000000000002</v>
      </c>
      <c r="D2">
        <v>9.5419999999999998</v>
      </c>
      <c r="E2">
        <v>9.5570000000000004</v>
      </c>
      <c r="F2">
        <v>9.5570000000000004</v>
      </c>
      <c r="G2">
        <v>252000</v>
      </c>
    </row>
    <row r="3" spans="1:7" x14ac:dyDescent="0.25">
      <c r="A3" s="20">
        <v>40513</v>
      </c>
      <c r="B3">
        <v>9.9570000000000007</v>
      </c>
      <c r="C3">
        <v>9.9930000000000003</v>
      </c>
      <c r="D3">
        <v>9.7829999999999995</v>
      </c>
      <c r="E3">
        <v>9.7870000000000008</v>
      </c>
      <c r="F3">
        <v>9.7870000000000008</v>
      </c>
      <c r="G3">
        <v>484000</v>
      </c>
    </row>
    <row r="4" spans="1:7" x14ac:dyDescent="0.25">
      <c r="A4" s="20">
        <v>40514</v>
      </c>
      <c r="B4">
        <v>9.9239999999999995</v>
      </c>
      <c r="C4">
        <v>10.429</v>
      </c>
      <c r="D4">
        <v>9.9239999999999995</v>
      </c>
      <c r="E4">
        <v>10.429</v>
      </c>
      <c r="F4">
        <v>10.429</v>
      </c>
      <c r="G4">
        <v>62000</v>
      </c>
    </row>
    <row r="5" spans="1:7" x14ac:dyDescent="0.25">
      <c r="A5" s="20">
        <v>40515</v>
      </c>
      <c r="B5">
        <v>10.423</v>
      </c>
      <c r="C5">
        <v>11.041</v>
      </c>
      <c r="D5">
        <v>10.423</v>
      </c>
      <c r="E5">
        <v>11.041</v>
      </c>
      <c r="F5">
        <v>11.041</v>
      </c>
      <c r="G5">
        <v>168000</v>
      </c>
    </row>
    <row r="6" spans="1:7" x14ac:dyDescent="0.25">
      <c r="A6" s="20">
        <v>40518</v>
      </c>
      <c r="B6">
        <v>10.946</v>
      </c>
      <c r="C6">
        <v>11.278</v>
      </c>
      <c r="D6">
        <v>10.946</v>
      </c>
      <c r="E6">
        <v>11.252000000000001</v>
      </c>
      <c r="F6">
        <v>11.252000000000001</v>
      </c>
      <c r="G6">
        <v>232000</v>
      </c>
    </row>
    <row r="7" spans="1:7" x14ac:dyDescent="0.25">
      <c r="A7" s="20">
        <v>40519</v>
      </c>
      <c r="B7">
        <v>11.6</v>
      </c>
      <c r="C7">
        <v>11.6</v>
      </c>
      <c r="D7">
        <v>11.314</v>
      </c>
      <c r="E7">
        <v>11.358000000000001</v>
      </c>
      <c r="F7">
        <v>11.358000000000001</v>
      </c>
      <c r="G7">
        <v>434000</v>
      </c>
    </row>
    <row r="8" spans="1:7" x14ac:dyDescent="0.25">
      <c r="A8" s="20">
        <v>40520</v>
      </c>
      <c r="B8">
        <v>11.483000000000001</v>
      </c>
      <c r="C8">
        <v>11.622</v>
      </c>
      <c r="D8">
        <v>11.228999999999999</v>
      </c>
      <c r="E8">
        <v>11.555</v>
      </c>
      <c r="F8">
        <v>11.555</v>
      </c>
      <c r="G8">
        <v>750000</v>
      </c>
    </row>
    <row r="9" spans="1:7" x14ac:dyDescent="0.25">
      <c r="A9" s="20">
        <v>40521</v>
      </c>
      <c r="B9">
        <v>11.757999999999999</v>
      </c>
      <c r="C9">
        <v>11.865</v>
      </c>
      <c r="D9">
        <v>11.647</v>
      </c>
      <c r="E9">
        <v>11.816000000000001</v>
      </c>
      <c r="F9">
        <v>11.816000000000001</v>
      </c>
      <c r="G9">
        <v>146000</v>
      </c>
    </row>
    <row r="10" spans="1:7" x14ac:dyDescent="0.25">
      <c r="A10" s="20">
        <v>40522</v>
      </c>
      <c r="B10">
        <v>11.853</v>
      </c>
      <c r="C10">
        <v>11.99</v>
      </c>
      <c r="D10">
        <v>11.853</v>
      </c>
      <c r="E10">
        <v>11.917</v>
      </c>
      <c r="F10">
        <v>11.917</v>
      </c>
      <c r="G10">
        <v>536000</v>
      </c>
    </row>
    <row r="11" spans="1:7" x14ac:dyDescent="0.25">
      <c r="A11" s="20">
        <v>40525</v>
      </c>
      <c r="B11">
        <v>12.002000000000001</v>
      </c>
      <c r="C11">
        <v>12.002000000000001</v>
      </c>
      <c r="D11">
        <v>11.695</v>
      </c>
      <c r="E11">
        <v>11.747999999999999</v>
      </c>
      <c r="F11">
        <v>11.747999999999999</v>
      </c>
      <c r="G11">
        <v>552000</v>
      </c>
    </row>
    <row r="12" spans="1:7" x14ac:dyDescent="0.25">
      <c r="A12" s="20">
        <v>40526</v>
      </c>
      <c r="B12">
        <v>11.772</v>
      </c>
      <c r="C12">
        <v>11.772</v>
      </c>
      <c r="D12">
        <v>11.57</v>
      </c>
      <c r="E12">
        <v>11.669</v>
      </c>
      <c r="F12">
        <v>11.669</v>
      </c>
      <c r="G12">
        <v>66000</v>
      </c>
    </row>
    <row r="13" spans="1:7" x14ac:dyDescent="0.25">
      <c r="A13" s="20">
        <v>40527</v>
      </c>
      <c r="B13">
        <v>11.571</v>
      </c>
      <c r="C13">
        <v>11.823</v>
      </c>
      <c r="D13">
        <v>11.368</v>
      </c>
      <c r="E13">
        <v>11.414999999999999</v>
      </c>
      <c r="F13">
        <v>11.414999999999999</v>
      </c>
      <c r="G13">
        <v>244000</v>
      </c>
    </row>
    <row r="14" spans="1:7" x14ac:dyDescent="0.25">
      <c r="A14" s="20">
        <v>40528</v>
      </c>
      <c r="B14">
        <v>11.374000000000001</v>
      </c>
      <c r="C14">
        <v>11.625999999999999</v>
      </c>
      <c r="D14">
        <v>11.368</v>
      </c>
      <c r="E14">
        <v>11.568</v>
      </c>
      <c r="F14">
        <v>11.568</v>
      </c>
      <c r="G14">
        <v>77000</v>
      </c>
    </row>
    <row r="15" spans="1:7" x14ac:dyDescent="0.25">
      <c r="A15" s="20">
        <v>40529</v>
      </c>
      <c r="B15">
        <v>11.677</v>
      </c>
      <c r="C15">
        <v>11.882999999999999</v>
      </c>
      <c r="D15">
        <v>11.627000000000001</v>
      </c>
      <c r="E15">
        <v>11.821999999999999</v>
      </c>
      <c r="F15">
        <v>11.821999999999999</v>
      </c>
      <c r="G15">
        <v>165000</v>
      </c>
    </row>
    <row r="16" spans="1:7" x14ac:dyDescent="0.25">
      <c r="A16" s="20">
        <v>40532</v>
      </c>
      <c r="B16">
        <v>11.975</v>
      </c>
      <c r="C16">
        <v>12.14</v>
      </c>
      <c r="D16">
        <v>11.871</v>
      </c>
      <c r="E16">
        <v>12.135</v>
      </c>
      <c r="F16">
        <v>12.135</v>
      </c>
      <c r="G16">
        <v>33000</v>
      </c>
    </row>
    <row r="17" spans="1:7" x14ac:dyDescent="0.25">
      <c r="A17" s="20">
        <v>40533</v>
      </c>
      <c r="B17">
        <v>12.291</v>
      </c>
      <c r="C17">
        <v>12.375</v>
      </c>
      <c r="D17">
        <v>12.25</v>
      </c>
      <c r="E17">
        <v>12.334</v>
      </c>
      <c r="F17">
        <v>12.334</v>
      </c>
      <c r="G17">
        <v>106000</v>
      </c>
    </row>
    <row r="18" spans="1:7" x14ac:dyDescent="0.25">
      <c r="A18" s="20">
        <v>40534</v>
      </c>
      <c r="B18">
        <v>12.445</v>
      </c>
      <c r="C18">
        <v>12.484</v>
      </c>
      <c r="D18">
        <v>12.342000000000001</v>
      </c>
      <c r="E18">
        <v>12.366</v>
      </c>
      <c r="F18">
        <v>12.366</v>
      </c>
      <c r="G18">
        <v>101000</v>
      </c>
    </row>
    <row r="19" spans="1:7" x14ac:dyDescent="0.25">
      <c r="A19" s="20">
        <v>40535</v>
      </c>
      <c r="B19">
        <v>12.346</v>
      </c>
      <c r="C19">
        <v>12.346</v>
      </c>
      <c r="D19">
        <v>11.9</v>
      </c>
      <c r="E19">
        <v>11.968999999999999</v>
      </c>
      <c r="F19">
        <v>11.968999999999999</v>
      </c>
      <c r="G19">
        <v>122000</v>
      </c>
    </row>
    <row r="20" spans="1:7" x14ac:dyDescent="0.25">
      <c r="A20" s="20">
        <v>40539</v>
      </c>
      <c r="B20">
        <v>11.750999999999999</v>
      </c>
      <c r="C20">
        <v>11.750999999999999</v>
      </c>
      <c r="D20">
        <v>11.65</v>
      </c>
      <c r="E20">
        <v>11.65</v>
      </c>
      <c r="F20">
        <v>11.65</v>
      </c>
      <c r="G20">
        <v>11000</v>
      </c>
    </row>
    <row r="21" spans="1:7" x14ac:dyDescent="0.25">
      <c r="A21" s="20">
        <v>40540</v>
      </c>
      <c r="B21">
        <v>11.622</v>
      </c>
      <c r="C21">
        <v>11.622</v>
      </c>
      <c r="D21">
        <v>11.537000000000001</v>
      </c>
      <c r="E21">
        <v>11.537000000000001</v>
      </c>
      <c r="F21">
        <v>11.537000000000001</v>
      </c>
      <c r="G21">
        <v>26000</v>
      </c>
    </row>
    <row r="22" spans="1:7" x14ac:dyDescent="0.25">
      <c r="A22" s="20">
        <v>40541</v>
      </c>
      <c r="B22">
        <v>11.670999999999999</v>
      </c>
      <c r="C22">
        <v>11.782</v>
      </c>
      <c r="D22">
        <v>11.670999999999999</v>
      </c>
      <c r="E22">
        <v>11.78</v>
      </c>
      <c r="F22">
        <v>11.78</v>
      </c>
      <c r="G22">
        <v>88000</v>
      </c>
    </row>
    <row r="23" spans="1:7" x14ac:dyDescent="0.25">
      <c r="A23" s="20">
        <v>40542</v>
      </c>
      <c r="B23">
        <v>11.734</v>
      </c>
      <c r="C23">
        <v>11.847</v>
      </c>
      <c r="D23">
        <v>11.734</v>
      </c>
      <c r="E23">
        <v>11.847</v>
      </c>
      <c r="F23">
        <v>11.847</v>
      </c>
      <c r="G23">
        <v>29000</v>
      </c>
    </row>
    <row r="24" spans="1:7" x14ac:dyDescent="0.25">
      <c r="A24" s="20">
        <v>40543</v>
      </c>
      <c r="B24">
        <v>11.792999999999999</v>
      </c>
      <c r="C24">
        <v>12.002000000000001</v>
      </c>
      <c r="D24">
        <v>11.75</v>
      </c>
      <c r="E24">
        <v>11.954000000000001</v>
      </c>
      <c r="F24">
        <v>11.954000000000001</v>
      </c>
      <c r="G24">
        <v>85000</v>
      </c>
    </row>
    <row r="25" spans="1:7" x14ac:dyDescent="0.25">
      <c r="A25" s="20">
        <v>40546</v>
      </c>
      <c r="B25">
        <v>12.272</v>
      </c>
      <c r="C25">
        <v>12.48</v>
      </c>
      <c r="D25">
        <v>12.272</v>
      </c>
      <c r="E25">
        <v>12.38</v>
      </c>
      <c r="F25">
        <v>12.38</v>
      </c>
      <c r="G25">
        <v>103000</v>
      </c>
    </row>
    <row r="26" spans="1:7" x14ac:dyDescent="0.25">
      <c r="A26" s="20">
        <v>40547</v>
      </c>
      <c r="B26">
        <v>12.34</v>
      </c>
      <c r="C26">
        <v>12.34</v>
      </c>
      <c r="D26">
        <v>12.082000000000001</v>
      </c>
      <c r="E26">
        <v>12.135</v>
      </c>
      <c r="F26">
        <v>12.135</v>
      </c>
      <c r="G26">
        <v>28000</v>
      </c>
    </row>
    <row r="27" spans="1:7" x14ac:dyDescent="0.25">
      <c r="A27" s="20">
        <v>40548</v>
      </c>
      <c r="B27">
        <v>12.21</v>
      </c>
      <c r="C27">
        <v>12.654999999999999</v>
      </c>
      <c r="D27">
        <v>12.2</v>
      </c>
      <c r="E27">
        <v>12.599</v>
      </c>
      <c r="F27">
        <v>12.599</v>
      </c>
      <c r="G27">
        <v>65000</v>
      </c>
    </row>
    <row r="28" spans="1:7" x14ac:dyDescent="0.25">
      <c r="A28" s="20">
        <v>40549</v>
      </c>
      <c r="B28">
        <v>12.6</v>
      </c>
      <c r="C28">
        <v>12.6</v>
      </c>
      <c r="D28">
        <v>12.46</v>
      </c>
      <c r="E28">
        <v>12.526</v>
      </c>
      <c r="F28">
        <v>12.526</v>
      </c>
      <c r="G28">
        <v>88000</v>
      </c>
    </row>
    <row r="29" spans="1:7" x14ac:dyDescent="0.25">
      <c r="A29" s="20">
        <v>40550</v>
      </c>
      <c r="B29">
        <v>12.724</v>
      </c>
      <c r="C29">
        <v>12.8</v>
      </c>
      <c r="D29">
        <v>12.239000000000001</v>
      </c>
      <c r="E29">
        <v>12.507999999999999</v>
      </c>
      <c r="F29">
        <v>12.507999999999999</v>
      </c>
      <c r="G29">
        <v>102000</v>
      </c>
    </row>
    <row r="30" spans="1:7" x14ac:dyDescent="0.25">
      <c r="A30" s="20">
        <v>40553</v>
      </c>
      <c r="B30">
        <v>12.327999999999999</v>
      </c>
      <c r="C30">
        <v>12.545999999999999</v>
      </c>
      <c r="D30">
        <v>12.194000000000001</v>
      </c>
      <c r="E30">
        <v>12.545999999999999</v>
      </c>
      <c r="F30">
        <v>12.545999999999999</v>
      </c>
      <c r="G30">
        <v>142000</v>
      </c>
    </row>
    <row r="31" spans="1:7" x14ac:dyDescent="0.25">
      <c r="A31" s="20">
        <v>40554</v>
      </c>
      <c r="B31">
        <v>12.73</v>
      </c>
      <c r="C31">
        <v>12.916</v>
      </c>
      <c r="D31">
        <v>12.638</v>
      </c>
      <c r="E31">
        <v>12.916</v>
      </c>
      <c r="F31">
        <v>12.916</v>
      </c>
      <c r="G31">
        <v>265000</v>
      </c>
    </row>
    <row r="32" spans="1:7" x14ac:dyDescent="0.25">
      <c r="A32" s="20">
        <v>40555</v>
      </c>
      <c r="B32">
        <v>13.185</v>
      </c>
      <c r="C32">
        <v>13.497</v>
      </c>
      <c r="D32">
        <v>13.137</v>
      </c>
      <c r="E32">
        <v>13.492000000000001</v>
      </c>
      <c r="F32">
        <v>13.492000000000001</v>
      </c>
      <c r="G32">
        <v>57000</v>
      </c>
    </row>
    <row r="33" spans="1:7" x14ac:dyDescent="0.25">
      <c r="A33" s="20">
        <v>40556</v>
      </c>
      <c r="B33">
        <v>13.46</v>
      </c>
      <c r="C33">
        <v>13.614000000000001</v>
      </c>
      <c r="D33">
        <v>13.333</v>
      </c>
      <c r="E33">
        <v>13.61</v>
      </c>
      <c r="F33">
        <v>13.61</v>
      </c>
      <c r="G33">
        <v>765000</v>
      </c>
    </row>
    <row r="34" spans="1:7" x14ac:dyDescent="0.25">
      <c r="A34" s="20">
        <v>40557</v>
      </c>
      <c r="B34">
        <v>13.585000000000001</v>
      </c>
      <c r="C34">
        <v>14.285</v>
      </c>
      <c r="D34">
        <v>13.585000000000001</v>
      </c>
      <c r="E34">
        <v>14.209</v>
      </c>
      <c r="F34">
        <v>14.209</v>
      </c>
      <c r="G34">
        <v>761000</v>
      </c>
    </row>
    <row r="35" spans="1:7" x14ac:dyDescent="0.25">
      <c r="A35" s="20">
        <v>40561</v>
      </c>
      <c r="B35">
        <v>14.233000000000001</v>
      </c>
      <c r="C35">
        <v>14.664</v>
      </c>
      <c r="D35">
        <v>14.185</v>
      </c>
      <c r="E35">
        <v>14.657</v>
      </c>
      <c r="F35">
        <v>14.657</v>
      </c>
      <c r="G35">
        <v>542000</v>
      </c>
    </row>
    <row r="36" spans="1:7" x14ac:dyDescent="0.25">
      <c r="A36" s="20">
        <v>40562</v>
      </c>
      <c r="B36">
        <v>14.542</v>
      </c>
      <c r="C36">
        <v>14.542</v>
      </c>
      <c r="D36">
        <v>13.558999999999999</v>
      </c>
      <c r="E36">
        <v>13.802</v>
      </c>
      <c r="F36">
        <v>13.802</v>
      </c>
      <c r="G36">
        <v>483000</v>
      </c>
    </row>
    <row r="37" spans="1:7" x14ac:dyDescent="0.25">
      <c r="A37" s="20">
        <v>40563</v>
      </c>
      <c r="B37">
        <v>13.819000000000001</v>
      </c>
      <c r="C37">
        <v>14.026999999999999</v>
      </c>
      <c r="D37">
        <v>13.419</v>
      </c>
      <c r="E37">
        <v>13.962999999999999</v>
      </c>
      <c r="F37">
        <v>13.962999999999999</v>
      </c>
      <c r="G37">
        <v>470000</v>
      </c>
    </row>
    <row r="38" spans="1:7" x14ac:dyDescent="0.25">
      <c r="A38" s="20">
        <v>40564</v>
      </c>
      <c r="B38">
        <v>14.378</v>
      </c>
      <c r="C38">
        <v>14.381</v>
      </c>
      <c r="D38">
        <v>13.73</v>
      </c>
      <c r="E38">
        <v>13.835000000000001</v>
      </c>
      <c r="F38">
        <v>13.835000000000001</v>
      </c>
      <c r="G38">
        <v>352000</v>
      </c>
    </row>
    <row r="39" spans="1:7" x14ac:dyDescent="0.25">
      <c r="A39" s="20">
        <v>40567</v>
      </c>
      <c r="B39">
        <v>13.836</v>
      </c>
      <c r="C39">
        <v>14.162000000000001</v>
      </c>
      <c r="D39">
        <v>13.798</v>
      </c>
      <c r="E39">
        <v>14.131</v>
      </c>
      <c r="F39">
        <v>14.131</v>
      </c>
      <c r="G39">
        <v>642000</v>
      </c>
    </row>
    <row r="40" spans="1:7" x14ac:dyDescent="0.25">
      <c r="A40" s="20">
        <v>40568</v>
      </c>
      <c r="B40">
        <v>14</v>
      </c>
      <c r="C40">
        <v>14.207000000000001</v>
      </c>
      <c r="D40">
        <v>13.779</v>
      </c>
      <c r="E40">
        <v>14.2</v>
      </c>
      <c r="F40">
        <v>14.2</v>
      </c>
      <c r="G40">
        <v>421000</v>
      </c>
    </row>
    <row r="41" spans="1:7" x14ac:dyDescent="0.25">
      <c r="A41" s="20">
        <v>40569</v>
      </c>
      <c r="B41">
        <v>14.467000000000001</v>
      </c>
      <c r="C41">
        <v>14.85</v>
      </c>
      <c r="D41">
        <v>14.391999999999999</v>
      </c>
      <c r="E41">
        <v>14.736000000000001</v>
      </c>
      <c r="F41">
        <v>14.736000000000001</v>
      </c>
      <c r="G41">
        <v>281000</v>
      </c>
    </row>
    <row r="42" spans="1:7" x14ac:dyDescent="0.25">
      <c r="A42" s="20">
        <v>40570</v>
      </c>
      <c r="B42">
        <v>14.795999999999999</v>
      </c>
      <c r="C42">
        <v>15.076000000000001</v>
      </c>
      <c r="D42">
        <v>14.707000000000001</v>
      </c>
      <c r="E42">
        <v>15.054</v>
      </c>
      <c r="F42">
        <v>15.054</v>
      </c>
      <c r="G42">
        <v>401000</v>
      </c>
    </row>
    <row r="43" spans="1:7" x14ac:dyDescent="0.25">
      <c r="A43" s="20">
        <v>40571</v>
      </c>
      <c r="B43">
        <v>15.087</v>
      </c>
      <c r="C43">
        <v>15.302</v>
      </c>
      <c r="D43">
        <v>13.569000000000001</v>
      </c>
      <c r="E43">
        <v>13.75</v>
      </c>
      <c r="F43">
        <v>13.75</v>
      </c>
      <c r="G43">
        <v>715000</v>
      </c>
    </row>
    <row r="44" spans="1:7" x14ac:dyDescent="0.25">
      <c r="A44" s="20">
        <v>40574</v>
      </c>
      <c r="B44">
        <v>13.933999999999999</v>
      </c>
      <c r="C44">
        <v>13.946</v>
      </c>
      <c r="D44">
        <v>13.643000000000001</v>
      </c>
      <c r="E44">
        <v>13.765000000000001</v>
      </c>
      <c r="F44">
        <v>13.765000000000001</v>
      </c>
      <c r="G44">
        <v>484000</v>
      </c>
    </row>
    <row r="45" spans="1:7" x14ac:dyDescent="0.25">
      <c r="A45" s="20">
        <v>40575</v>
      </c>
      <c r="B45">
        <v>14.159000000000001</v>
      </c>
      <c r="C45">
        <v>14.566000000000001</v>
      </c>
      <c r="D45">
        <v>14.159000000000001</v>
      </c>
      <c r="E45">
        <v>14.457000000000001</v>
      </c>
      <c r="F45">
        <v>14.457000000000001</v>
      </c>
      <c r="G45">
        <v>314000</v>
      </c>
    </row>
    <row r="46" spans="1:7" x14ac:dyDescent="0.25">
      <c r="A46" s="20">
        <v>40576</v>
      </c>
      <c r="B46">
        <v>14.317</v>
      </c>
      <c r="C46">
        <v>14.653</v>
      </c>
      <c r="D46">
        <v>14.308999999999999</v>
      </c>
      <c r="E46">
        <v>14.472</v>
      </c>
      <c r="F46">
        <v>14.472</v>
      </c>
      <c r="G46">
        <v>234000</v>
      </c>
    </row>
    <row r="47" spans="1:7" x14ac:dyDescent="0.25">
      <c r="A47" s="20">
        <v>40577</v>
      </c>
      <c r="B47">
        <v>14.395</v>
      </c>
      <c r="C47">
        <v>14.695</v>
      </c>
      <c r="D47">
        <v>14.085000000000001</v>
      </c>
      <c r="E47">
        <v>14.677</v>
      </c>
      <c r="F47">
        <v>14.677</v>
      </c>
      <c r="G47">
        <v>180000</v>
      </c>
    </row>
    <row r="48" spans="1:7" x14ac:dyDescent="0.25">
      <c r="A48" s="20">
        <v>40578</v>
      </c>
      <c r="B48">
        <v>14.795</v>
      </c>
      <c r="C48">
        <v>15.045</v>
      </c>
      <c r="D48">
        <v>14.592000000000001</v>
      </c>
      <c r="E48">
        <v>15.006</v>
      </c>
      <c r="F48">
        <v>15.006</v>
      </c>
      <c r="G48">
        <v>771000</v>
      </c>
    </row>
    <row r="49" spans="1:7" x14ac:dyDescent="0.25">
      <c r="A49" s="20">
        <v>40581</v>
      </c>
      <c r="B49">
        <v>15.215</v>
      </c>
      <c r="C49">
        <v>15.4</v>
      </c>
      <c r="D49">
        <v>15.211</v>
      </c>
      <c r="E49">
        <v>15.234999999999999</v>
      </c>
      <c r="F49">
        <v>15.234999999999999</v>
      </c>
      <c r="G49">
        <v>297000</v>
      </c>
    </row>
    <row r="50" spans="1:7" x14ac:dyDescent="0.25">
      <c r="A50" s="20">
        <v>40582</v>
      </c>
      <c r="B50">
        <v>15.222</v>
      </c>
      <c r="C50">
        <v>15.503</v>
      </c>
      <c r="D50">
        <v>15.023999999999999</v>
      </c>
      <c r="E50">
        <v>15.502000000000001</v>
      </c>
      <c r="F50">
        <v>15.502000000000001</v>
      </c>
      <c r="G50">
        <v>222000</v>
      </c>
    </row>
    <row r="51" spans="1:7" x14ac:dyDescent="0.25">
      <c r="A51" s="20">
        <v>40583</v>
      </c>
      <c r="B51">
        <v>15.295</v>
      </c>
      <c r="C51">
        <v>15.471</v>
      </c>
      <c r="D51">
        <v>15.08</v>
      </c>
      <c r="E51">
        <v>15.371</v>
      </c>
      <c r="F51">
        <v>15.371</v>
      </c>
      <c r="G51">
        <v>617000</v>
      </c>
    </row>
    <row r="52" spans="1:7" x14ac:dyDescent="0.25">
      <c r="A52" s="20">
        <v>40584</v>
      </c>
      <c r="B52">
        <v>15.025</v>
      </c>
      <c r="C52">
        <v>15.49</v>
      </c>
      <c r="D52">
        <v>15</v>
      </c>
      <c r="E52">
        <v>15.38</v>
      </c>
      <c r="F52">
        <v>15.38</v>
      </c>
      <c r="G52">
        <v>412000</v>
      </c>
    </row>
    <row r="53" spans="1:7" x14ac:dyDescent="0.25">
      <c r="A53" s="20">
        <v>40585</v>
      </c>
      <c r="B53">
        <v>15.315</v>
      </c>
      <c r="C53">
        <v>15.682</v>
      </c>
      <c r="D53">
        <v>15.263</v>
      </c>
      <c r="E53">
        <v>15.666</v>
      </c>
      <c r="F53">
        <v>15.666</v>
      </c>
      <c r="G53">
        <v>438000</v>
      </c>
    </row>
    <row r="54" spans="1:7" x14ac:dyDescent="0.25">
      <c r="A54" s="20">
        <v>40588</v>
      </c>
      <c r="B54">
        <v>15.685</v>
      </c>
      <c r="C54">
        <v>15.811999999999999</v>
      </c>
      <c r="D54">
        <v>15.56</v>
      </c>
      <c r="E54">
        <v>15.8</v>
      </c>
      <c r="F54">
        <v>15.8</v>
      </c>
      <c r="G54">
        <v>513000</v>
      </c>
    </row>
    <row r="55" spans="1:7" x14ac:dyDescent="0.25">
      <c r="A55" s="20">
        <v>40589</v>
      </c>
      <c r="B55">
        <v>15.683</v>
      </c>
      <c r="C55">
        <v>15.759</v>
      </c>
      <c r="D55">
        <v>15.568</v>
      </c>
      <c r="E55">
        <v>15.603</v>
      </c>
      <c r="F55">
        <v>15.603</v>
      </c>
      <c r="G55">
        <v>532000</v>
      </c>
    </row>
    <row r="56" spans="1:7" x14ac:dyDescent="0.25">
      <c r="A56" s="20">
        <v>40590</v>
      </c>
      <c r="B56">
        <v>15.824999999999999</v>
      </c>
      <c r="C56">
        <v>15.949</v>
      </c>
      <c r="D56">
        <v>15.388</v>
      </c>
      <c r="E56">
        <v>15.391999999999999</v>
      </c>
      <c r="F56">
        <v>15.391999999999999</v>
      </c>
      <c r="G56">
        <v>739000</v>
      </c>
    </row>
    <row r="57" spans="1:7" x14ac:dyDescent="0.25">
      <c r="A57" s="20">
        <v>40591</v>
      </c>
      <c r="B57">
        <v>15.289</v>
      </c>
      <c r="C57">
        <v>15.353999999999999</v>
      </c>
      <c r="D57">
        <v>15.134</v>
      </c>
      <c r="E57">
        <v>15.218</v>
      </c>
      <c r="F57">
        <v>15.218</v>
      </c>
      <c r="G57">
        <v>448000</v>
      </c>
    </row>
    <row r="58" spans="1:7" x14ac:dyDescent="0.25">
      <c r="A58" s="20">
        <v>40592</v>
      </c>
      <c r="B58">
        <v>15.294</v>
      </c>
      <c r="C58">
        <v>15.31</v>
      </c>
      <c r="D58">
        <v>14.964</v>
      </c>
      <c r="E58">
        <v>15.085000000000001</v>
      </c>
      <c r="F58">
        <v>15.085000000000001</v>
      </c>
      <c r="G58">
        <v>400000</v>
      </c>
    </row>
    <row r="59" spans="1:7" x14ac:dyDescent="0.25">
      <c r="A59" s="20">
        <v>40596</v>
      </c>
      <c r="B59">
        <v>14.175000000000001</v>
      </c>
      <c r="C59">
        <v>14.516</v>
      </c>
      <c r="D59">
        <v>13.1</v>
      </c>
      <c r="E59">
        <v>13.249000000000001</v>
      </c>
      <c r="F59">
        <v>13.249000000000001</v>
      </c>
      <c r="G59">
        <v>2169000</v>
      </c>
    </row>
    <row r="60" spans="1:7" x14ac:dyDescent="0.25">
      <c r="A60" s="20">
        <v>40597</v>
      </c>
      <c r="B60">
        <v>13.199</v>
      </c>
      <c r="C60">
        <v>13.311</v>
      </c>
      <c r="D60">
        <v>12.183999999999999</v>
      </c>
      <c r="E60">
        <v>12.622999999999999</v>
      </c>
      <c r="F60">
        <v>12.622999999999999</v>
      </c>
      <c r="G60">
        <v>1379000</v>
      </c>
    </row>
    <row r="61" spans="1:7" x14ac:dyDescent="0.25">
      <c r="A61" s="20">
        <v>40598</v>
      </c>
      <c r="B61">
        <v>12.573</v>
      </c>
      <c r="C61">
        <v>12.863</v>
      </c>
      <c r="D61">
        <v>12.254</v>
      </c>
      <c r="E61">
        <v>12.731</v>
      </c>
      <c r="F61">
        <v>12.731</v>
      </c>
      <c r="G61">
        <v>2331000</v>
      </c>
    </row>
    <row r="62" spans="1:7" x14ac:dyDescent="0.25">
      <c r="A62" s="20">
        <v>40599</v>
      </c>
      <c r="B62">
        <v>13.127000000000001</v>
      </c>
      <c r="C62">
        <v>13.555999999999999</v>
      </c>
      <c r="D62">
        <v>13.092000000000001</v>
      </c>
      <c r="E62">
        <v>13.554</v>
      </c>
      <c r="F62">
        <v>13.554</v>
      </c>
      <c r="G62">
        <v>858000</v>
      </c>
    </row>
    <row r="63" spans="1:7" x14ac:dyDescent="0.25">
      <c r="A63" s="20">
        <v>40602</v>
      </c>
      <c r="B63">
        <v>13.9</v>
      </c>
      <c r="C63">
        <v>14.22</v>
      </c>
      <c r="D63">
        <v>13.86</v>
      </c>
      <c r="E63">
        <v>14.098000000000001</v>
      </c>
      <c r="F63">
        <v>14.098000000000001</v>
      </c>
      <c r="G63">
        <v>737000</v>
      </c>
    </row>
    <row r="64" spans="1:7" x14ac:dyDescent="0.25">
      <c r="A64" s="20">
        <v>40603</v>
      </c>
      <c r="B64">
        <v>14.302</v>
      </c>
      <c r="C64">
        <v>14.302</v>
      </c>
      <c r="D64">
        <v>13.034000000000001</v>
      </c>
      <c r="E64">
        <v>13.058999999999999</v>
      </c>
      <c r="F64">
        <v>13.058999999999999</v>
      </c>
      <c r="G64">
        <v>1510000</v>
      </c>
    </row>
    <row r="65" spans="1:7" x14ac:dyDescent="0.25">
      <c r="A65" s="20">
        <v>40604</v>
      </c>
      <c r="B65">
        <v>13.048999999999999</v>
      </c>
      <c r="C65">
        <v>13.411</v>
      </c>
      <c r="D65">
        <v>12.86</v>
      </c>
      <c r="E65">
        <v>13.02</v>
      </c>
      <c r="F65">
        <v>13.02</v>
      </c>
      <c r="G65">
        <v>1157000</v>
      </c>
    </row>
    <row r="66" spans="1:7" x14ac:dyDescent="0.25">
      <c r="A66" s="20">
        <v>40605</v>
      </c>
      <c r="B66">
        <v>13.577999999999999</v>
      </c>
      <c r="C66">
        <v>13.680999999999999</v>
      </c>
      <c r="D66">
        <v>12.961</v>
      </c>
      <c r="E66">
        <v>13.644</v>
      </c>
      <c r="F66">
        <v>13.644</v>
      </c>
      <c r="G66">
        <v>1190000</v>
      </c>
    </row>
    <row r="67" spans="1:7" x14ac:dyDescent="0.25">
      <c r="A67" s="20">
        <v>40606</v>
      </c>
      <c r="B67">
        <v>13.693</v>
      </c>
      <c r="C67">
        <v>13.792999999999999</v>
      </c>
      <c r="D67">
        <v>13.02</v>
      </c>
      <c r="E67">
        <v>13.317</v>
      </c>
      <c r="F67">
        <v>13.317</v>
      </c>
      <c r="G67">
        <v>1519000</v>
      </c>
    </row>
    <row r="68" spans="1:7" x14ac:dyDescent="0.25">
      <c r="A68" s="20">
        <v>40609</v>
      </c>
      <c r="B68">
        <v>12.907999999999999</v>
      </c>
      <c r="C68">
        <v>13.602</v>
      </c>
      <c r="D68">
        <v>12.536</v>
      </c>
      <c r="E68">
        <v>12.948</v>
      </c>
      <c r="F68">
        <v>12.948</v>
      </c>
      <c r="G68">
        <v>1102000</v>
      </c>
    </row>
    <row r="69" spans="1:7" x14ac:dyDescent="0.25">
      <c r="A69" s="20">
        <v>40610</v>
      </c>
      <c r="B69">
        <v>12.988</v>
      </c>
      <c r="C69">
        <v>13.311</v>
      </c>
      <c r="D69">
        <v>12.65</v>
      </c>
      <c r="E69">
        <v>13.218999999999999</v>
      </c>
      <c r="F69">
        <v>13.218999999999999</v>
      </c>
      <c r="G69">
        <v>1607000</v>
      </c>
    </row>
    <row r="70" spans="1:7" x14ac:dyDescent="0.25">
      <c r="A70" s="20">
        <v>40611</v>
      </c>
      <c r="B70">
        <v>13.113</v>
      </c>
      <c r="C70">
        <v>13.145</v>
      </c>
      <c r="D70">
        <v>12.696999999999999</v>
      </c>
      <c r="E70">
        <v>13.042999999999999</v>
      </c>
      <c r="F70">
        <v>13.042999999999999</v>
      </c>
      <c r="G70">
        <v>1336000</v>
      </c>
    </row>
    <row r="71" spans="1:7" x14ac:dyDescent="0.25">
      <c r="A71" s="20">
        <v>40612</v>
      </c>
      <c r="B71">
        <v>12.592000000000001</v>
      </c>
      <c r="C71">
        <v>12.7</v>
      </c>
      <c r="D71">
        <v>12.276999999999999</v>
      </c>
      <c r="E71">
        <v>12.382</v>
      </c>
      <c r="F71">
        <v>12.382</v>
      </c>
      <c r="G71">
        <v>1901000</v>
      </c>
    </row>
    <row r="72" spans="1:7" x14ac:dyDescent="0.25">
      <c r="A72" s="20">
        <v>40613</v>
      </c>
      <c r="B72">
        <v>12.17</v>
      </c>
      <c r="C72">
        <v>12.782999999999999</v>
      </c>
      <c r="D72">
        <v>12.157</v>
      </c>
      <c r="E72">
        <v>12.706</v>
      </c>
      <c r="F72">
        <v>12.706</v>
      </c>
      <c r="G72">
        <v>1604000</v>
      </c>
    </row>
    <row r="73" spans="1:7" x14ac:dyDescent="0.25">
      <c r="A73" s="20">
        <v>40616</v>
      </c>
      <c r="B73">
        <v>12.316000000000001</v>
      </c>
      <c r="C73">
        <v>12.615</v>
      </c>
      <c r="D73">
        <v>12.189</v>
      </c>
      <c r="E73">
        <v>12.582000000000001</v>
      </c>
      <c r="F73">
        <v>12.582000000000001</v>
      </c>
      <c r="G73">
        <v>1460000</v>
      </c>
    </row>
    <row r="74" spans="1:7" x14ac:dyDescent="0.25">
      <c r="A74" s="20">
        <v>40617</v>
      </c>
      <c r="B74">
        <v>11.208</v>
      </c>
      <c r="C74">
        <v>12.257999999999999</v>
      </c>
      <c r="D74">
        <v>11.201000000000001</v>
      </c>
      <c r="E74">
        <v>12.031000000000001</v>
      </c>
      <c r="F74">
        <v>12.031000000000001</v>
      </c>
      <c r="G74">
        <v>1800000</v>
      </c>
    </row>
    <row r="75" spans="1:7" x14ac:dyDescent="0.25">
      <c r="A75" s="20">
        <v>40618</v>
      </c>
      <c r="B75">
        <v>11.909000000000001</v>
      </c>
      <c r="C75">
        <v>11.981999999999999</v>
      </c>
      <c r="D75">
        <v>10.548</v>
      </c>
      <c r="E75">
        <v>11.044</v>
      </c>
      <c r="F75">
        <v>11.044</v>
      </c>
      <c r="G75">
        <v>5494000</v>
      </c>
    </row>
    <row r="76" spans="1:7" x14ac:dyDescent="0.25">
      <c r="A76" s="20">
        <v>40619</v>
      </c>
      <c r="B76">
        <v>11.593</v>
      </c>
      <c r="C76">
        <v>11.705</v>
      </c>
      <c r="D76">
        <v>11.311</v>
      </c>
      <c r="E76">
        <v>11.451000000000001</v>
      </c>
      <c r="F76">
        <v>11.451000000000001</v>
      </c>
      <c r="G76">
        <v>2998000</v>
      </c>
    </row>
    <row r="77" spans="1:7" x14ac:dyDescent="0.25">
      <c r="A77" s="20">
        <v>40620</v>
      </c>
      <c r="B77">
        <v>11.916</v>
      </c>
      <c r="C77">
        <v>11.936999999999999</v>
      </c>
      <c r="D77">
        <v>11.586</v>
      </c>
      <c r="E77">
        <v>11.74</v>
      </c>
      <c r="F77">
        <v>11.74</v>
      </c>
      <c r="G77">
        <v>1482000</v>
      </c>
    </row>
    <row r="78" spans="1:7" x14ac:dyDescent="0.25">
      <c r="A78" s="20">
        <v>40623</v>
      </c>
      <c r="B78">
        <v>12.231</v>
      </c>
      <c r="C78">
        <v>12.670999999999999</v>
      </c>
      <c r="D78">
        <v>12.141</v>
      </c>
      <c r="E78">
        <v>12.66</v>
      </c>
      <c r="F78">
        <v>12.66</v>
      </c>
      <c r="G78">
        <v>1045000</v>
      </c>
    </row>
    <row r="79" spans="1:7" x14ac:dyDescent="0.25">
      <c r="A79" s="20">
        <v>40624</v>
      </c>
      <c r="B79">
        <v>12.816000000000001</v>
      </c>
      <c r="C79">
        <v>12.84</v>
      </c>
      <c r="D79">
        <v>12.586</v>
      </c>
      <c r="E79">
        <v>12.722</v>
      </c>
      <c r="F79">
        <v>12.722</v>
      </c>
      <c r="G79">
        <v>491000</v>
      </c>
    </row>
    <row r="80" spans="1:7" x14ac:dyDescent="0.25">
      <c r="A80" s="20">
        <v>40625</v>
      </c>
      <c r="B80">
        <v>12.637</v>
      </c>
      <c r="C80">
        <v>13.24</v>
      </c>
      <c r="D80">
        <v>12.395</v>
      </c>
      <c r="E80">
        <v>13.195</v>
      </c>
      <c r="F80">
        <v>13.195</v>
      </c>
      <c r="G80">
        <v>1070000</v>
      </c>
    </row>
    <row r="81" spans="1:7" x14ac:dyDescent="0.25">
      <c r="A81" s="20">
        <v>40626</v>
      </c>
      <c r="B81">
        <v>13.584</v>
      </c>
      <c r="C81">
        <v>13.682</v>
      </c>
      <c r="D81">
        <v>13.33</v>
      </c>
      <c r="E81">
        <v>13.541</v>
      </c>
      <c r="F81">
        <v>13.541</v>
      </c>
      <c r="G81">
        <v>1521000</v>
      </c>
    </row>
    <row r="82" spans="1:7" x14ac:dyDescent="0.25">
      <c r="A82" s="20">
        <v>40627</v>
      </c>
      <c r="B82">
        <v>13.72</v>
      </c>
      <c r="C82">
        <v>13.922000000000001</v>
      </c>
      <c r="D82">
        <v>13.532999999999999</v>
      </c>
      <c r="E82">
        <v>13.56</v>
      </c>
      <c r="F82">
        <v>13.56</v>
      </c>
      <c r="G82">
        <v>1862000</v>
      </c>
    </row>
    <row r="83" spans="1:7" x14ac:dyDescent="0.25">
      <c r="A83" s="20">
        <v>40630</v>
      </c>
      <c r="B83">
        <v>13.693</v>
      </c>
      <c r="C83">
        <v>13.795</v>
      </c>
      <c r="D83">
        <v>13.38</v>
      </c>
      <c r="E83">
        <v>13.388999999999999</v>
      </c>
      <c r="F83">
        <v>13.388999999999999</v>
      </c>
      <c r="G83">
        <v>1079000</v>
      </c>
    </row>
    <row r="84" spans="1:7" x14ac:dyDescent="0.25">
      <c r="A84" s="20">
        <v>40631</v>
      </c>
      <c r="B84">
        <v>13.417999999999999</v>
      </c>
      <c r="C84">
        <v>13.704000000000001</v>
      </c>
      <c r="D84">
        <v>13.2</v>
      </c>
      <c r="E84">
        <v>13.7</v>
      </c>
      <c r="F84">
        <v>13.7</v>
      </c>
      <c r="G84">
        <v>715000</v>
      </c>
    </row>
    <row r="85" spans="1:7" x14ac:dyDescent="0.25">
      <c r="A85" s="20">
        <v>40632</v>
      </c>
      <c r="B85">
        <v>13.875</v>
      </c>
      <c r="C85">
        <v>14.055</v>
      </c>
      <c r="D85">
        <v>13.802</v>
      </c>
      <c r="E85">
        <v>13.958</v>
      </c>
      <c r="F85">
        <v>13.958</v>
      </c>
      <c r="G85">
        <v>571000</v>
      </c>
    </row>
    <row r="86" spans="1:7" x14ac:dyDescent="0.25">
      <c r="A86" s="20">
        <v>40633</v>
      </c>
      <c r="B86">
        <v>13.827999999999999</v>
      </c>
      <c r="C86">
        <v>14.035</v>
      </c>
      <c r="D86">
        <v>13.78</v>
      </c>
      <c r="E86">
        <v>13.987</v>
      </c>
      <c r="F86">
        <v>13.987</v>
      </c>
      <c r="G86">
        <v>959000</v>
      </c>
    </row>
    <row r="87" spans="1:7" x14ac:dyDescent="0.25">
      <c r="A87" s="20">
        <v>40634</v>
      </c>
      <c r="B87">
        <v>14.278</v>
      </c>
      <c r="C87">
        <v>14.413</v>
      </c>
      <c r="D87">
        <v>13.968999999999999</v>
      </c>
      <c r="E87">
        <v>14.116</v>
      </c>
      <c r="F87">
        <v>14.116</v>
      </c>
      <c r="G87">
        <v>953000</v>
      </c>
    </row>
    <row r="88" spans="1:7" x14ac:dyDescent="0.25">
      <c r="A88" s="20">
        <v>40637</v>
      </c>
      <c r="B88">
        <v>14.247</v>
      </c>
      <c r="C88">
        <v>14.315</v>
      </c>
      <c r="D88">
        <v>14.05</v>
      </c>
      <c r="E88">
        <v>14.254</v>
      </c>
      <c r="F88">
        <v>14.254</v>
      </c>
      <c r="G88">
        <v>348000</v>
      </c>
    </row>
    <row r="89" spans="1:7" x14ac:dyDescent="0.25">
      <c r="A89" s="20">
        <v>40638</v>
      </c>
      <c r="B89">
        <v>14.162000000000001</v>
      </c>
      <c r="C89">
        <v>14.56</v>
      </c>
      <c r="D89">
        <v>14.148</v>
      </c>
      <c r="E89">
        <v>14.49</v>
      </c>
      <c r="F89">
        <v>14.49</v>
      </c>
      <c r="G89">
        <v>470000</v>
      </c>
    </row>
    <row r="90" spans="1:7" x14ac:dyDescent="0.25">
      <c r="A90" s="20">
        <v>40639</v>
      </c>
      <c r="B90">
        <v>14.664</v>
      </c>
      <c r="C90">
        <v>14.718999999999999</v>
      </c>
      <c r="D90">
        <v>14.332000000000001</v>
      </c>
      <c r="E90">
        <v>14.557</v>
      </c>
      <c r="F90">
        <v>14.557</v>
      </c>
      <c r="G90">
        <v>685000</v>
      </c>
    </row>
    <row r="91" spans="1:7" x14ac:dyDescent="0.25">
      <c r="A91" s="20">
        <v>40640</v>
      </c>
      <c r="B91">
        <v>14.539</v>
      </c>
      <c r="C91">
        <v>14.6</v>
      </c>
      <c r="D91">
        <v>14.17</v>
      </c>
      <c r="E91">
        <v>14.44</v>
      </c>
      <c r="F91">
        <v>14.44</v>
      </c>
      <c r="G91">
        <v>812000</v>
      </c>
    </row>
    <row r="92" spans="1:7" x14ac:dyDescent="0.25">
      <c r="A92" s="20">
        <v>40641</v>
      </c>
      <c r="B92">
        <v>14.605</v>
      </c>
      <c r="C92">
        <v>14.7</v>
      </c>
      <c r="D92">
        <v>14</v>
      </c>
      <c r="E92">
        <v>14.173</v>
      </c>
      <c r="F92">
        <v>14.173</v>
      </c>
      <c r="G92">
        <v>780000</v>
      </c>
    </row>
    <row r="93" spans="1:7" x14ac:dyDescent="0.25">
      <c r="A93" s="20">
        <v>40644</v>
      </c>
      <c r="B93">
        <v>14.308</v>
      </c>
      <c r="C93">
        <v>14.472</v>
      </c>
      <c r="D93">
        <v>14.129</v>
      </c>
      <c r="E93">
        <v>14.32</v>
      </c>
      <c r="F93">
        <v>14.32</v>
      </c>
      <c r="G93">
        <v>802000</v>
      </c>
    </row>
    <row r="94" spans="1:7" x14ac:dyDescent="0.25">
      <c r="A94" s="20">
        <v>40645</v>
      </c>
      <c r="B94">
        <v>14.032999999999999</v>
      </c>
      <c r="C94">
        <v>14.298999999999999</v>
      </c>
      <c r="D94">
        <v>13.885</v>
      </c>
      <c r="E94">
        <v>14.198</v>
      </c>
      <c r="F94">
        <v>14.198</v>
      </c>
      <c r="G94">
        <v>933000</v>
      </c>
    </row>
    <row r="95" spans="1:7" x14ac:dyDescent="0.25">
      <c r="A95" s="20">
        <v>40646</v>
      </c>
      <c r="B95">
        <v>14.375</v>
      </c>
      <c r="C95">
        <v>14.445</v>
      </c>
      <c r="D95">
        <v>14.154999999999999</v>
      </c>
      <c r="E95">
        <v>14.417</v>
      </c>
      <c r="F95">
        <v>14.417</v>
      </c>
      <c r="G95">
        <v>669000</v>
      </c>
    </row>
    <row r="96" spans="1:7" x14ac:dyDescent="0.25">
      <c r="A96" s="20">
        <v>40647</v>
      </c>
      <c r="B96">
        <v>14.145</v>
      </c>
      <c r="C96">
        <v>14.627000000000001</v>
      </c>
      <c r="D96">
        <v>14.073</v>
      </c>
      <c r="E96">
        <v>14.541</v>
      </c>
      <c r="F96">
        <v>14.541</v>
      </c>
      <c r="G96">
        <v>562000</v>
      </c>
    </row>
    <row r="97" spans="1:7" x14ac:dyDescent="0.25">
      <c r="A97" s="20">
        <v>40648</v>
      </c>
      <c r="B97">
        <v>14.647</v>
      </c>
      <c r="C97">
        <v>14.93</v>
      </c>
      <c r="D97">
        <v>14.487</v>
      </c>
      <c r="E97">
        <v>14.871</v>
      </c>
      <c r="F97">
        <v>14.871</v>
      </c>
      <c r="G97">
        <v>948000</v>
      </c>
    </row>
    <row r="98" spans="1:7" x14ac:dyDescent="0.25">
      <c r="A98" s="20">
        <v>40651</v>
      </c>
      <c r="B98">
        <v>14.205</v>
      </c>
      <c r="C98">
        <v>14.585000000000001</v>
      </c>
      <c r="D98">
        <v>13.9</v>
      </c>
      <c r="E98">
        <v>14.512</v>
      </c>
      <c r="F98">
        <v>14.512</v>
      </c>
      <c r="G98">
        <v>6626000</v>
      </c>
    </row>
    <row r="99" spans="1:7" x14ac:dyDescent="0.25">
      <c r="A99" s="20">
        <v>40652</v>
      </c>
      <c r="B99">
        <v>14.7</v>
      </c>
      <c r="C99">
        <v>15.279</v>
      </c>
      <c r="D99">
        <v>14.669</v>
      </c>
      <c r="E99">
        <v>15.253</v>
      </c>
      <c r="F99">
        <v>15.253</v>
      </c>
      <c r="G99">
        <v>4950000</v>
      </c>
    </row>
    <row r="100" spans="1:7" x14ac:dyDescent="0.25">
      <c r="A100" s="20">
        <v>40653</v>
      </c>
      <c r="B100">
        <v>15.821999999999999</v>
      </c>
      <c r="C100">
        <v>15.991</v>
      </c>
      <c r="D100">
        <v>15.757999999999999</v>
      </c>
      <c r="E100">
        <v>15.874000000000001</v>
      </c>
      <c r="F100">
        <v>15.874000000000001</v>
      </c>
      <c r="G100">
        <v>3637000</v>
      </c>
    </row>
    <row r="101" spans="1:7" x14ac:dyDescent="0.25">
      <c r="A101" s="20">
        <v>40654</v>
      </c>
      <c r="B101">
        <v>16.191998999999999</v>
      </c>
      <c r="C101">
        <v>16.341999000000001</v>
      </c>
      <c r="D101">
        <v>15.909000000000001</v>
      </c>
      <c r="E101">
        <v>16.337</v>
      </c>
      <c r="F101">
        <v>16.337</v>
      </c>
      <c r="G101">
        <v>873000</v>
      </c>
    </row>
    <row r="102" spans="1:7" x14ac:dyDescent="0.25">
      <c r="A102" s="20">
        <v>40658</v>
      </c>
      <c r="B102">
        <v>16.419001000000002</v>
      </c>
      <c r="C102">
        <v>16.742000999999998</v>
      </c>
      <c r="D102">
        <v>16.299999</v>
      </c>
      <c r="E102">
        <v>16.719000000000001</v>
      </c>
      <c r="F102">
        <v>16.719000000000001</v>
      </c>
      <c r="G102">
        <v>728000</v>
      </c>
    </row>
    <row r="103" spans="1:7" x14ac:dyDescent="0.25">
      <c r="A103" s="20">
        <v>40659</v>
      </c>
      <c r="B103">
        <v>16.934000000000001</v>
      </c>
      <c r="C103">
        <v>17.285</v>
      </c>
      <c r="D103">
        <v>16.812000000000001</v>
      </c>
      <c r="E103">
        <v>17.09</v>
      </c>
      <c r="F103">
        <v>17.09</v>
      </c>
      <c r="G103">
        <v>1456000</v>
      </c>
    </row>
    <row r="104" spans="1:7" x14ac:dyDescent="0.25">
      <c r="A104" s="20">
        <v>40660</v>
      </c>
      <c r="B104">
        <v>17.087999</v>
      </c>
      <c r="C104">
        <v>17.302999</v>
      </c>
      <c r="D104">
        <v>16.396999000000001</v>
      </c>
      <c r="E104">
        <v>17.302999</v>
      </c>
      <c r="F104">
        <v>17.302999</v>
      </c>
      <c r="G104">
        <v>1690000</v>
      </c>
    </row>
    <row r="105" spans="1:7" x14ac:dyDescent="0.25">
      <c r="A105" s="20">
        <v>40661</v>
      </c>
      <c r="B105">
        <v>17.087999</v>
      </c>
      <c r="C105">
        <v>17.611999999999998</v>
      </c>
      <c r="D105">
        <v>17.087999</v>
      </c>
      <c r="E105">
        <v>17.544001000000002</v>
      </c>
      <c r="F105">
        <v>17.544001000000002</v>
      </c>
      <c r="G105">
        <v>901000</v>
      </c>
    </row>
    <row r="106" spans="1:7" x14ac:dyDescent="0.25">
      <c r="A106" s="20">
        <v>40662</v>
      </c>
      <c r="B106">
        <v>17.545000000000002</v>
      </c>
      <c r="C106">
        <v>17.556999000000001</v>
      </c>
      <c r="D106">
        <v>17.363001000000001</v>
      </c>
      <c r="E106">
        <v>17.492000999999998</v>
      </c>
      <c r="F106">
        <v>17.492000999999998</v>
      </c>
      <c r="G106">
        <v>560000</v>
      </c>
    </row>
    <row r="107" spans="1:7" x14ac:dyDescent="0.25">
      <c r="A107" s="20">
        <v>40665</v>
      </c>
      <c r="B107">
        <v>17.687000000000001</v>
      </c>
      <c r="C107">
        <v>17.687000000000001</v>
      </c>
      <c r="D107">
        <v>16.818999999999999</v>
      </c>
      <c r="E107">
        <v>16.985001</v>
      </c>
      <c r="F107">
        <v>16.985001</v>
      </c>
      <c r="G107">
        <v>1910000</v>
      </c>
    </row>
    <row r="108" spans="1:7" x14ac:dyDescent="0.25">
      <c r="A108" s="20">
        <v>40666</v>
      </c>
      <c r="B108">
        <v>16.877001</v>
      </c>
      <c r="C108">
        <v>16.923999999999999</v>
      </c>
      <c r="D108">
        <v>16.209</v>
      </c>
      <c r="E108">
        <v>16.625</v>
      </c>
      <c r="F108">
        <v>16.625</v>
      </c>
      <c r="G108">
        <v>1390000</v>
      </c>
    </row>
    <row r="109" spans="1:7" x14ac:dyDescent="0.25">
      <c r="A109" s="20">
        <v>40667</v>
      </c>
      <c r="B109">
        <v>16.608000000000001</v>
      </c>
      <c r="C109">
        <v>16.614999999999998</v>
      </c>
      <c r="D109">
        <v>15.885999999999999</v>
      </c>
      <c r="E109">
        <v>16.419001000000002</v>
      </c>
      <c r="F109">
        <v>16.419001000000002</v>
      </c>
      <c r="G109">
        <v>2050000</v>
      </c>
    </row>
    <row r="110" spans="1:7" x14ac:dyDescent="0.25">
      <c r="A110" s="20">
        <v>40668</v>
      </c>
      <c r="B110">
        <v>15.885999999999999</v>
      </c>
      <c r="C110">
        <v>16.603000999999999</v>
      </c>
      <c r="D110">
        <v>15.782999999999999</v>
      </c>
      <c r="E110">
        <v>15.954000000000001</v>
      </c>
      <c r="F110">
        <v>15.954000000000001</v>
      </c>
      <c r="G110">
        <v>2619000</v>
      </c>
    </row>
    <row r="111" spans="1:7" x14ac:dyDescent="0.25">
      <c r="A111" s="20">
        <v>40669</v>
      </c>
      <c r="B111">
        <v>16.731999999999999</v>
      </c>
      <c r="C111">
        <v>16.983000000000001</v>
      </c>
      <c r="D111">
        <v>15.819000000000001</v>
      </c>
      <c r="E111">
        <v>16.325001</v>
      </c>
      <c r="F111">
        <v>16.325001</v>
      </c>
      <c r="G111">
        <v>2351000</v>
      </c>
    </row>
    <row r="112" spans="1:7" x14ac:dyDescent="0.25">
      <c r="A112" s="20">
        <v>40672</v>
      </c>
      <c r="B112">
        <v>16.254999000000002</v>
      </c>
      <c r="C112">
        <v>16.895</v>
      </c>
      <c r="D112">
        <v>16.253</v>
      </c>
      <c r="E112">
        <v>16.820999</v>
      </c>
      <c r="F112">
        <v>16.820999</v>
      </c>
      <c r="G112">
        <v>800000</v>
      </c>
    </row>
    <row r="113" spans="1:7" x14ac:dyDescent="0.25">
      <c r="A113" s="20">
        <v>40673</v>
      </c>
      <c r="B113">
        <v>17.042000000000002</v>
      </c>
      <c r="C113">
        <v>17.5</v>
      </c>
      <c r="D113">
        <v>16.913</v>
      </c>
      <c r="E113">
        <v>17.422001000000002</v>
      </c>
      <c r="F113">
        <v>17.422001000000002</v>
      </c>
      <c r="G113">
        <v>2612000</v>
      </c>
    </row>
    <row r="114" spans="1:7" x14ac:dyDescent="0.25">
      <c r="A114" s="20">
        <v>40674</v>
      </c>
      <c r="B114">
        <v>17.403998999999999</v>
      </c>
      <c r="C114">
        <v>17.441998999999999</v>
      </c>
      <c r="D114">
        <v>16.589001</v>
      </c>
      <c r="E114">
        <v>17.100000000000001</v>
      </c>
      <c r="F114">
        <v>17.100000000000001</v>
      </c>
      <c r="G114">
        <v>1815000</v>
      </c>
    </row>
    <row r="115" spans="1:7" x14ac:dyDescent="0.25">
      <c r="A115" s="20">
        <v>40675</v>
      </c>
      <c r="B115">
        <v>16.830998999999998</v>
      </c>
      <c r="C115">
        <v>17.443000999999999</v>
      </c>
      <c r="D115">
        <v>16.573</v>
      </c>
      <c r="E115">
        <v>17.263999999999999</v>
      </c>
      <c r="F115">
        <v>17.263999999999999</v>
      </c>
      <c r="G115">
        <v>1800000</v>
      </c>
    </row>
    <row r="116" spans="1:7" x14ac:dyDescent="0.25">
      <c r="A116" s="20">
        <v>40676</v>
      </c>
      <c r="B116">
        <v>17.391999999999999</v>
      </c>
      <c r="C116">
        <v>17.433001000000001</v>
      </c>
      <c r="D116">
        <v>16.782</v>
      </c>
      <c r="E116">
        <v>17.033999999999999</v>
      </c>
      <c r="F116">
        <v>17.033999999999999</v>
      </c>
      <c r="G116">
        <v>2718000</v>
      </c>
    </row>
    <row r="117" spans="1:7" x14ac:dyDescent="0.25">
      <c r="A117" s="20">
        <v>40679</v>
      </c>
      <c r="B117">
        <v>16.855</v>
      </c>
      <c r="C117">
        <v>17.388999999999999</v>
      </c>
      <c r="D117">
        <v>16.687999999999999</v>
      </c>
      <c r="E117">
        <v>16.697001</v>
      </c>
      <c r="F117">
        <v>16.697001</v>
      </c>
      <c r="G117">
        <v>3126000</v>
      </c>
    </row>
    <row r="118" spans="1:7" x14ac:dyDescent="0.25">
      <c r="A118" s="20">
        <v>40680</v>
      </c>
      <c r="B118">
        <v>16.478999999999999</v>
      </c>
      <c r="C118">
        <v>17.041</v>
      </c>
      <c r="D118">
        <v>16.236000000000001</v>
      </c>
      <c r="E118">
        <v>17</v>
      </c>
      <c r="F118">
        <v>17</v>
      </c>
      <c r="G118">
        <v>2837000</v>
      </c>
    </row>
    <row r="119" spans="1:7" x14ac:dyDescent="0.25">
      <c r="A119" s="20">
        <v>40681</v>
      </c>
      <c r="B119">
        <v>17.065000999999999</v>
      </c>
      <c r="C119">
        <v>17.558001000000001</v>
      </c>
      <c r="D119">
        <v>16.856999999999999</v>
      </c>
      <c r="E119">
        <v>17.440999999999999</v>
      </c>
      <c r="F119">
        <v>17.440999999999999</v>
      </c>
      <c r="G119">
        <v>1857000</v>
      </c>
    </row>
    <row r="120" spans="1:7" x14ac:dyDescent="0.25">
      <c r="A120" s="20">
        <v>40682</v>
      </c>
      <c r="B120">
        <v>17.684000000000001</v>
      </c>
      <c r="C120">
        <v>17.864999999999998</v>
      </c>
      <c r="D120">
        <v>17.420999999999999</v>
      </c>
      <c r="E120">
        <v>17.809999000000001</v>
      </c>
      <c r="F120">
        <v>17.809999000000001</v>
      </c>
      <c r="G120">
        <v>2695000</v>
      </c>
    </row>
    <row r="121" spans="1:7" x14ac:dyDescent="0.25">
      <c r="A121" s="20">
        <v>40683</v>
      </c>
      <c r="B121">
        <v>17.815999999999999</v>
      </c>
      <c r="C121">
        <v>18.075001</v>
      </c>
      <c r="D121">
        <v>17.254000000000001</v>
      </c>
      <c r="E121">
        <v>17.617999999999999</v>
      </c>
      <c r="F121">
        <v>17.617999999999999</v>
      </c>
      <c r="G121">
        <v>2682000</v>
      </c>
    </row>
    <row r="122" spans="1:7" x14ac:dyDescent="0.25">
      <c r="A122" s="20">
        <v>40686</v>
      </c>
      <c r="B122">
        <v>16.773001000000001</v>
      </c>
      <c r="C122">
        <v>17.285</v>
      </c>
      <c r="D122">
        <v>16.666</v>
      </c>
      <c r="E122">
        <v>17.016000999999999</v>
      </c>
      <c r="F122">
        <v>17.016000999999999</v>
      </c>
      <c r="G122">
        <v>1710000</v>
      </c>
    </row>
    <row r="123" spans="1:7" x14ac:dyDescent="0.25">
      <c r="A123" s="20">
        <v>40687</v>
      </c>
      <c r="B123">
        <v>17.236999999999998</v>
      </c>
      <c r="C123">
        <v>17.454000000000001</v>
      </c>
      <c r="D123">
        <v>17.07</v>
      </c>
      <c r="E123">
        <v>17.073999000000001</v>
      </c>
      <c r="F123">
        <v>17.073999000000001</v>
      </c>
      <c r="G123">
        <v>1416000</v>
      </c>
    </row>
    <row r="124" spans="1:7" x14ac:dyDescent="0.25">
      <c r="A124" s="20">
        <v>40688</v>
      </c>
      <c r="B124">
        <v>17.082999999999998</v>
      </c>
      <c r="C124">
        <v>17.745000999999998</v>
      </c>
      <c r="D124">
        <v>17.068000999999999</v>
      </c>
      <c r="E124">
        <v>17.57</v>
      </c>
      <c r="F124">
        <v>17.57</v>
      </c>
      <c r="G124">
        <v>3523000</v>
      </c>
    </row>
    <row r="125" spans="1:7" x14ac:dyDescent="0.25">
      <c r="A125" s="20">
        <v>40689</v>
      </c>
      <c r="B125">
        <v>17.516999999999999</v>
      </c>
      <c r="C125">
        <v>17.999001</v>
      </c>
      <c r="D125">
        <v>17.399999999999999</v>
      </c>
      <c r="E125">
        <v>17.934000000000001</v>
      </c>
      <c r="F125">
        <v>17.934000000000001</v>
      </c>
      <c r="G125">
        <v>1623000</v>
      </c>
    </row>
    <row r="126" spans="1:7" x14ac:dyDescent="0.25">
      <c r="A126" s="20">
        <v>40690</v>
      </c>
      <c r="B126">
        <v>18.236999999999998</v>
      </c>
      <c r="C126">
        <v>18.500999</v>
      </c>
      <c r="D126">
        <v>18.170999999999999</v>
      </c>
      <c r="E126">
        <v>18.278998999999999</v>
      </c>
      <c r="F126">
        <v>18.278998999999999</v>
      </c>
      <c r="G126">
        <v>1274000</v>
      </c>
    </row>
    <row r="127" spans="1:7" x14ac:dyDescent="0.25">
      <c r="A127" s="20">
        <v>40694</v>
      </c>
      <c r="B127">
        <v>18.959999</v>
      </c>
      <c r="C127">
        <v>18.959999</v>
      </c>
      <c r="D127">
        <v>18.561001000000001</v>
      </c>
      <c r="E127">
        <v>18.815000999999999</v>
      </c>
      <c r="F127">
        <v>18.815000999999999</v>
      </c>
      <c r="G127">
        <v>991000</v>
      </c>
    </row>
    <row r="128" spans="1:7" x14ac:dyDescent="0.25">
      <c r="A128" s="20">
        <v>40695</v>
      </c>
      <c r="B128">
        <v>18.665001</v>
      </c>
      <c r="C128">
        <v>18.735001</v>
      </c>
      <c r="D128">
        <v>17.545999999999999</v>
      </c>
      <c r="E128">
        <v>17.545999999999999</v>
      </c>
      <c r="F128">
        <v>17.545999999999999</v>
      </c>
      <c r="G128">
        <v>2227000</v>
      </c>
    </row>
    <row r="129" spans="1:7" x14ac:dyDescent="0.25">
      <c r="A129" s="20">
        <v>40696</v>
      </c>
      <c r="B129">
        <v>17.850000000000001</v>
      </c>
      <c r="C129">
        <v>17.981999999999999</v>
      </c>
      <c r="D129">
        <v>17.240998999999999</v>
      </c>
      <c r="E129">
        <v>17.777000000000001</v>
      </c>
      <c r="F129">
        <v>17.777000000000001</v>
      </c>
      <c r="G129">
        <v>2940000</v>
      </c>
    </row>
    <row r="130" spans="1:7" x14ac:dyDescent="0.25">
      <c r="A130" s="20">
        <v>40697</v>
      </c>
      <c r="B130">
        <v>17.059999000000001</v>
      </c>
      <c r="C130">
        <v>18</v>
      </c>
      <c r="D130">
        <v>17.024999999999999</v>
      </c>
      <c r="E130">
        <v>17.766000999999999</v>
      </c>
      <c r="F130">
        <v>17.766000999999999</v>
      </c>
      <c r="G130">
        <v>3127000</v>
      </c>
    </row>
    <row r="131" spans="1:7" x14ac:dyDescent="0.25">
      <c r="A131" s="20">
        <v>40700</v>
      </c>
      <c r="B131">
        <v>17.805</v>
      </c>
      <c r="C131">
        <v>17.992999999999999</v>
      </c>
      <c r="D131">
        <v>17.27</v>
      </c>
      <c r="E131">
        <v>17.488001000000001</v>
      </c>
      <c r="F131">
        <v>17.488001000000001</v>
      </c>
      <c r="G131">
        <v>1571000</v>
      </c>
    </row>
    <row r="132" spans="1:7" x14ac:dyDescent="0.25">
      <c r="A132" s="20">
        <v>40701</v>
      </c>
      <c r="B132">
        <v>17.799999</v>
      </c>
      <c r="C132">
        <v>18.100000000000001</v>
      </c>
      <c r="D132">
        <v>17.677999</v>
      </c>
      <c r="E132">
        <v>17.677999</v>
      </c>
      <c r="F132">
        <v>17.677999</v>
      </c>
      <c r="G132">
        <v>2214000</v>
      </c>
    </row>
    <row r="133" spans="1:7" x14ac:dyDescent="0.25">
      <c r="A133" s="20">
        <v>40702</v>
      </c>
      <c r="B133">
        <v>17.683001000000001</v>
      </c>
      <c r="C133">
        <v>17.861000000000001</v>
      </c>
      <c r="D133">
        <v>17.334</v>
      </c>
      <c r="E133">
        <v>17.393000000000001</v>
      </c>
      <c r="F133">
        <v>17.393000000000001</v>
      </c>
      <c r="G133">
        <v>3138000</v>
      </c>
    </row>
    <row r="134" spans="1:7" x14ac:dyDescent="0.25">
      <c r="A134" s="20">
        <v>40703</v>
      </c>
      <c r="B134">
        <v>17.68</v>
      </c>
      <c r="C134">
        <v>18.099001000000001</v>
      </c>
      <c r="D134">
        <v>17.622999</v>
      </c>
      <c r="E134">
        <v>17.927999</v>
      </c>
      <c r="F134">
        <v>17.927999</v>
      </c>
      <c r="G134">
        <v>1578000</v>
      </c>
    </row>
    <row r="135" spans="1:7" x14ac:dyDescent="0.25">
      <c r="A135" s="20">
        <v>40704</v>
      </c>
      <c r="B135">
        <v>17.895</v>
      </c>
      <c r="C135">
        <v>17.948999000000001</v>
      </c>
      <c r="D135">
        <v>17.179001</v>
      </c>
      <c r="E135">
        <v>17.355</v>
      </c>
      <c r="F135">
        <v>17.355</v>
      </c>
      <c r="G135">
        <v>5212000</v>
      </c>
    </row>
    <row r="136" spans="1:7" x14ac:dyDescent="0.25">
      <c r="A136" s="20">
        <v>40707</v>
      </c>
      <c r="B136">
        <v>17.423999999999999</v>
      </c>
      <c r="C136">
        <v>17.597999999999999</v>
      </c>
      <c r="D136">
        <v>16.697001</v>
      </c>
      <c r="E136">
        <v>17.038</v>
      </c>
      <c r="F136">
        <v>17.038</v>
      </c>
      <c r="G136">
        <v>6210000</v>
      </c>
    </row>
    <row r="137" spans="1:7" x14ac:dyDescent="0.25">
      <c r="A137" s="20">
        <v>40708</v>
      </c>
      <c r="B137">
        <v>17.525998999999999</v>
      </c>
      <c r="C137">
        <v>17.77</v>
      </c>
      <c r="D137">
        <v>17.490998999999999</v>
      </c>
      <c r="E137">
        <v>17.545000000000002</v>
      </c>
      <c r="F137">
        <v>17.545000000000002</v>
      </c>
      <c r="G137">
        <v>2285000</v>
      </c>
    </row>
    <row r="138" spans="1:7" x14ac:dyDescent="0.25">
      <c r="A138" s="20">
        <v>40709</v>
      </c>
      <c r="B138">
        <v>16.951000000000001</v>
      </c>
      <c r="C138">
        <v>17.076000000000001</v>
      </c>
      <c r="D138">
        <v>16</v>
      </c>
      <c r="E138">
        <v>16.080998999999998</v>
      </c>
      <c r="F138">
        <v>16.080998999999998</v>
      </c>
      <c r="G138">
        <v>7963000</v>
      </c>
    </row>
    <row r="139" spans="1:7" x14ac:dyDescent="0.25">
      <c r="A139" s="20">
        <v>40710</v>
      </c>
      <c r="B139">
        <v>15.766</v>
      </c>
      <c r="C139">
        <v>16.007999000000002</v>
      </c>
      <c r="D139">
        <v>14.462</v>
      </c>
      <c r="E139">
        <v>15.231999999999999</v>
      </c>
      <c r="F139">
        <v>15.231999999999999</v>
      </c>
      <c r="G139">
        <v>17082000</v>
      </c>
    </row>
    <row r="140" spans="1:7" x14ac:dyDescent="0.25">
      <c r="A140" s="20">
        <v>40711</v>
      </c>
      <c r="B140">
        <v>15.708</v>
      </c>
      <c r="C140">
        <v>15.872999999999999</v>
      </c>
      <c r="D140">
        <v>15.157999999999999</v>
      </c>
      <c r="E140">
        <v>15.496</v>
      </c>
      <c r="F140">
        <v>15.496</v>
      </c>
      <c r="G140">
        <v>4754000</v>
      </c>
    </row>
    <row r="141" spans="1:7" x14ac:dyDescent="0.25">
      <c r="A141" s="20">
        <v>40714</v>
      </c>
      <c r="B141">
        <v>15.382999999999999</v>
      </c>
      <c r="C141">
        <v>16.207999999999998</v>
      </c>
      <c r="D141">
        <v>15.285</v>
      </c>
      <c r="E141">
        <v>16.173999999999999</v>
      </c>
      <c r="F141">
        <v>16.173999999999999</v>
      </c>
      <c r="G141">
        <v>3921000</v>
      </c>
    </row>
    <row r="142" spans="1:7" x14ac:dyDescent="0.25">
      <c r="A142" s="20">
        <v>40715</v>
      </c>
      <c r="B142">
        <v>16.670999999999999</v>
      </c>
      <c r="C142">
        <v>17.122</v>
      </c>
      <c r="D142">
        <v>16.585999999999999</v>
      </c>
      <c r="E142">
        <v>16.700001</v>
      </c>
      <c r="F142">
        <v>16.700001</v>
      </c>
      <c r="G142">
        <v>1829000</v>
      </c>
    </row>
    <row r="143" spans="1:7" x14ac:dyDescent="0.25">
      <c r="A143" s="20">
        <v>40716</v>
      </c>
      <c r="B143">
        <v>16.885999999999999</v>
      </c>
      <c r="C143">
        <v>17.231000999999999</v>
      </c>
      <c r="D143">
        <v>16.513999999999999</v>
      </c>
      <c r="E143">
        <v>16.558001000000001</v>
      </c>
      <c r="F143">
        <v>16.558001000000001</v>
      </c>
      <c r="G143">
        <v>4497000</v>
      </c>
    </row>
    <row r="144" spans="1:7" x14ac:dyDescent="0.25">
      <c r="A144" s="20">
        <v>40717</v>
      </c>
      <c r="B144">
        <v>15.654999999999999</v>
      </c>
      <c r="C144">
        <v>16.563998999999999</v>
      </c>
      <c r="D144">
        <v>15.414</v>
      </c>
      <c r="E144">
        <v>16.542000000000002</v>
      </c>
      <c r="F144">
        <v>16.542000000000002</v>
      </c>
      <c r="G144">
        <v>4923000</v>
      </c>
    </row>
    <row r="145" spans="1:7" x14ac:dyDescent="0.25">
      <c r="A145" s="20">
        <v>40718</v>
      </c>
      <c r="B145">
        <v>16.698</v>
      </c>
      <c r="C145">
        <v>16.777999999999999</v>
      </c>
      <c r="D145">
        <v>15.778</v>
      </c>
      <c r="E145">
        <v>15.853999999999999</v>
      </c>
      <c r="F145">
        <v>15.853999999999999</v>
      </c>
      <c r="G145">
        <v>48099000</v>
      </c>
    </row>
    <row r="146" spans="1:7" x14ac:dyDescent="0.25">
      <c r="A146" s="20">
        <v>40721</v>
      </c>
      <c r="B146">
        <v>15.83</v>
      </c>
      <c r="C146">
        <v>16.190000999999999</v>
      </c>
      <c r="D146">
        <v>15.62</v>
      </c>
      <c r="E146">
        <v>16.110001</v>
      </c>
      <c r="F146">
        <v>16.110001</v>
      </c>
      <c r="G146">
        <v>1968200</v>
      </c>
    </row>
    <row r="147" spans="1:7" x14ac:dyDescent="0.25">
      <c r="A147" s="20">
        <v>40722</v>
      </c>
      <c r="B147">
        <v>16.34</v>
      </c>
      <c r="C147">
        <v>16.760000000000002</v>
      </c>
      <c r="D147">
        <v>16.190000999999999</v>
      </c>
      <c r="E147">
        <v>16.739999999999998</v>
      </c>
      <c r="F147">
        <v>16.739999999999998</v>
      </c>
      <c r="G147">
        <v>2767500</v>
      </c>
    </row>
    <row r="148" spans="1:7" x14ac:dyDescent="0.25">
      <c r="A148" s="20">
        <v>40723</v>
      </c>
      <c r="B148">
        <v>17.16</v>
      </c>
      <c r="C148">
        <v>17.600000000000001</v>
      </c>
      <c r="D148">
        <v>17</v>
      </c>
      <c r="E148">
        <v>17.549999</v>
      </c>
      <c r="F148">
        <v>17.549999</v>
      </c>
      <c r="G148">
        <v>2163400</v>
      </c>
    </row>
    <row r="149" spans="1:7" x14ac:dyDescent="0.25">
      <c r="A149" s="20">
        <v>40724</v>
      </c>
      <c r="B149">
        <v>17.899999999999999</v>
      </c>
      <c r="C149">
        <v>18.48</v>
      </c>
      <c r="D149">
        <v>17.860001</v>
      </c>
      <c r="E149">
        <v>18.290001</v>
      </c>
      <c r="F149">
        <v>18.290001</v>
      </c>
      <c r="G149">
        <v>2696300</v>
      </c>
    </row>
    <row r="150" spans="1:7" x14ac:dyDescent="0.25">
      <c r="A150" s="20">
        <v>40725</v>
      </c>
      <c r="B150">
        <v>18.389999</v>
      </c>
      <c r="C150">
        <v>19.149999999999999</v>
      </c>
      <c r="D150">
        <v>18.329999999999998</v>
      </c>
      <c r="E150">
        <v>19</v>
      </c>
      <c r="F150">
        <v>19</v>
      </c>
      <c r="G150">
        <v>3158100</v>
      </c>
    </row>
    <row r="151" spans="1:7" x14ac:dyDescent="0.25">
      <c r="A151" s="20">
        <v>40729</v>
      </c>
      <c r="B151">
        <v>19.040001</v>
      </c>
      <c r="C151">
        <v>19.200001</v>
      </c>
      <c r="D151">
        <v>18.799999</v>
      </c>
      <c r="E151">
        <v>18.91</v>
      </c>
      <c r="F151">
        <v>18.91</v>
      </c>
      <c r="G151">
        <v>3239100</v>
      </c>
    </row>
    <row r="152" spans="1:7" x14ac:dyDescent="0.25">
      <c r="A152" s="20">
        <v>40730</v>
      </c>
      <c r="B152">
        <v>18.700001</v>
      </c>
      <c r="C152">
        <v>18.879999000000002</v>
      </c>
      <c r="D152">
        <v>18.32</v>
      </c>
      <c r="E152">
        <v>18.639999</v>
      </c>
      <c r="F152">
        <v>18.639999</v>
      </c>
      <c r="G152">
        <v>3107100</v>
      </c>
    </row>
    <row r="153" spans="1:7" x14ac:dyDescent="0.25">
      <c r="A153" s="20">
        <v>40731</v>
      </c>
      <c r="B153">
        <v>19.290001</v>
      </c>
      <c r="C153">
        <v>19.360001</v>
      </c>
      <c r="D153">
        <v>19.110001</v>
      </c>
      <c r="E153">
        <v>19.170000000000002</v>
      </c>
      <c r="F153">
        <v>19.170000000000002</v>
      </c>
      <c r="G153">
        <v>3282700</v>
      </c>
    </row>
    <row r="154" spans="1:7" x14ac:dyDescent="0.25">
      <c r="A154" s="20">
        <v>40732</v>
      </c>
      <c r="B154">
        <v>18.420000000000002</v>
      </c>
      <c r="C154">
        <v>18.920000000000002</v>
      </c>
      <c r="D154">
        <v>18.420000000000002</v>
      </c>
      <c r="E154">
        <v>18.889999</v>
      </c>
      <c r="F154">
        <v>18.889999</v>
      </c>
      <c r="G154">
        <v>3531000</v>
      </c>
    </row>
    <row r="155" spans="1:7" x14ac:dyDescent="0.25">
      <c r="A155" s="20">
        <v>40735</v>
      </c>
      <c r="B155">
        <v>17.969999000000001</v>
      </c>
      <c r="C155">
        <v>18.190000999999999</v>
      </c>
      <c r="D155">
        <v>17.260000000000002</v>
      </c>
      <c r="E155">
        <v>17.34</v>
      </c>
      <c r="F155">
        <v>17.34</v>
      </c>
      <c r="G155">
        <v>3479500</v>
      </c>
    </row>
    <row r="156" spans="1:7" x14ac:dyDescent="0.25">
      <c r="A156" s="20">
        <v>40736</v>
      </c>
      <c r="B156">
        <v>16.989999999999998</v>
      </c>
      <c r="C156">
        <v>17.68</v>
      </c>
      <c r="D156">
        <v>16.870000999999998</v>
      </c>
      <c r="E156">
        <v>16.889999</v>
      </c>
      <c r="F156">
        <v>16.889999</v>
      </c>
      <c r="G156">
        <v>4761400</v>
      </c>
    </row>
    <row r="157" spans="1:7" x14ac:dyDescent="0.25">
      <c r="A157" s="20">
        <v>40737</v>
      </c>
      <c r="B157">
        <v>17.27</v>
      </c>
      <c r="C157">
        <v>17.73</v>
      </c>
      <c r="D157">
        <v>16.719999000000001</v>
      </c>
      <c r="E157">
        <v>16.899999999999999</v>
      </c>
      <c r="F157">
        <v>16.899999999999999</v>
      </c>
      <c r="G157">
        <v>2135000</v>
      </c>
    </row>
    <row r="158" spans="1:7" x14ac:dyDescent="0.25">
      <c r="A158" s="20">
        <v>40738</v>
      </c>
      <c r="B158">
        <v>17.079999999999998</v>
      </c>
      <c r="C158">
        <v>17.100000000000001</v>
      </c>
      <c r="D158">
        <v>15.86</v>
      </c>
      <c r="E158">
        <v>16.280000999999999</v>
      </c>
      <c r="F158">
        <v>16.280000999999999</v>
      </c>
      <c r="G158">
        <v>4673000</v>
      </c>
    </row>
    <row r="159" spans="1:7" x14ac:dyDescent="0.25">
      <c r="A159" s="20">
        <v>40739</v>
      </c>
      <c r="B159">
        <v>16.489999999999998</v>
      </c>
      <c r="C159">
        <v>16.690000999999999</v>
      </c>
      <c r="D159">
        <v>15.88</v>
      </c>
      <c r="E159">
        <v>16.469999000000001</v>
      </c>
      <c r="F159">
        <v>16.469999000000001</v>
      </c>
      <c r="G159">
        <v>5381800</v>
      </c>
    </row>
    <row r="160" spans="1:7" x14ac:dyDescent="0.25">
      <c r="A160" s="20">
        <v>40742</v>
      </c>
      <c r="B160">
        <v>16.120000999999998</v>
      </c>
      <c r="C160">
        <v>16.16</v>
      </c>
      <c r="D160">
        <v>15.76</v>
      </c>
      <c r="E160">
        <v>16.07</v>
      </c>
      <c r="F160">
        <v>16.07</v>
      </c>
      <c r="G160">
        <v>3768600</v>
      </c>
    </row>
    <row r="161" spans="1:7" x14ac:dyDescent="0.25">
      <c r="A161" s="20">
        <v>40743</v>
      </c>
      <c r="B161">
        <v>16.399999999999999</v>
      </c>
      <c r="C161">
        <v>16.91</v>
      </c>
      <c r="D161">
        <v>16.379999000000002</v>
      </c>
      <c r="E161">
        <v>16.829999999999998</v>
      </c>
      <c r="F161">
        <v>16.829999999999998</v>
      </c>
      <c r="G161">
        <v>5150700</v>
      </c>
    </row>
    <row r="162" spans="1:7" x14ac:dyDescent="0.25">
      <c r="A162" s="20">
        <v>40744</v>
      </c>
      <c r="B162">
        <v>17.149999999999999</v>
      </c>
      <c r="C162">
        <v>17.260000000000002</v>
      </c>
      <c r="D162">
        <v>16.850000000000001</v>
      </c>
      <c r="E162">
        <v>17.170000000000002</v>
      </c>
      <c r="F162">
        <v>17.170000000000002</v>
      </c>
      <c r="G162">
        <v>1936500</v>
      </c>
    </row>
    <row r="163" spans="1:7" x14ac:dyDescent="0.25">
      <c r="A163" s="20">
        <v>40745</v>
      </c>
      <c r="B163">
        <v>17.66</v>
      </c>
      <c r="C163">
        <v>18.170000000000002</v>
      </c>
      <c r="D163">
        <v>17.540001</v>
      </c>
      <c r="E163">
        <v>18.110001</v>
      </c>
      <c r="F163">
        <v>18.110001</v>
      </c>
      <c r="G163">
        <v>7206400</v>
      </c>
    </row>
    <row r="164" spans="1:7" x14ac:dyDescent="0.25">
      <c r="A164" s="20">
        <v>40746</v>
      </c>
      <c r="B164">
        <v>18.25</v>
      </c>
      <c r="C164">
        <v>18.379999000000002</v>
      </c>
      <c r="D164">
        <v>17.920000000000002</v>
      </c>
      <c r="E164">
        <v>18.209999</v>
      </c>
      <c r="F164">
        <v>18.209999</v>
      </c>
      <c r="G164">
        <v>2856900</v>
      </c>
    </row>
    <row r="165" spans="1:7" x14ac:dyDescent="0.25">
      <c r="A165" s="20">
        <v>40749</v>
      </c>
      <c r="B165">
        <v>17.639999</v>
      </c>
      <c r="C165">
        <v>17.93</v>
      </c>
      <c r="D165">
        <v>17.459999</v>
      </c>
      <c r="E165">
        <v>17.48</v>
      </c>
      <c r="F165">
        <v>17.48</v>
      </c>
      <c r="G165">
        <v>2063100</v>
      </c>
    </row>
    <row r="166" spans="1:7" x14ac:dyDescent="0.25">
      <c r="A166" s="20">
        <v>40750</v>
      </c>
      <c r="B166">
        <v>17.41</v>
      </c>
      <c r="C166">
        <v>17.469999000000001</v>
      </c>
      <c r="D166">
        <v>16.969999000000001</v>
      </c>
      <c r="E166">
        <v>17.110001</v>
      </c>
      <c r="F166">
        <v>17.110001</v>
      </c>
      <c r="G166">
        <v>2018300</v>
      </c>
    </row>
    <row r="167" spans="1:7" x14ac:dyDescent="0.25">
      <c r="A167" s="20">
        <v>40751</v>
      </c>
      <c r="B167">
        <v>16.790001</v>
      </c>
      <c r="C167">
        <v>16.799999</v>
      </c>
      <c r="D167">
        <v>16.02</v>
      </c>
      <c r="E167">
        <v>16.129999000000002</v>
      </c>
      <c r="F167">
        <v>16.129999000000002</v>
      </c>
      <c r="G167">
        <v>6291300</v>
      </c>
    </row>
    <row r="168" spans="1:7" x14ac:dyDescent="0.25">
      <c r="A168" s="20">
        <v>40752</v>
      </c>
      <c r="B168">
        <v>16</v>
      </c>
      <c r="C168">
        <v>16.510000000000002</v>
      </c>
      <c r="D168">
        <v>15.59</v>
      </c>
      <c r="E168">
        <v>15.69</v>
      </c>
      <c r="F168">
        <v>15.69</v>
      </c>
      <c r="G168">
        <v>9797300</v>
      </c>
    </row>
    <row r="169" spans="1:7" x14ac:dyDescent="0.25">
      <c r="A169" s="20">
        <v>40753</v>
      </c>
      <c r="B169">
        <v>15.23</v>
      </c>
      <c r="C169">
        <v>16.07</v>
      </c>
      <c r="D169">
        <v>14.95</v>
      </c>
      <c r="E169">
        <v>15.98</v>
      </c>
      <c r="F169">
        <v>15.98</v>
      </c>
      <c r="G169">
        <v>6132200</v>
      </c>
    </row>
    <row r="170" spans="1:7" x14ac:dyDescent="0.25">
      <c r="A170" s="20">
        <v>40756</v>
      </c>
      <c r="B170">
        <v>16.850000000000001</v>
      </c>
      <c r="C170">
        <v>16.879999000000002</v>
      </c>
      <c r="D170">
        <v>15.64</v>
      </c>
      <c r="E170">
        <v>16.670000000000002</v>
      </c>
      <c r="F170">
        <v>16.670000000000002</v>
      </c>
      <c r="G170">
        <v>9847900</v>
      </c>
    </row>
    <row r="171" spans="1:7" x14ac:dyDescent="0.25">
      <c r="A171" s="20">
        <v>40757</v>
      </c>
      <c r="B171">
        <v>16.149999999999999</v>
      </c>
      <c r="C171">
        <v>16.540001</v>
      </c>
      <c r="D171">
        <v>15.58</v>
      </c>
      <c r="E171">
        <v>15.58</v>
      </c>
      <c r="F171">
        <v>15.58</v>
      </c>
      <c r="G171">
        <v>6692800</v>
      </c>
    </row>
    <row r="172" spans="1:7" x14ac:dyDescent="0.25">
      <c r="A172" s="20">
        <v>40758</v>
      </c>
      <c r="B172">
        <v>15.46</v>
      </c>
      <c r="C172">
        <v>15.69</v>
      </c>
      <c r="D172">
        <v>14.75</v>
      </c>
      <c r="E172">
        <v>15.45</v>
      </c>
      <c r="F172">
        <v>15.45</v>
      </c>
      <c r="G172">
        <v>6419300</v>
      </c>
    </row>
    <row r="173" spans="1:7" x14ac:dyDescent="0.25">
      <c r="A173" s="20">
        <v>40759</v>
      </c>
      <c r="B173">
        <v>14.83</v>
      </c>
      <c r="C173">
        <v>14.94</v>
      </c>
      <c r="D173">
        <v>12.45</v>
      </c>
      <c r="E173">
        <v>12.45</v>
      </c>
      <c r="F173">
        <v>12.45</v>
      </c>
      <c r="G173">
        <v>16988400</v>
      </c>
    </row>
    <row r="174" spans="1:7" x14ac:dyDescent="0.25">
      <c r="A174" s="20">
        <v>40760</v>
      </c>
      <c r="B174">
        <v>12.8</v>
      </c>
      <c r="C174">
        <v>12.98</v>
      </c>
      <c r="D174">
        <v>10.57</v>
      </c>
      <c r="E174">
        <v>11.71</v>
      </c>
      <c r="F174">
        <v>11.71</v>
      </c>
      <c r="G174">
        <v>18350700</v>
      </c>
    </row>
    <row r="175" spans="1:7" x14ac:dyDescent="0.25">
      <c r="A175" s="20">
        <v>40763</v>
      </c>
      <c r="B175">
        <v>10.65</v>
      </c>
      <c r="C175">
        <v>11.11</v>
      </c>
      <c r="D175">
        <v>9.6999999999999993</v>
      </c>
      <c r="E175">
        <v>10</v>
      </c>
      <c r="F175">
        <v>10</v>
      </c>
      <c r="G175">
        <v>25158600</v>
      </c>
    </row>
    <row r="176" spans="1:7" x14ac:dyDescent="0.25">
      <c r="A176" s="20">
        <v>40764</v>
      </c>
      <c r="B176">
        <v>10.18</v>
      </c>
      <c r="C176">
        <v>10.73</v>
      </c>
      <c r="D176">
        <v>9.51</v>
      </c>
      <c r="E176">
        <v>10.72</v>
      </c>
      <c r="F176">
        <v>10.72</v>
      </c>
      <c r="G176">
        <v>31376900</v>
      </c>
    </row>
    <row r="177" spans="1:7" x14ac:dyDescent="0.25">
      <c r="A177" s="20">
        <v>40765</v>
      </c>
      <c r="B177">
        <v>10.15</v>
      </c>
      <c r="C177">
        <v>10.29</v>
      </c>
      <c r="D177">
        <v>9.15</v>
      </c>
      <c r="E177">
        <v>9.25</v>
      </c>
      <c r="F177">
        <v>9.25</v>
      </c>
      <c r="G177">
        <v>25381700</v>
      </c>
    </row>
    <row r="178" spans="1:7" x14ac:dyDescent="0.25">
      <c r="A178" s="20">
        <v>40766</v>
      </c>
      <c r="B178">
        <v>9.41</v>
      </c>
      <c r="C178">
        <v>9.8800000000000008</v>
      </c>
      <c r="D178">
        <v>9.17</v>
      </c>
      <c r="E178">
        <v>9.61</v>
      </c>
      <c r="F178">
        <v>9.61</v>
      </c>
      <c r="G178">
        <v>16395500</v>
      </c>
    </row>
    <row r="179" spans="1:7" x14ac:dyDescent="0.25">
      <c r="A179" s="20">
        <v>40767</v>
      </c>
      <c r="B179">
        <v>9.94</v>
      </c>
      <c r="C179">
        <v>10.08</v>
      </c>
      <c r="D179">
        <v>9.52</v>
      </c>
      <c r="E179">
        <v>9.5399999999999991</v>
      </c>
      <c r="F179">
        <v>9.5399999999999991</v>
      </c>
      <c r="G179">
        <v>13803400</v>
      </c>
    </row>
    <row r="180" spans="1:7" x14ac:dyDescent="0.25">
      <c r="A180" s="20">
        <v>40770</v>
      </c>
      <c r="B180">
        <v>9.85</v>
      </c>
      <c r="C180">
        <v>10.119999999999999</v>
      </c>
      <c r="D180">
        <v>9.7100000000000009</v>
      </c>
      <c r="E180">
        <v>10.1</v>
      </c>
      <c r="F180">
        <v>10.1</v>
      </c>
      <c r="G180">
        <v>9697700</v>
      </c>
    </row>
    <row r="181" spans="1:7" x14ac:dyDescent="0.25">
      <c r="A181" s="20">
        <v>40771</v>
      </c>
      <c r="B181">
        <v>9.8699999999999992</v>
      </c>
      <c r="C181">
        <v>10.050000000000001</v>
      </c>
      <c r="D181">
        <v>9.52</v>
      </c>
      <c r="E181">
        <v>9.8699999999999992</v>
      </c>
      <c r="F181">
        <v>9.8699999999999992</v>
      </c>
      <c r="G181">
        <v>8399800</v>
      </c>
    </row>
    <row r="182" spans="1:7" x14ac:dyDescent="0.25">
      <c r="A182" s="20">
        <v>40772</v>
      </c>
      <c r="B182">
        <v>10.029999999999999</v>
      </c>
      <c r="C182">
        <v>10.11</v>
      </c>
      <c r="D182">
        <v>9.56</v>
      </c>
      <c r="E182">
        <v>9.66</v>
      </c>
      <c r="F182">
        <v>9.66</v>
      </c>
      <c r="G182">
        <v>8352200</v>
      </c>
    </row>
    <row r="183" spans="1:7" x14ac:dyDescent="0.25">
      <c r="A183" s="20">
        <v>40773</v>
      </c>
      <c r="B183">
        <v>8.8000000000000007</v>
      </c>
      <c r="C183">
        <v>8.82</v>
      </c>
      <c r="D183">
        <v>7.43</v>
      </c>
      <c r="E183">
        <v>7.73</v>
      </c>
      <c r="F183">
        <v>7.73</v>
      </c>
      <c r="G183">
        <v>28293100</v>
      </c>
    </row>
    <row r="184" spans="1:7" x14ac:dyDescent="0.25">
      <c r="A184" s="20">
        <v>40774</v>
      </c>
      <c r="B184">
        <v>7.23</v>
      </c>
      <c r="C184">
        <v>7.81</v>
      </c>
      <c r="D184">
        <v>7.2</v>
      </c>
      <c r="E184">
        <v>7.28</v>
      </c>
      <c r="F184">
        <v>7.28</v>
      </c>
      <c r="G184">
        <v>18628500</v>
      </c>
    </row>
    <row r="185" spans="1:7" x14ac:dyDescent="0.25">
      <c r="A185" s="20">
        <v>40777</v>
      </c>
      <c r="B185">
        <v>7.74</v>
      </c>
      <c r="C185">
        <v>7.74</v>
      </c>
      <c r="D185">
        <v>6.97</v>
      </c>
      <c r="E185">
        <v>7.07</v>
      </c>
      <c r="F185">
        <v>7.07</v>
      </c>
      <c r="G185">
        <v>20413700</v>
      </c>
    </row>
    <row r="186" spans="1:7" x14ac:dyDescent="0.25">
      <c r="A186" s="20">
        <v>40778</v>
      </c>
      <c r="B186">
        <v>7.1</v>
      </c>
      <c r="C186">
        <v>7.46</v>
      </c>
      <c r="D186">
        <v>6.93</v>
      </c>
      <c r="E186">
        <v>7.41</v>
      </c>
      <c r="F186">
        <v>7.41</v>
      </c>
      <c r="G186">
        <v>16478800</v>
      </c>
    </row>
    <row r="187" spans="1:7" x14ac:dyDescent="0.25">
      <c r="A187" s="20">
        <v>40779</v>
      </c>
      <c r="B187">
        <v>7.42</v>
      </c>
      <c r="C187">
        <v>7.79</v>
      </c>
      <c r="D187">
        <v>7.34</v>
      </c>
      <c r="E187">
        <v>7.56</v>
      </c>
      <c r="F187">
        <v>7.56</v>
      </c>
      <c r="G187">
        <v>19890000</v>
      </c>
    </row>
    <row r="188" spans="1:7" x14ac:dyDescent="0.25">
      <c r="A188" s="20">
        <v>40780</v>
      </c>
      <c r="B188">
        <v>7.78</v>
      </c>
      <c r="C188">
        <v>7.88</v>
      </c>
      <c r="D188">
        <v>7.23</v>
      </c>
      <c r="E188">
        <v>7.41</v>
      </c>
      <c r="F188">
        <v>7.41</v>
      </c>
      <c r="G188">
        <v>16905500</v>
      </c>
    </row>
    <row r="189" spans="1:7" x14ac:dyDescent="0.25">
      <c r="A189" s="20">
        <v>40781</v>
      </c>
      <c r="B189">
        <v>7.16</v>
      </c>
      <c r="C189">
        <v>7.65</v>
      </c>
      <c r="D189">
        <v>7</v>
      </c>
      <c r="E189">
        <v>7.52</v>
      </c>
      <c r="F189">
        <v>7.52</v>
      </c>
      <c r="G189">
        <v>14674300</v>
      </c>
    </row>
    <row r="190" spans="1:7" x14ac:dyDescent="0.25">
      <c r="A190" s="20">
        <v>40784</v>
      </c>
      <c r="B190">
        <v>7.8</v>
      </c>
      <c r="C190">
        <v>7.99</v>
      </c>
      <c r="D190">
        <v>7.77</v>
      </c>
      <c r="E190">
        <v>7.98</v>
      </c>
      <c r="F190">
        <v>7.98</v>
      </c>
      <c r="G190">
        <v>8809800</v>
      </c>
    </row>
    <row r="191" spans="1:7" x14ac:dyDescent="0.25">
      <c r="A191" s="20">
        <v>40785</v>
      </c>
      <c r="B191">
        <v>7.86</v>
      </c>
      <c r="C191">
        <v>8.02</v>
      </c>
      <c r="D191">
        <v>7.7</v>
      </c>
      <c r="E191">
        <v>7.9</v>
      </c>
      <c r="F191">
        <v>7.9</v>
      </c>
      <c r="G191">
        <v>10161800</v>
      </c>
    </row>
    <row r="192" spans="1:7" x14ac:dyDescent="0.25">
      <c r="A192" s="20">
        <v>40786</v>
      </c>
      <c r="B192">
        <v>7.99</v>
      </c>
      <c r="C192">
        <v>8.1199999999999992</v>
      </c>
      <c r="D192">
        <v>7.79</v>
      </c>
      <c r="E192">
        <v>7.87</v>
      </c>
      <c r="F192">
        <v>7.87</v>
      </c>
      <c r="G192">
        <v>12015200</v>
      </c>
    </row>
    <row r="193" spans="1:7" x14ac:dyDescent="0.25">
      <c r="A193" s="20">
        <v>40787</v>
      </c>
      <c r="B193">
        <v>7.89</v>
      </c>
      <c r="C193">
        <v>8.1199999999999992</v>
      </c>
      <c r="D193">
        <v>7.77</v>
      </c>
      <c r="E193">
        <v>7.77</v>
      </c>
      <c r="F193">
        <v>7.77</v>
      </c>
      <c r="G193">
        <v>7382000</v>
      </c>
    </row>
    <row r="194" spans="1:7" x14ac:dyDescent="0.25">
      <c r="A194" s="20">
        <v>40788</v>
      </c>
      <c r="B194">
        <v>7.41</v>
      </c>
      <c r="C194">
        <v>7.52</v>
      </c>
      <c r="D194">
        <v>7.3</v>
      </c>
      <c r="E194">
        <v>7.38</v>
      </c>
      <c r="F194">
        <v>7.38</v>
      </c>
      <c r="G194">
        <v>8224500</v>
      </c>
    </row>
    <row r="195" spans="1:7" x14ac:dyDescent="0.25">
      <c r="A195" s="20">
        <v>40792</v>
      </c>
      <c r="B195">
        <v>6.71</v>
      </c>
      <c r="C195">
        <v>7.18</v>
      </c>
      <c r="D195">
        <v>6.71</v>
      </c>
      <c r="E195">
        <v>7.16</v>
      </c>
      <c r="F195">
        <v>7.16</v>
      </c>
      <c r="G195">
        <v>8831100</v>
      </c>
    </row>
    <row r="196" spans="1:7" x14ac:dyDescent="0.25">
      <c r="A196" s="20">
        <v>40793</v>
      </c>
      <c r="B196">
        <v>7.37</v>
      </c>
      <c r="C196">
        <v>7.43</v>
      </c>
      <c r="D196">
        <v>7.29</v>
      </c>
      <c r="E196">
        <v>7.4</v>
      </c>
      <c r="F196">
        <v>7.4</v>
      </c>
      <c r="G196">
        <v>5090100</v>
      </c>
    </row>
    <row r="197" spans="1:7" x14ac:dyDescent="0.25">
      <c r="A197" s="20">
        <v>40794</v>
      </c>
      <c r="B197">
        <v>7.29</v>
      </c>
      <c r="C197">
        <v>7.53</v>
      </c>
      <c r="D197">
        <v>7.22</v>
      </c>
      <c r="E197">
        <v>7.27</v>
      </c>
      <c r="F197">
        <v>7.27</v>
      </c>
      <c r="G197">
        <v>6075000</v>
      </c>
    </row>
    <row r="198" spans="1:7" x14ac:dyDescent="0.25">
      <c r="A198" s="20">
        <v>40795</v>
      </c>
      <c r="B198">
        <v>7.07</v>
      </c>
      <c r="C198">
        <v>7.1</v>
      </c>
      <c r="D198">
        <v>6.5</v>
      </c>
      <c r="E198">
        <v>6.59</v>
      </c>
      <c r="F198">
        <v>6.59</v>
      </c>
      <c r="G198">
        <v>15575600</v>
      </c>
    </row>
    <row r="199" spans="1:7" x14ac:dyDescent="0.25">
      <c r="A199" s="20">
        <v>40798</v>
      </c>
      <c r="B199">
        <v>6.3</v>
      </c>
      <c r="C199">
        <v>6.57</v>
      </c>
      <c r="D199">
        <v>6.11</v>
      </c>
      <c r="E199">
        <v>6.53</v>
      </c>
      <c r="F199">
        <v>6.53</v>
      </c>
      <c r="G199">
        <v>11611000</v>
      </c>
    </row>
    <row r="200" spans="1:7" x14ac:dyDescent="0.25">
      <c r="A200" s="20">
        <v>40799</v>
      </c>
      <c r="B200">
        <v>6.58</v>
      </c>
      <c r="C200">
        <v>6.62</v>
      </c>
      <c r="D200">
        <v>6.39</v>
      </c>
      <c r="E200">
        <v>6.6</v>
      </c>
      <c r="F200">
        <v>6.6</v>
      </c>
      <c r="G200">
        <v>9435700</v>
      </c>
    </row>
    <row r="201" spans="1:7" x14ac:dyDescent="0.25">
      <c r="A201" s="20">
        <v>40800</v>
      </c>
      <c r="B201">
        <v>6.67</v>
      </c>
      <c r="C201">
        <v>6.92</v>
      </c>
      <c r="D201">
        <v>6.43</v>
      </c>
      <c r="E201">
        <v>6.77</v>
      </c>
      <c r="F201">
        <v>6.77</v>
      </c>
      <c r="G201">
        <v>7641000</v>
      </c>
    </row>
    <row r="202" spans="1:7" x14ac:dyDescent="0.25">
      <c r="A202" s="20">
        <v>40801</v>
      </c>
      <c r="B202">
        <v>6.92</v>
      </c>
      <c r="C202">
        <v>7.11</v>
      </c>
      <c r="D202">
        <v>6.85</v>
      </c>
      <c r="E202">
        <v>7.1</v>
      </c>
      <c r="F202">
        <v>7.1</v>
      </c>
      <c r="G202">
        <v>7927200</v>
      </c>
    </row>
    <row r="203" spans="1:7" x14ac:dyDescent="0.25">
      <c r="A203" s="20">
        <v>40802</v>
      </c>
      <c r="B203">
        <v>7.16</v>
      </c>
      <c r="C203">
        <v>7.28</v>
      </c>
      <c r="D203">
        <v>6.99</v>
      </c>
      <c r="E203">
        <v>7.24</v>
      </c>
      <c r="F203">
        <v>7.24</v>
      </c>
      <c r="G203">
        <v>8559900</v>
      </c>
    </row>
    <row r="204" spans="1:7" x14ac:dyDescent="0.25">
      <c r="A204" s="20">
        <v>40805</v>
      </c>
      <c r="B204">
        <v>6.9</v>
      </c>
      <c r="C204">
        <v>7.08</v>
      </c>
      <c r="D204">
        <v>6.75</v>
      </c>
      <c r="E204">
        <v>6.99</v>
      </c>
      <c r="F204">
        <v>6.99</v>
      </c>
      <c r="G204">
        <v>7169100</v>
      </c>
    </row>
    <row r="205" spans="1:7" x14ac:dyDescent="0.25">
      <c r="A205" s="20">
        <v>40806</v>
      </c>
      <c r="B205">
        <v>7.06</v>
      </c>
      <c r="C205">
        <v>7.24</v>
      </c>
      <c r="D205">
        <v>6.96</v>
      </c>
      <c r="E205">
        <v>7</v>
      </c>
      <c r="F205">
        <v>7</v>
      </c>
      <c r="G205">
        <v>6962100</v>
      </c>
    </row>
    <row r="206" spans="1:7" x14ac:dyDescent="0.25">
      <c r="A206" s="20">
        <v>40807</v>
      </c>
      <c r="B206">
        <v>7.04</v>
      </c>
      <c r="C206">
        <v>7.12</v>
      </c>
      <c r="D206">
        <v>6.61</v>
      </c>
      <c r="E206">
        <v>6.61</v>
      </c>
      <c r="F206">
        <v>6.61</v>
      </c>
      <c r="G206">
        <v>8532000</v>
      </c>
    </row>
    <row r="207" spans="1:7" x14ac:dyDescent="0.25">
      <c r="A207" s="20">
        <v>40808</v>
      </c>
      <c r="B207">
        <v>6.05</v>
      </c>
      <c r="C207">
        <v>6.23</v>
      </c>
      <c r="D207">
        <v>5.74</v>
      </c>
      <c r="E207">
        <v>5.95</v>
      </c>
      <c r="F207">
        <v>5.95</v>
      </c>
      <c r="G207">
        <v>18278700</v>
      </c>
    </row>
    <row r="208" spans="1:7" x14ac:dyDescent="0.25">
      <c r="A208" s="20">
        <v>40809</v>
      </c>
      <c r="B208">
        <v>5.91</v>
      </c>
      <c r="C208">
        <v>6.03</v>
      </c>
      <c r="D208">
        <v>5.8</v>
      </c>
      <c r="E208">
        <v>5.88</v>
      </c>
      <c r="F208">
        <v>5.88</v>
      </c>
      <c r="G208">
        <v>5924700</v>
      </c>
    </row>
    <row r="209" spans="1:7" x14ac:dyDescent="0.25">
      <c r="A209" s="20">
        <v>40812</v>
      </c>
      <c r="B209">
        <v>6</v>
      </c>
      <c r="C209">
        <v>6.11</v>
      </c>
      <c r="D209">
        <v>5.78</v>
      </c>
      <c r="E209">
        <v>6.1</v>
      </c>
      <c r="F209">
        <v>6.1</v>
      </c>
      <c r="G209">
        <v>8268200</v>
      </c>
    </row>
    <row r="210" spans="1:7" x14ac:dyDescent="0.25">
      <c r="A210" s="20">
        <v>40813</v>
      </c>
      <c r="B210">
        <v>6.36</v>
      </c>
      <c r="C210">
        <v>6.47</v>
      </c>
      <c r="D210">
        <v>6.14</v>
      </c>
      <c r="E210">
        <v>6.19</v>
      </c>
      <c r="F210">
        <v>6.19</v>
      </c>
      <c r="G210">
        <v>8433300</v>
      </c>
    </row>
    <row r="211" spans="1:7" x14ac:dyDescent="0.25">
      <c r="A211" s="20">
        <v>40814</v>
      </c>
      <c r="B211">
        <v>6.27</v>
      </c>
      <c r="C211">
        <v>6.34</v>
      </c>
      <c r="D211">
        <v>5.79</v>
      </c>
      <c r="E211">
        <v>5.8</v>
      </c>
      <c r="F211">
        <v>5.8</v>
      </c>
      <c r="G211">
        <v>7189000</v>
      </c>
    </row>
    <row r="212" spans="1:7" x14ac:dyDescent="0.25">
      <c r="A212" s="20">
        <v>40815</v>
      </c>
      <c r="B212">
        <v>5.99</v>
      </c>
      <c r="C212">
        <v>6.06</v>
      </c>
      <c r="D212">
        <v>5.63</v>
      </c>
      <c r="E212">
        <v>5.89</v>
      </c>
      <c r="F212">
        <v>5.89</v>
      </c>
      <c r="G212">
        <v>10237700</v>
      </c>
    </row>
    <row r="213" spans="1:7" x14ac:dyDescent="0.25">
      <c r="A213" s="20">
        <v>40816</v>
      </c>
      <c r="B213">
        <v>5.67</v>
      </c>
      <c r="C213">
        <v>5.79</v>
      </c>
      <c r="D213">
        <v>5.45</v>
      </c>
      <c r="E213">
        <v>5.48</v>
      </c>
      <c r="F213">
        <v>5.48</v>
      </c>
      <c r="G213">
        <v>7794600</v>
      </c>
    </row>
    <row r="214" spans="1:7" x14ac:dyDescent="0.25">
      <c r="A214" s="20">
        <v>40819</v>
      </c>
      <c r="B214">
        <v>5.36</v>
      </c>
      <c r="C214">
        <v>5.49</v>
      </c>
      <c r="D214">
        <v>5.1100000000000003</v>
      </c>
      <c r="E214">
        <v>5.12</v>
      </c>
      <c r="F214">
        <v>5.12</v>
      </c>
      <c r="G214">
        <v>9658400</v>
      </c>
    </row>
    <row r="215" spans="1:7" x14ac:dyDescent="0.25">
      <c r="A215" s="20">
        <v>40820</v>
      </c>
      <c r="B215">
        <v>4.99</v>
      </c>
      <c r="C215">
        <v>5.49</v>
      </c>
      <c r="D215">
        <v>4.91</v>
      </c>
      <c r="E215">
        <v>5.46</v>
      </c>
      <c r="F215">
        <v>5.46</v>
      </c>
      <c r="G215">
        <v>13900000</v>
      </c>
    </row>
    <row r="216" spans="1:7" x14ac:dyDescent="0.25">
      <c r="A216" s="20">
        <v>40821</v>
      </c>
      <c r="B216">
        <v>5.53</v>
      </c>
      <c r="C216">
        <v>5.74</v>
      </c>
      <c r="D216">
        <v>5.43</v>
      </c>
      <c r="E216">
        <v>5.72</v>
      </c>
      <c r="F216">
        <v>5.72</v>
      </c>
      <c r="G216">
        <v>10999200</v>
      </c>
    </row>
    <row r="217" spans="1:7" x14ac:dyDescent="0.25">
      <c r="A217" s="20">
        <v>40822</v>
      </c>
      <c r="B217">
        <v>5.7</v>
      </c>
      <c r="C217">
        <v>5.83</v>
      </c>
      <c r="D217">
        <v>5.6</v>
      </c>
      <c r="E217">
        <v>5.83</v>
      </c>
      <c r="F217">
        <v>5.83</v>
      </c>
      <c r="G217">
        <v>6687500</v>
      </c>
    </row>
    <row r="218" spans="1:7" x14ac:dyDescent="0.25">
      <c r="A218" s="20">
        <v>40823</v>
      </c>
      <c r="B218">
        <v>5.93</v>
      </c>
      <c r="C218">
        <v>5.94</v>
      </c>
      <c r="D218">
        <v>5.62</v>
      </c>
      <c r="E218">
        <v>5.72</v>
      </c>
      <c r="F218">
        <v>5.72</v>
      </c>
      <c r="G218">
        <v>9184500</v>
      </c>
    </row>
    <row r="219" spans="1:7" x14ac:dyDescent="0.25">
      <c r="A219" s="20">
        <v>40826</v>
      </c>
      <c r="B219">
        <v>5.95</v>
      </c>
      <c r="C219">
        <v>6.15</v>
      </c>
      <c r="D219">
        <v>5.95</v>
      </c>
      <c r="E219">
        <v>6.14</v>
      </c>
      <c r="F219">
        <v>6.14</v>
      </c>
      <c r="G219">
        <v>5904800</v>
      </c>
    </row>
    <row r="220" spans="1:7" x14ac:dyDescent="0.25">
      <c r="A220" s="20">
        <v>40827</v>
      </c>
      <c r="B220">
        <v>6.06</v>
      </c>
      <c r="C220">
        <v>6.25</v>
      </c>
      <c r="D220">
        <v>6.05</v>
      </c>
      <c r="E220">
        <v>6.21</v>
      </c>
      <c r="F220">
        <v>6.21</v>
      </c>
      <c r="G220">
        <v>5487000</v>
      </c>
    </row>
    <row r="221" spans="1:7" x14ac:dyDescent="0.25">
      <c r="A221" s="20">
        <v>40828</v>
      </c>
      <c r="B221">
        <v>6.42</v>
      </c>
      <c r="C221">
        <v>6.74</v>
      </c>
      <c r="D221">
        <v>6.4</v>
      </c>
      <c r="E221">
        <v>6.62</v>
      </c>
      <c r="F221">
        <v>6.62</v>
      </c>
      <c r="G221">
        <v>10643300</v>
      </c>
    </row>
    <row r="222" spans="1:7" x14ac:dyDescent="0.25">
      <c r="A222" s="20">
        <v>40829</v>
      </c>
      <c r="B222">
        <v>6.56</v>
      </c>
      <c r="C222">
        <v>6.66</v>
      </c>
      <c r="D222">
        <v>6.35</v>
      </c>
      <c r="E222">
        <v>6.64</v>
      </c>
      <c r="F222">
        <v>6.64</v>
      </c>
      <c r="G222">
        <v>9041000</v>
      </c>
    </row>
    <row r="223" spans="1:7" x14ac:dyDescent="0.25">
      <c r="A223" s="20">
        <v>40830</v>
      </c>
      <c r="B223">
        <v>6.92</v>
      </c>
      <c r="C223">
        <v>7.05</v>
      </c>
      <c r="D223">
        <v>6.77</v>
      </c>
      <c r="E223">
        <v>7.02</v>
      </c>
      <c r="F223">
        <v>7.02</v>
      </c>
      <c r="G223">
        <v>6808100</v>
      </c>
    </row>
    <row r="224" spans="1:7" x14ac:dyDescent="0.25">
      <c r="A224" s="20">
        <v>40833</v>
      </c>
      <c r="B224">
        <v>7</v>
      </c>
      <c r="C224">
        <v>7</v>
      </c>
      <c r="D224">
        <v>6.23</v>
      </c>
      <c r="E224">
        <v>6.27</v>
      </c>
      <c r="F224">
        <v>6.27</v>
      </c>
      <c r="G224">
        <v>8941600</v>
      </c>
    </row>
    <row r="225" spans="1:7" x14ac:dyDescent="0.25">
      <c r="A225" s="20">
        <v>40834</v>
      </c>
      <c r="B225">
        <v>6.25</v>
      </c>
      <c r="C225">
        <v>6.69</v>
      </c>
      <c r="D225">
        <v>6.03</v>
      </c>
      <c r="E225">
        <v>6.48</v>
      </c>
      <c r="F225">
        <v>6.48</v>
      </c>
      <c r="G225">
        <v>7997600</v>
      </c>
    </row>
    <row r="226" spans="1:7" x14ac:dyDescent="0.25">
      <c r="A226" s="20">
        <v>40835</v>
      </c>
      <c r="B226">
        <v>6.51</v>
      </c>
      <c r="C226">
        <v>6.58</v>
      </c>
      <c r="D226">
        <v>5.9</v>
      </c>
      <c r="E226">
        <v>6.02</v>
      </c>
      <c r="F226">
        <v>6.02</v>
      </c>
      <c r="G226">
        <v>10979000</v>
      </c>
    </row>
    <row r="227" spans="1:7" x14ac:dyDescent="0.25">
      <c r="A227" s="20">
        <v>40836</v>
      </c>
      <c r="B227">
        <v>5.97</v>
      </c>
      <c r="C227">
        <v>6.04</v>
      </c>
      <c r="D227">
        <v>5.71</v>
      </c>
      <c r="E227">
        <v>5.95</v>
      </c>
      <c r="F227">
        <v>5.95</v>
      </c>
      <c r="G227">
        <v>8585400</v>
      </c>
    </row>
    <row r="228" spans="1:7" x14ac:dyDescent="0.25">
      <c r="A228" s="20">
        <v>40837</v>
      </c>
      <c r="B228">
        <v>6.18</v>
      </c>
      <c r="C228">
        <v>6.29</v>
      </c>
      <c r="D228">
        <v>6.09</v>
      </c>
      <c r="E228">
        <v>6.27</v>
      </c>
      <c r="F228">
        <v>6.27</v>
      </c>
      <c r="G228">
        <v>6809400</v>
      </c>
    </row>
    <row r="229" spans="1:7" x14ac:dyDescent="0.25">
      <c r="A229" s="20">
        <v>40840</v>
      </c>
      <c r="B229">
        <v>6.34</v>
      </c>
      <c r="C229">
        <v>6.68</v>
      </c>
      <c r="D229">
        <v>6.34</v>
      </c>
      <c r="E229">
        <v>6.66</v>
      </c>
      <c r="F229">
        <v>6.66</v>
      </c>
      <c r="G229">
        <v>6767200</v>
      </c>
    </row>
    <row r="230" spans="1:7" x14ac:dyDescent="0.25">
      <c r="A230" s="20">
        <v>40841</v>
      </c>
      <c r="B230">
        <v>6.58</v>
      </c>
      <c r="C230">
        <v>6.59</v>
      </c>
      <c r="D230">
        <v>6.16</v>
      </c>
      <c r="E230">
        <v>6.21</v>
      </c>
      <c r="F230">
        <v>6.21</v>
      </c>
      <c r="G230">
        <v>11171000</v>
      </c>
    </row>
    <row r="231" spans="1:7" x14ac:dyDescent="0.25">
      <c r="A231" s="20">
        <v>40842</v>
      </c>
      <c r="B231">
        <v>6.43</v>
      </c>
      <c r="C231">
        <v>6.48</v>
      </c>
      <c r="D231">
        <v>6</v>
      </c>
      <c r="E231">
        <v>6.45</v>
      </c>
      <c r="F231">
        <v>6.45</v>
      </c>
      <c r="G231">
        <v>7387900</v>
      </c>
    </row>
    <row r="232" spans="1:7" x14ac:dyDescent="0.25">
      <c r="A232" s="20">
        <v>40843</v>
      </c>
      <c r="B232">
        <v>7.11</v>
      </c>
      <c r="C232">
        <v>7.37</v>
      </c>
      <c r="D232">
        <v>6.97</v>
      </c>
      <c r="E232">
        <v>7.3</v>
      </c>
      <c r="F232">
        <v>7.3</v>
      </c>
      <c r="G232">
        <v>13550000</v>
      </c>
    </row>
    <row r="233" spans="1:7" x14ac:dyDescent="0.25">
      <c r="A233" s="20">
        <v>40844</v>
      </c>
      <c r="B233">
        <v>7.16</v>
      </c>
      <c r="C233">
        <v>7.4</v>
      </c>
      <c r="D233">
        <v>7.09</v>
      </c>
      <c r="E233">
        <v>7.33</v>
      </c>
      <c r="F233">
        <v>7.33</v>
      </c>
      <c r="G233">
        <v>6295200</v>
      </c>
    </row>
    <row r="234" spans="1:7" x14ac:dyDescent="0.25">
      <c r="A234" s="20">
        <v>40847</v>
      </c>
      <c r="B234">
        <v>7.01</v>
      </c>
      <c r="C234">
        <v>7.08</v>
      </c>
      <c r="D234">
        <v>6.56</v>
      </c>
      <c r="E234">
        <v>6.56</v>
      </c>
      <c r="F234">
        <v>6.56</v>
      </c>
      <c r="G234">
        <v>7589100</v>
      </c>
    </row>
    <row r="235" spans="1:7" x14ac:dyDescent="0.25">
      <c r="A235" s="20">
        <v>40848</v>
      </c>
      <c r="B235">
        <v>5.59</v>
      </c>
      <c r="C235">
        <v>5.88</v>
      </c>
      <c r="D235">
        <v>5.41</v>
      </c>
      <c r="E235">
        <v>5.62</v>
      </c>
      <c r="F235">
        <v>5.62</v>
      </c>
      <c r="G235">
        <v>24003500</v>
      </c>
    </row>
    <row r="236" spans="1:7" x14ac:dyDescent="0.25">
      <c r="A236" s="20">
        <v>40849</v>
      </c>
      <c r="B236">
        <v>5.82</v>
      </c>
      <c r="C236">
        <v>5.85</v>
      </c>
      <c r="D236">
        <v>5.6</v>
      </c>
      <c r="E236">
        <v>5.78</v>
      </c>
      <c r="F236">
        <v>5.78</v>
      </c>
      <c r="G236">
        <v>11898900</v>
      </c>
    </row>
    <row r="237" spans="1:7" x14ac:dyDescent="0.25">
      <c r="A237" s="20">
        <v>40850</v>
      </c>
      <c r="B237">
        <v>5.95</v>
      </c>
      <c r="C237">
        <v>6.09</v>
      </c>
      <c r="D237">
        <v>5.6</v>
      </c>
      <c r="E237">
        <v>6.07</v>
      </c>
      <c r="F237">
        <v>6.07</v>
      </c>
      <c r="G237">
        <v>8986500</v>
      </c>
    </row>
    <row r="238" spans="1:7" x14ac:dyDescent="0.25">
      <c r="A238" s="20">
        <v>40851</v>
      </c>
      <c r="B238">
        <v>5.92</v>
      </c>
      <c r="C238">
        <v>6.05</v>
      </c>
      <c r="D238">
        <v>5.72</v>
      </c>
      <c r="E238">
        <v>5.93</v>
      </c>
      <c r="F238">
        <v>5.93</v>
      </c>
      <c r="G238">
        <v>12073400</v>
      </c>
    </row>
    <row r="239" spans="1:7" x14ac:dyDescent="0.25">
      <c r="A239" s="20">
        <v>40854</v>
      </c>
      <c r="B239">
        <v>5.93</v>
      </c>
      <c r="C239">
        <v>6.01</v>
      </c>
      <c r="D239">
        <v>5.76</v>
      </c>
      <c r="E239">
        <v>5.99</v>
      </c>
      <c r="F239">
        <v>5.99</v>
      </c>
      <c r="G239">
        <v>6634500</v>
      </c>
    </row>
    <row r="240" spans="1:7" x14ac:dyDescent="0.25">
      <c r="A240" s="20">
        <v>40855</v>
      </c>
      <c r="B240">
        <v>6.09</v>
      </c>
      <c r="C240">
        <v>6.29</v>
      </c>
      <c r="D240">
        <v>5.9</v>
      </c>
      <c r="E240">
        <v>6.27</v>
      </c>
      <c r="F240">
        <v>6.27</v>
      </c>
      <c r="G240">
        <v>7667100</v>
      </c>
    </row>
    <row r="241" spans="1:7" x14ac:dyDescent="0.25">
      <c r="A241" s="20">
        <v>40856</v>
      </c>
      <c r="B241">
        <v>5.81</v>
      </c>
      <c r="C241">
        <v>5.86</v>
      </c>
      <c r="D241">
        <v>5.05</v>
      </c>
      <c r="E241">
        <v>5.09</v>
      </c>
      <c r="F241">
        <v>5.09</v>
      </c>
      <c r="G241">
        <v>16147900</v>
      </c>
    </row>
    <row r="242" spans="1:7" x14ac:dyDescent="0.25">
      <c r="A242" s="20">
        <v>40857</v>
      </c>
      <c r="B242">
        <v>5.38</v>
      </c>
      <c r="C242">
        <v>5.41</v>
      </c>
      <c r="D242">
        <v>5.05</v>
      </c>
      <c r="E242">
        <v>5.39</v>
      </c>
      <c r="F242">
        <v>5.39</v>
      </c>
      <c r="G242">
        <v>11017300</v>
      </c>
    </row>
    <row r="243" spans="1:7" x14ac:dyDescent="0.25">
      <c r="A243" s="20">
        <v>40858</v>
      </c>
      <c r="B243">
        <v>5.6</v>
      </c>
      <c r="C243">
        <v>5.68</v>
      </c>
      <c r="D243">
        <v>5.58</v>
      </c>
      <c r="E243">
        <v>5.61</v>
      </c>
      <c r="F243">
        <v>5.61</v>
      </c>
      <c r="G243">
        <v>8123100</v>
      </c>
    </row>
    <row r="244" spans="1:7" x14ac:dyDescent="0.25">
      <c r="A244" s="20">
        <v>40861</v>
      </c>
      <c r="B244">
        <v>5.53</v>
      </c>
      <c r="C244">
        <v>5.54</v>
      </c>
      <c r="D244">
        <v>5.37</v>
      </c>
      <c r="E244">
        <v>5.47</v>
      </c>
      <c r="F244">
        <v>5.47</v>
      </c>
      <c r="G244">
        <v>4641700</v>
      </c>
    </row>
    <row r="245" spans="1:7" x14ac:dyDescent="0.25">
      <c r="A245" s="20">
        <v>40862</v>
      </c>
      <c r="B245">
        <v>5.38</v>
      </c>
      <c r="C245">
        <v>5.59</v>
      </c>
      <c r="D245">
        <v>5.33</v>
      </c>
      <c r="E245">
        <v>5.53</v>
      </c>
      <c r="F245">
        <v>5.53</v>
      </c>
      <c r="G245">
        <v>6084900</v>
      </c>
    </row>
    <row r="246" spans="1:7" x14ac:dyDescent="0.25">
      <c r="A246" s="20">
        <v>40863</v>
      </c>
      <c r="B246">
        <v>5.37</v>
      </c>
      <c r="C246">
        <v>5.57</v>
      </c>
      <c r="D246">
        <v>5.23</v>
      </c>
      <c r="E246">
        <v>5.27</v>
      </c>
      <c r="F246">
        <v>5.27</v>
      </c>
      <c r="G246">
        <v>6242900</v>
      </c>
    </row>
    <row r="247" spans="1:7" x14ac:dyDescent="0.25">
      <c r="A247" s="20">
        <v>40864</v>
      </c>
      <c r="B247">
        <v>5.21</v>
      </c>
      <c r="C247">
        <v>5.26</v>
      </c>
      <c r="D247">
        <v>4.91</v>
      </c>
      <c r="E247">
        <v>5.03</v>
      </c>
      <c r="F247">
        <v>5.03</v>
      </c>
      <c r="G247">
        <v>12298600</v>
      </c>
    </row>
    <row r="248" spans="1:7" x14ac:dyDescent="0.25">
      <c r="A248" s="20">
        <v>40865</v>
      </c>
      <c r="B248">
        <v>5.14</v>
      </c>
      <c r="C248">
        <v>5.18</v>
      </c>
      <c r="D248">
        <v>5.01</v>
      </c>
      <c r="E248">
        <v>5.17</v>
      </c>
      <c r="F248">
        <v>5.17</v>
      </c>
      <c r="G248">
        <v>6906500</v>
      </c>
    </row>
    <row r="249" spans="1:7" x14ac:dyDescent="0.25">
      <c r="A249" s="20">
        <v>40868</v>
      </c>
      <c r="B249">
        <v>4.91</v>
      </c>
      <c r="C249">
        <v>5.15</v>
      </c>
      <c r="D249">
        <v>4.88</v>
      </c>
      <c r="E249">
        <v>5.1100000000000003</v>
      </c>
      <c r="F249">
        <v>5.1100000000000003</v>
      </c>
      <c r="G249">
        <v>8819400</v>
      </c>
    </row>
    <row r="250" spans="1:7" x14ac:dyDescent="0.25">
      <c r="A250" s="20">
        <v>40869</v>
      </c>
      <c r="B250">
        <v>5.08</v>
      </c>
      <c r="C250">
        <v>5.23</v>
      </c>
      <c r="D250">
        <v>5.03</v>
      </c>
      <c r="E250">
        <v>5.21</v>
      </c>
      <c r="F250">
        <v>5.21</v>
      </c>
      <c r="G250">
        <v>6290100</v>
      </c>
    </row>
    <row r="251" spans="1:7" x14ac:dyDescent="0.25">
      <c r="A251" s="20">
        <v>40870</v>
      </c>
      <c r="B251">
        <v>5.09</v>
      </c>
      <c r="C251">
        <v>5.13</v>
      </c>
      <c r="D251">
        <v>4.97</v>
      </c>
      <c r="E251">
        <v>4.99</v>
      </c>
      <c r="F251">
        <v>4.99</v>
      </c>
      <c r="G251">
        <v>8518400</v>
      </c>
    </row>
    <row r="252" spans="1:7" x14ac:dyDescent="0.25">
      <c r="A252" s="20">
        <v>40872</v>
      </c>
      <c r="B252">
        <v>4.97</v>
      </c>
      <c r="C252">
        <v>5.07</v>
      </c>
      <c r="D252">
        <v>4.9000000000000004</v>
      </c>
      <c r="E252">
        <v>4.91</v>
      </c>
      <c r="F252">
        <v>4.91</v>
      </c>
      <c r="G252">
        <v>3464500</v>
      </c>
    </row>
    <row r="253" spans="1:7" x14ac:dyDescent="0.25">
      <c r="A253" s="20">
        <v>40875</v>
      </c>
      <c r="B253">
        <v>5.24</v>
      </c>
      <c r="C253">
        <v>5.28</v>
      </c>
      <c r="D253">
        <v>5.09</v>
      </c>
      <c r="E253">
        <v>5.13</v>
      </c>
      <c r="F253">
        <v>5.13</v>
      </c>
      <c r="G253">
        <v>12369700</v>
      </c>
    </row>
    <row r="254" spans="1:7" x14ac:dyDescent="0.25">
      <c r="A254" s="20">
        <v>40876</v>
      </c>
      <c r="B254">
        <v>5.17</v>
      </c>
      <c r="C254">
        <v>5.29</v>
      </c>
      <c r="D254">
        <v>5.12</v>
      </c>
      <c r="E254">
        <v>5.23</v>
      </c>
      <c r="F254">
        <v>5.23</v>
      </c>
      <c r="G254">
        <v>5548300</v>
      </c>
    </row>
    <row r="255" spans="1:7" x14ac:dyDescent="0.25">
      <c r="A255" s="20">
        <v>40877</v>
      </c>
      <c r="B255">
        <v>5.58</v>
      </c>
      <c r="C255">
        <v>5.73</v>
      </c>
      <c r="D255">
        <v>5.54</v>
      </c>
      <c r="E255">
        <v>5.71</v>
      </c>
      <c r="F255">
        <v>5.71</v>
      </c>
      <c r="G255">
        <v>8046400</v>
      </c>
    </row>
    <row r="256" spans="1:7" x14ac:dyDescent="0.25">
      <c r="A256" s="20">
        <v>40878</v>
      </c>
      <c r="B256">
        <v>5.68</v>
      </c>
      <c r="C256">
        <v>5.88</v>
      </c>
      <c r="D256">
        <v>5.66</v>
      </c>
      <c r="E256">
        <v>5.84</v>
      </c>
      <c r="F256">
        <v>5.84</v>
      </c>
      <c r="G256">
        <v>10120200</v>
      </c>
    </row>
    <row r="257" spans="1:7" x14ac:dyDescent="0.25">
      <c r="A257" s="20">
        <v>40879</v>
      </c>
      <c r="B257">
        <v>6.01</v>
      </c>
      <c r="C257">
        <v>6.11</v>
      </c>
      <c r="D257">
        <v>5.83</v>
      </c>
      <c r="E257">
        <v>5.85</v>
      </c>
      <c r="F257">
        <v>5.85</v>
      </c>
      <c r="G257">
        <v>8213800</v>
      </c>
    </row>
    <row r="258" spans="1:7" x14ac:dyDescent="0.25">
      <c r="A258" s="20">
        <v>40882</v>
      </c>
      <c r="B258">
        <v>6.1</v>
      </c>
      <c r="C258">
        <v>6.11</v>
      </c>
      <c r="D258">
        <v>5.79</v>
      </c>
      <c r="E258">
        <v>5.85</v>
      </c>
      <c r="F258">
        <v>5.85</v>
      </c>
      <c r="G258">
        <v>5382000</v>
      </c>
    </row>
    <row r="259" spans="1:7" x14ac:dyDescent="0.25">
      <c r="A259" s="20">
        <v>40883</v>
      </c>
      <c r="B259">
        <v>5.86</v>
      </c>
      <c r="C259">
        <v>5.96</v>
      </c>
      <c r="D259">
        <v>5.82</v>
      </c>
      <c r="E259">
        <v>5.88</v>
      </c>
      <c r="F259">
        <v>5.88</v>
      </c>
      <c r="G259">
        <v>5445900</v>
      </c>
    </row>
    <row r="260" spans="1:7" x14ac:dyDescent="0.25">
      <c r="A260" s="20">
        <v>40884</v>
      </c>
      <c r="B260">
        <v>5.81</v>
      </c>
      <c r="C260">
        <v>5.81</v>
      </c>
      <c r="D260">
        <v>5.57</v>
      </c>
      <c r="E260">
        <v>5.7</v>
      </c>
      <c r="F260">
        <v>5.7</v>
      </c>
      <c r="G260">
        <v>5610200</v>
      </c>
    </row>
    <row r="261" spans="1:7" x14ac:dyDescent="0.25">
      <c r="A261" s="20">
        <v>40885</v>
      </c>
      <c r="B261">
        <v>5.54</v>
      </c>
      <c r="C261">
        <v>5.6</v>
      </c>
      <c r="D261">
        <v>5.39</v>
      </c>
      <c r="E261">
        <v>5.45</v>
      </c>
      <c r="F261">
        <v>5.45</v>
      </c>
      <c r="G261">
        <v>6157100</v>
      </c>
    </row>
    <row r="262" spans="1:7" x14ac:dyDescent="0.25">
      <c r="A262" s="20">
        <v>40886</v>
      </c>
      <c r="B262">
        <v>5.51</v>
      </c>
      <c r="C262">
        <v>5.83</v>
      </c>
      <c r="D262">
        <v>5.51</v>
      </c>
      <c r="E262">
        <v>5.82</v>
      </c>
      <c r="F262">
        <v>5.82</v>
      </c>
      <c r="G262">
        <v>4737800</v>
      </c>
    </row>
    <row r="263" spans="1:7" x14ac:dyDescent="0.25">
      <c r="A263" s="20">
        <v>40889</v>
      </c>
      <c r="B263">
        <v>5.68</v>
      </c>
      <c r="C263">
        <v>5.78</v>
      </c>
      <c r="D263">
        <v>5.56</v>
      </c>
      <c r="E263">
        <v>5.78</v>
      </c>
      <c r="F263">
        <v>5.78</v>
      </c>
      <c r="G263">
        <v>4177900</v>
      </c>
    </row>
    <row r="264" spans="1:7" x14ac:dyDescent="0.25">
      <c r="A264" s="20">
        <v>40890</v>
      </c>
      <c r="B264">
        <v>5.89</v>
      </c>
      <c r="C264">
        <v>6.02</v>
      </c>
      <c r="D264">
        <v>5.69</v>
      </c>
      <c r="E264">
        <v>5.81</v>
      </c>
      <c r="F264">
        <v>5.81</v>
      </c>
      <c r="G264">
        <v>8252500</v>
      </c>
    </row>
    <row r="265" spans="1:7" x14ac:dyDescent="0.25">
      <c r="A265" s="20">
        <v>40891</v>
      </c>
      <c r="B265">
        <v>5.8</v>
      </c>
      <c r="C265">
        <v>5.88</v>
      </c>
      <c r="D265">
        <v>5.65</v>
      </c>
      <c r="E265">
        <v>5.78</v>
      </c>
      <c r="F265">
        <v>5.78</v>
      </c>
      <c r="G265">
        <v>4023800</v>
      </c>
    </row>
    <row r="266" spans="1:7" x14ac:dyDescent="0.25">
      <c r="A266" s="20">
        <v>40892</v>
      </c>
      <c r="B266">
        <v>5.99</v>
      </c>
      <c r="C266">
        <v>6.08</v>
      </c>
      <c r="D266">
        <v>5.92</v>
      </c>
      <c r="E266">
        <v>6.01</v>
      </c>
      <c r="F266">
        <v>6.01</v>
      </c>
      <c r="G266">
        <v>5357500</v>
      </c>
    </row>
    <row r="267" spans="1:7" x14ac:dyDescent="0.25">
      <c r="A267" s="20">
        <v>40893</v>
      </c>
      <c r="B267">
        <v>6.2</v>
      </c>
      <c r="C267">
        <v>6.21</v>
      </c>
      <c r="D267">
        <v>5.96</v>
      </c>
      <c r="E267">
        <v>6.04</v>
      </c>
      <c r="F267">
        <v>6.04</v>
      </c>
      <c r="G267">
        <v>8867900</v>
      </c>
    </row>
    <row r="268" spans="1:7" x14ac:dyDescent="0.25">
      <c r="A268" s="20">
        <v>40896</v>
      </c>
      <c r="B268">
        <v>6.11</v>
      </c>
      <c r="C268">
        <v>6.23</v>
      </c>
      <c r="D268">
        <v>6.04</v>
      </c>
      <c r="E268">
        <v>6.11</v>
      </c>
      <c r="F268">
        <v>6.11</v>
      </c>
      <c r="G268">
        <v>4530400</v>
      </c>
    </row>
    <row r="269" spans="1:7" x14ac:dyDescent="0.25">
      <c r="A269" s="20">
        <v>40897</v>
      </c>
      <c r="B269">
        <v>6.37</v>
      </c>
      <c r="C269">
        <v>6.49</v>
      </c>
      <c r="D269">
        <v>6.37</v>
      </c>
      <c r="E269">
        <v>6.47</v>
      </c>
      <c r="F269">
        <v>6.47</v>
      </c>
      <c r="G269">
        <v>5303300</v>
      </c>
    </row>
    <row r="270" spans="1:7" x14ac:dyDescent="0.25">
      <c r="A270" s="20">
        <v>40898</v>
      </c>
      <c r="B270">
        <v>6.53</v>
      </c>
      <c r="C270">
        <v>6.92</v>
      </c>
      <c r="D270">
        <v>6.44</v>
      </c>
      <c r="E270">
        <v>6.92</v>
      </c>
      <c r="F270">
        <v>6.92</v>
      </c>
      <c r="G270">
        <v>8614200</v>
      </c>
    </row>
    <row r="271" spans="1:7" x14ac:dyDescent="0.25">
      <c r="A271" s="20">
        <v>40899</v>
      </c>
      <c r="B271">
        <v>7.04</v>
      </c>
      <c r="C271">
        <v>7.19</v>
      </c>
      <c r="D271">
        <v>6.8</v>
      </c>
      <c r="E271">
        <v>6.88</v>
      </c>
      <c r="F271">
        <v>6.88</v>
      </c>
      <c r="G271">
        <v>7039500</v>
      </c>
    </row>
    <row r="272" spans="1:7" x14ac:dyDescent="0.25">
      <c r="A272" s="20">
        <v>40900</v>
      </c>
      <c r="B272">
        <v>6.93</v>
      </c>
      <c r="C272">
        <v>6.98</v>
      </c>
      <c r="D272">
        <v>6.65</v>
      </c>
      <c r="E272">
        <v>6.71</v>
      </c>
      <c r="F272">
        <v>6.71</v>
      </c>
      <c r="G272">
        <v>5573300</v>
      </c>
    </row>
    <row r="273" spans="1:7" x14ac:dyDescent="0.25">
      <c r="A273" s="20">
        <v>40904</v>
      </c>
      <c r="B273">
        <v>6.73</v>
      </c>
      <c r="C273">
        <v>6.84</v>
      </c>
      <c r="D273">
        <v>6.71</v>
      </c>
      <c r="E273">
        <v>6.75</v>
      </c>
      <c r="F273">
        <v>6.75</v>
      </c>
      <c r="G273">
        <v>3319000</v>
      </c>
    </row>
    <row r="274" spans="1:7" x14ac:dyDescent="0.25">
      <c r="A274" s="20">
        <v>40905</v>
      </c>
      <c r="B274">
        <v>6.79</v>
      </c>
      <c r="C274">
        <v>6.81</v>
      </c>
      <c r="D274">
        <v>6.45</v>
      </c>
      <c r="E274">
        <v>6.47</v>
      </c>
      <c r="F274">
        <v>6.47</v>
      </c>
      <c r="G274">
        <v>4120200</v>
      </c>
    </row>
    <row r="275" spans="1:7" x14ac:dyDescent="0.25">
      <c r="A275" s="20">
        <v>40906</v>
      </c>
      <c r="B275">
        <v>6.52</v>
      </c>
      <c r="C275">
        <v>6.65</v>
      </c>
      <c r="D275">
        <v>6.52</v>
      </c>
      <c r="E275">
        <v>6.63</v>
      </c>
      <c r="F275">
        <v>6.63</v>
      </c>
      <c r="G275">
        <v>3525300</v>
      </c>
    </row>
    <row r="276" spans="1:7" x14ac:dyDescent="0.25">
      <c r="A276" s="20">
        <v>40907</v>
      </c>
      <c r="B276">
        <v>6.65</v>
      </c>
      <c r="C276">
        <v>6.67</v>
      </c>
      <c r="D276">
        <v>6.51</v>
      </c>
      <c r="E276">
        <v>6.51</v>
      </c>
      <c r="F276">
        <v>6.51</v>
      </c>
      <c r="G276">
        <v>3758700</v>
      </c>
    </row>
    <row r="277" spans="1:7" x14ac:dyDescent="0.25">
      <c r="A277" s="20">
        <v>40911</v>
      </c>
      <c r="B277">
        <v>6.82</v>
      </c>
      <c r="C277">
        <v>6.91</v>
      </c>
      <c r="D277">
        <v>6.77</v>
      </c>
      <c r="E277">
        <v>6.86</v>
      </c>
      <c r="F277">
        <v>6.86</v>
      </c>
      <c r="G277">
        <v>5366800</v>
      </c>
    </row>
    <row r="278" spans="1:7" x14ac:dyDescent="0.25">
      <c r="A278" s="20">
        <v>40912</v>
      </c>
      <c r="B278">
        <v>6.77</v>
      </c>
      <c r="C278">
        <v>7</v>
      </c>
      <c r="D278">
        <v>6.68</v>
      </c>
      <c r="E278">
        <v>6.99</v>
      </c>
      <c r="F278">
        <v>6.99</v>
      </c>
      <c r="G278">
        <v>6686900</v>
      </c>
    </row>
    <row r="279" spans="1:7" x14ac:dyDescent="0.25">
      <c r="A279" s="20">
        <v>40913</v>
      </c>
      <c r="B279">
        <v>6.9</v>
      </c>
      <c r="C279">
        <v>7.16</v>
      </c>
      <c r="D279">
        <v>6.82</v>
      </c>
      <c r="E279">
        <v>7.15</v>
      </c>
      <c r="F279">
        <v>7.15</v>
      </c>
      <c r="G279">
        <v>4373600</v>
      </c>
    </row>
    <row r="280" spans="1:7" x14ac:dyDescent="0.25">
      <c r="A280" s="20">
        <v>40914</v>
      </c>
      <c r="B280">
        <v>7.2</v>
      </c>
      <c r="C280">
        <v>7.33</v>
      </c>
      <c r="D280">
        <v>7.06</v>
      </c>
      <c r="E280">
        <v>7.25</v>
      </c>
      <c r="F280">
        <v>7.25</v>
      </c>
      <c r="G280">
        <v>5765800</v>
      </c>
    </row>
    <row r="281" spans="1:7" x14ac:dyDescent="0.25">
      <c r="A281" s="20">
        <v>40917</v>
      </c>
      <c r="B281">
        <v>7.33</v>
      </c>
      <c r="C281">
        <v>7.42</v>
      </c>
      <c r="D281">
        <v>7.26</v>
      </c>
      <c r="E281">
        <v>7.37</v>
      </c>
      <c r="F281">
        <v>7.37</v>
      </c>
      <c r="G281">
        <v>3306600</v>
      </c>
    </row>
    <row r="282" spans="1:7" x14ac:dyDescent="0.25">
      <c r="A282" s="20">
        <v>40918</v>
      </c>
      <c r="B282">
        <v>7.59</v>
      </c>
      <c r="C282">
        <v>7.67</v>
      </c>
      <c r="D282">
        <v>7.48</v>
      </c>
      <c r="E282">
        <v>7.52</v>
      </c>
      <c r="F282">
        <v>7.52</v>
      </c>
      <c r="G282">
        <v>5088800</v>
      </c>
    </row>
    <row r="283" spans="1:7" x14ac:dyDescent="0.25">
      <c r="A283" s="20">
        <v>40919</v>
      </c>
      <c r="B283">
        <v>7.45</v>
      </c>
      <c r="C283">
        <v>7.48</v>
      </c>
      <c r="D283">
        <v>7.37</v>
      </c>
      <c r="E283">
        <v>7.39</v>
      </c>
      <c r="F283">
        <v>7.39</v>
      </c>
      <c r="G283">
        <v>5564500</v>
      </c>
    </row>
    <row r="284" spans="1:7" x14ac:dyDescent="0.25">
      <c r="A284" s="20">
        <v>40920</v>
      </c>
      <c r="B284">
        <v>7.43</v>
      </c>
      <c r="C284">
        <v>7.52</v>
      </c>
      <c r="D284">
        <v>7.15</v>
      </c>
      <c r="E284">
        <v>7.5</v>
      </c>
      <c r="F284">
        <v>7.5</v>
      </c>
      <c r="G284">
        <v>5666500</v>
      </c>
    </row>
    <row r="285" spans="1:7" x14ac:dyDescent="0.25">
      <c r="A285" s="20">
        <v>40921</v>
      </c>
      <c r="B285">
        <v>7.34</v>
      </c>
      <c r="C285">
        <v>7.35</v>
      </c>
      <c r="D285">
        <v>7.06</v>
      </c>
      <c r="E285">
        <v>7.29</v>
      </c>
      <c r="F285">
        <v>7.29</v>
      </c>
      <c r="G285">
        <v>7117100</v>
      </c>
    </row>
    <row r="286" spans="1:7" x14ac:dyDescent="0.25">
      <c r="A286" s="20">
        <v>40925</v>
      </c>
      <c r="B286">
        <v>7.54</v>
      </c>
      <c r="C286">
        <v>7.66</v>
      </c>
      <c r="D286">
        <v>7.31</v>
      </c>
      <c r="E286">
        <v>7.36</v>
      </c>
      <c r="F286">
        <v>7.36</v>
      </c>
      <c r="G286">
        <v>7633900</v>
      </c>
    </row>
    <row r="287" spans="1:7" x14ac:dyDescent="0.25">
      <c r="A287" s="20">
        <v>40926</v>
      </c>
      <c r="B287">
        <v>7.4</v>
      </c>
      <c r="C287">
        <v>7.64</v>
      </c>
      <c r="D287">
        <v>7.32</v>
      </c>
      <c r="E287">
        <v>7.63</v>
      </c>
      <c r="F287">
        <v>7.63</v>
      </c>
      <c r="G287">
        <v>6081400</v>
      </c>
    </row>
    <row r="288" spans="1:7" x14ac:dyDescent="0.25">
      <c r="A288" s="20">
        <v>40927</v>
      </c>
      <c r="B288">
        <v>7.74</v>
      </c>
      <c r="C288">
        <v>7.86</v>
      </c>
      <c r="D288">
        <v>7.64</v>
      </c>
      <c r="E288">
        <v>7.83</v>
      </c>
      <c r="F288">
        <v>7.83</v>
      </c>
      <c r="G288">
        <v>6362700</v>
      </c>
    </row>
    <row r="289" spans="1:7" x14ac:dyDescent="0.25">
      <c r="A289" s="20">
        <v>40928</v>
      </c>
      <c r="B289">
        <v>7.8</v>
      </c>
      <c r="C289">
        <v>8.09</v>
      </c>
      <c r="D289">
        <v>7.75</v>
      </c>
      <c r="E289">
        <v>8.06</v>
      </c>
      <c r="F289">
        <v>8.06</v>
      </c>
      <c r="G289">
        <v>6536500</v>
      </c>
    </row>
    <row r="290" spans="1:7" x14ac:dyDescent="0.25">
      <c r="A290" s="20">
        <v>40931</v>
      </c>
      <c r="B290">
        <v>8.09</v>
      </c>
      <c r="C290">
        <v>8.34</v>
      </c>
      <c r="D290">
        <v>8.0299999999999994</v>
      </c>
      <c r="E290">
        <v>8.27</v>
      </c>
      <c r="F290">
        <v>8.27</v>
      </c>
      <c r="G290">
        <v>8672400</v>
      </c>
    </row>
    <row r="291" spans="1:7" x14ac:dyDescent="0.25">
      <c r="A291" s="20">
        <v>40932</v>
      </c>
      <c r="B291">
        <v>8.06</v>
      </c>
      <c r="C291">
        <v>8.2799999999999994</v>
      </c>
      <c r="D291">
        <v>8.0299999999999994</v>
      </c>
      <c r="E291">
        <v>8.23</v>
      </c>
      <c r="F291">
        <v>8.23</v>
      </c>
      <c r="G291">
        <v>4134300</v>
      </c>
    </row>
    <row r="292" spans="1:7" x14ac:dyDescent="0.25">
      <c r="A292" s="20">
        <v>40933</v>
      </c>
      <c r="B292">
        <v>8.23</v>
      </c>
      <c r="C292">
        <v>8.6300000000000008</v>
      </c>
      <c r="D292">
        <v>8.1300000000000008</v>
      </c>
      <c r="E292">
        <v>8.6</v>
      </c>
      <c r="F292">
        <v>8.6</v>
      </c>
      <c r="G292">
        <v>8281300</v>
      </c>
    </row>
    <row r="293" spans="1:7" x14ac:dyDescent="0.25">
      <c r="A293" s="20">
        <v>40934</v>
      </c>
      <c r="B293">
        <v>8.7799999999999994</v>
      </c>
      <c r="C293">
        <v>8.82</v>
      </c>
      <c r="D293">
        <v>8.4600000000000009</v>
      </c>
      <c r="E293">
        <v>8.61</v>
      </c>
      <c r="F293">
        <v>8.61</v>
      </c>
      <c r="G293">
        <v>6171600</v>
      </c>
    </row>
    <row r="294" spans="1:7" x14ac:dyDescent="0.25">
      <c r="A294" s="20">
        <v>40935</v>
      </c>
      <c r="B294">
        <v>8.4700000000000006</v>
      </c>
      <c r="C294">
        <v>8.81</v>
      </c>
      <c r="D294">
        <v>8.4600000000000009</v>
      </c>
      <c r="E294">
        <v>8.7899999999999991</v>
      </c>
      <c r="F294">
        <v>8.7899999999999991</v>
      </c>
      <c r="G294">
        <v>3833700</v>
      </c>
    </row>
    <row r="295" spans="1:7" x14ac:dyDescent="0.25">
      <c r="A295" s="20">
        <v>40938</v>
      </c>
      <c r="B295">
        <v>8.4700000000000006</v>
      </c>
      <c r="C295">
        <v>8.6300000000000008</v>
      </c>
      <c r="D295">
        <v>8.39</v>
      </c>
      <c r="E295">
        <v>8.52</v>
      </c>
      <c r="F295">
        <v>8.52</v>
      </c>
      <c r="G295">
        <v>7489800</v>
      </c>
    </row>
    <row r="296" spans="1:7" x14ac:dyDescent="0.25">
      <c r="A296" s="20">
        <v>40939</v>
      </c>
      <c r="B296">
        <v>8.6999999999999993</v>
      </c>
      <c r="C296">
        <v>8.75</v>
      </c>
      <c r="D296">
        <v>8.43</v>
      </c>
      <c r="E296">
        <v>8.52</v>
      </c>
      <c r="F296">
        <v>8.52</v>
      </c>
      <c r="G296">
        <v>4398800</v>
      </c>
    </row>
    <row r="297" spans="1:7" x14ac:dyDescent="0.25">
      <c r="A297" s="20">
        <v>40940</v>
      </c>
      <c r="B297">
        <v>8.7100000000000009</v>
      </c>
      <c r="C297">
        <v>8.8699999999999992</v>
      </c>
      <c r="D297">
        <v>8.6300000000000008</v>
      </c>
      <c r="E297">
        <v>8.74</v>
      </c>
      <c r="F297">
        <v>8.74</v>
      </c>
      <c r="G297">
        <v>5569900</v>
      </c>
    </row>
    <row r="298" spans="1:7" x14ac:dyDescent="0.25">
      <c r="A298" s="20">
        <v>40941</v>
      </c>
      <c r="B298">
        <v>8.91</v>
      </c>
      <c r="C298">
        <v>9.01</v>
      </c>
      <c r="D298">
        <v>8.84</v>
      </c>
      <c r="E298">
        <v>9.01</v>
      </c>
      <c r="F298">
        <v>9.01</v>
      </c>
      <c r="G298">
        <v>4886500</v>
      </c>
    </row>
    <row r="299" spans="1:7" x14ac:dyDescent="0.25">
      <c r="A299" s="20">
        <v>40942</v>
      </c>
      <c r="B299">
        <v>9.3800000000000008</v>
      </c>
      <c r="C299">
        <v>9.5</v>
      </c>
      <c r="D299">
        <v>9.3000000000000007</v>
      </c>
      <c r="E299">
        <v>9.5</v>
      </c>
      <c r="F299">
        <v>9.5</v>
      </c>
      <c r="G299">
        <v>6300000</v>
      </c>
    </row>
    <row r="300" spans="1:7" x14ac:dyDescent="0.25">
      <c r="A300" s="20">
        <v>40945</v>
      </c>
      <c r="B300">
        <v>9.41</v>
      </c>
      <c r="C300">
        <v>9.61</v>
      </c>
      <c r="D300">
        <v>9.3699999999999992</v>
      </c>
      <c r="E300">
        <v>9.61</v>
      </c>
      <c r="F300">
        <v>9.61</v>
      </c>
      <c r="G300">
        <v>4035700</v>
      </c>
    </row>
    <row r="301" spans="1:7" x14ac:dyDescent="0.25">
      <c r="A301" s="20">
        <v>40946</v>
      </c>
      <c r="B301">
        <v>9.57</v>
      </c>
      <c r="C301">
        <v>9.6</v>
      </c>
      <c r="D301">
        <v>9.3800000000000008</v>
      </c>
      <c r="E301">
        <v>9.5</v>
      </c>
      <c r="F301">
        <v>9.5</v>
      </c>
      <c r="G301">
        <v>5540200</v>
      </c>
    </row>
    <row r="302" spans="1:7" x14ac:dyDescent="0.25">
      <c r="A302" s="20">
        <v>40947</v>
      </c>
      <c r="B302">
        <v>9.52</v>
      </c>
      <c r="C302">
        <v>9.56</v>
      </c>
      <c r="D302">
        <v>9.2200000000000006</v>
      </c>
      <c r="E302">
        <v>9.2799999999999994</v>
      </c>
      <c r="F302">
        <v>9.2799999999999994</v>
      </c>
      <c r="G302">
        <v>5697600</v>
      </c>
    </row>
    <row r="303" spans="1:7" x14ac:dyDescent="0.25">
      <c r="A303" s="20">
        <v>40948</v>
      </c>
      <c r="B303">
        <v>9.24</v>
      </c>
      <c r="C303">
        <v>9.31</v>
      </c>
      <c r="D303">
        <v>8.82</v>
      </c>
      <c r="E303">
        <v>8.82</v>
      </c>
      <c r="F303">
        <v>8.82</v>
      </c>
      <c r="G303">
        <v>16402100</v>
      </c>
    </row>
    <row r="304" spans="1:7" x14ac:dyDescent="0.25">
      <c r="A304" s="20">
        <v>40949</v>
      </c>
      <c r="B304">
        <v>8.3699999999999992</v>
      </c>
      <c r="C304">
        <v>8.4499999999999993</v>
      </c>
      <c r="D304">
        <v>7.54</v>
      </c>
      <c r="E304">
        <v>8.08</v>
      </c>
      <c r="F304">
        <v>8.08</v>
      </c>
      <c r="G304">
        <v>16643300</v>
      </c>
    </row>
    <row r="305" spans="1:7" x14ac:dyDescent="0.25">
      <c r="A305" s="20">
        <v>40952</v>
      </c>
      <c r="B305">
        <v>8.5399999999999991</v>
      </c>
      <c r="C305">
        <v>8.7200000000000006</v>
      </c>
      <c r="D305">
        <v>8.41</v>
      </c>
      <c r="E305">
        <v>8.7200000000000006</v>
      </c>
      <c r="F305">
        <v>8.7200000000000006</v>
      </c>
      <c r="G305">
        <v>9972300</v>
      </c>
    </row>
    <row r="306" spans="1:7" x14ac:dyDescent="0.25">
      <c r="A306" s="20">
        <v>40953</v>
      </c>
      <c r="B306">
        <v>8.58</v>
      </c>
      <c r="C306">
        <v>8.59</v>
      </c>
      <c r="D306">
        <v>7.88</v>
      </c>
      <c r="E306">
        <v>8.44</v>
      </c>
      <c r="F306">
        <v>8.44</v>
      </c>
      <c r="G306">
        <v>15475300</v>
      </c>
    </row>
    <row r="307" spans="1:7" x14ac:dyDescent="0.25">
      <c r="A307" s="20">
        <v>40954</v>
      </c>
      <c r="B307">
        <v>8.3699999999999992</v>
      </c>
      <c r="C307">
        <v>8.3699999999999992</v>
      </c>
      <c r="D307">
        <v>7.88</v>
      </c>
      <c r="E307">
        <v>7.96</v>
      </c>
      <c r="F307">
        <v>7.96</v>
      </c>
      <c r="G307">
        <v>14343900</v>
      </c>
    </row>
    <row r="308" spans="1:7" x14ac:dyDescent="0.25">
      <c r="A308" s="20">
        <v>40955</v>
      </c>
      <c r="B308">
        <v>7.75</v>
      </c>
      <c r="C308">
        <v>8.27</v>
      </c>
      <c r="D308">
        <v>7.61</v>
      </c>
      <c r="E308">
        <v>8.23</v>
      </c>
      <c r="F308">
        <v>8.23</v>
      </c>
      <c r="G308">
        <v>12895100</v>
      </c>
    </row>
    <row r="309" spans="1:7" x14ac:dyDescent="0.25">
      <c r="A309" s="20">
        <v>40956</v>
      </c>
      <c r="B309">
        <v>8.3800000000000008</v>
      </c>
      <c r="C309">
        <v>8.4499999999999993</v>
      </c>
      <c r="D309">
        <v>8.1300000000000008</v>
      </c>
      <c r="E309">
        <v>8.35</v>
      </c>
      <c r="F309">
        <v>8.35</v>
      </c>
      <c r="G309">
        <v>7164500</v>
      </c>
    </row>
    <row r="310" spans="1:7" x14ac:dyDescent="0.25">
      <c r="A310" s="20">
        <v>40960</v>
      </c>
      <c r="B310">
        <v>8.44</v>
      </c>
      <c r="C310">
        <v>8.4600000000000009</v>
      </c>
      <c r="D310">
        <v>8.23</v>
      </c>
      <c r="E310">
        <v>8.35</v>
      </c>
      <c r="F310">
        <v>8.35</v>
      </c>
      <c r="G310">
        <v>6202600</v>
      </c>
    </row>
    <row r="311" spans="1:7" x14ac:dyDescent="0.25">
      <c r="A311" s="20">
        <v>40961</v>
      </c>
      <c r="B311">
        <v>8.31</v>
      </c>
      <c r="C311">
        <v>8.6</v>
      </c>
      <c r="D311">
        <v>8.2799999999999994</v>
      </c>
      <c r="E311">
        <v>8.58</v>
      </c>
      <c r="F311">
        <v>8.58</v>
      </c>
      <c r="G311">
        <v>6992400</v>
      </c>
    </row>
    <row r="312" spans="1:7" x14ac:dyDescent="0.25">
      <c r="A312" s="20">
        <v>40962</v>
      </c>
      <c r="B312">
        <v>8.58</v>
      </c>
      <c r="C312">
        <v>9.1999999999999993</v>
      </c>
      <c r="D312">
        <v>8.49</v>
      </c>
      <c r="E312">
        <v>9.14</v>
      </c>
      <c r="F312">
        <v>9.14</v>
      </c>
      <c r="G312">
        <v>8900200</v>
      </c>
    </row>
    <row r="313" spans="1:7" x14ac:dyDescent="0.25">
      <c r="A313" s="20">
        <v>40963</v>
      </c>
      <c r="B313">
        <v>9.27</v>
      </c>
      <c r="C313">
        <v>9.34</v>
      </c>
      <c r="D313">
        <v>8.73</v>
      </c>
      <c r="E313">
        <v>8.7799999999999994</v>
      </c>
      <c r="F313">
        <v>8.7799999999999994</v>
      </c>
      <c r="G313">
        <v>11646000</v>
      </c>
    </row>
    <row r="314" spans="1:7" x14ac:dyDescent="0.25">
      <c r="A314" s="20">
        <v>40966</v>
      </c>
      <c r="B314">
        <v>8.48</v>
      </c>
      <c r="C314">
        <v>8.99</v>
      </c>
      <c r="D314">
        <v>8.44</v>
      </c>
      <c r="E314">
        <v>8.69</v>
      </c>
      <c r="F314">
        <v>8.69</v>
      </c>
      <c r="G314">
        <v>6882000</v>
      </c>
    </row>
    <row r="315" spans="1:7" x14ac:dyDescent="0.25">
      <c r="A315" s="20">
        <v>40967</v>
      </c>
      <c r="B315">
        <v>8.61</v>
      </c>
      <c r="C315">
        <v>8.84</v>
      </c>
      <c r="D315">
        <v>8.59</v>
      </c>
      <c r="E315">
        <v>8.81</v>
      </c>
      <c r="F315">
        <v>8.81</v>
      </c>
      <c r="G315">
        <v>5395800</v>
      </c>
    </row>
    <row r="316" spans="1:7" x14ac:dyDescent="0.25">
      <c r="A316" s="20">
        <v>40968</v>
      </c>
      <c r="B316">
        <v>8.9600000000000009</v>
      </c>
      <c r="C316">
        <v>9.1300000000000008</v>
      </c>
      <c r="D316">
        <v>8.73</v>
      </c>
      <c r="E316">
        <v>8.9499999999999993</v>
      </c>
      <c r="F316">
        <v>8.9499999999999993</v>
      </c>
      <c r="G316">
        <v>6112300</v>
      </c>
    </row>
    <row r="317" spans="1:7" x14ac:dyDescent="0.25">
      <c r="A317" s="20">
        <v>40969</v>
      </c>
      <c r="B317">
        <v>9.0299999999999994</v>
      </c>
      <c r="C317">
        <v>9.18</v>
      </c>
      <c r="D317">
        <v>8.9600000000000009</v>
      </c>
      <c r="E317">
        <v>9.1199999999999992</v>
      </c>
      <c r="F317">
        <v>9.1199999999999992</v>
      </c>
      <c r="G317">
        <v>7858900</v>
      </c>
    </row>
    <row r="318" spans="1:7" x14ac:dyDescent="0.25">
      <c r="A318" s="20">
        <v>40970</v>
      </c>
      <c r="B318">
        <v>9.1300000000000008</v>
      </c>
      <c r="C318">
        <v>9.19</v>
      </c>
      <c r="D318">
        <v>8.9700000000000006</v>
      </c>
      <c r="E318">
        <v>9.0299999999999994</v>
      </c>
      <c r="F318">
        <v>9.0299999999999994</v>
      </c>
      <c r="G318">
        <v>5623200</v>
      </c>
    </row>
    <row r="319" spans="1:7" x14ac:dyDescent="0.25">
      <c r="A319" s="20">
        <v>40973</v>
      </c>
      <c r="B319">
        <v>8.98</v>
      </c>
      <c r="C319">
        <v>9.1199999999999992</v>
      </c>
      <c r="D319">
        <v>8.8699999999999992</v>
      </c>
      <c r="E319">
        <v>9.0500000000000007</v>
      </c>
      <c r="F319">
        <v>9.0500000000000007</v>
      </c>
      <c r="G319">
        <v>5979300</v>
      </c>
    </row>
    <row r="320" spans="1:7" x14ac:dyDescent="0.25">
      <c r="A320" s="20">
        <v>40974</v>
      </c>
      <c r="B320">
        <v>8.48</v>
      </c>
      <c r="C320">
        <v>8.66</v>
      </c>
      <c r="D320">
        <v>8.27</v>
      </c>
      <c r="E320">
        <v>8.35</v>
      </c>
      <c r="F320">
        <v>8.35</v>
      </c>
      <c r="G320">
        <v>10632300</v>
      </c>
    </row>
    <row r="321" spans="1:7" x14ac:dyDescent="0.25">
      <c r="A321" s="20">
        <v>40975</v>
      </c>
      <c r="B321">
        <v>8.4499999999999993</v>
      </c>
      <c r="C321">
        <v>8.77</v>
      </c>
      <c r="D321">
        <v>8.4</v>
      </c>
      <c r="E321">
        <v>8.76</v>
      </c>
      <c r="F321">
        <v>8.76</v>
      </c>
      <c r="G321">
        <v>4643200</v>
      </c>
    </row>
    <row r="322" spans="1:7" x14ac:dyDescent="0.25">
      <c r="A322" s="20">
        <v>40976</v>
      </c>
      <c r="B322">
        <v>8.9700000000000006</v>
      </c>
      <c r="C322">
        <v>9.15</v>
      </c>
      <c r="D322">
        <v>8.92</v>
      </c>
      <c r="E322">
        <v>9.09</v>
      </c>
      <c r="F322">
        <v>9.09</v>
      </c>
      <c r="G322">
        <v>5442900</v>
      </c>
    </row>
    <row r="323" spans="1:7" x14ac:dyDescent="0.25">
      <c r="A323" s="20">
        <v>40977</v>
      </c>
      <c r="B323">
        <v>9.2200000000000006</v>
      </c>
      <c r="C323">
        <v>9.4600000000000009</v>
      </c>
      <c r="D323">
        <v>9.1999999999999993</v>
      </c>
      <c r="E323">
        <v>9.26</v>
      </c>
      <c r="F323">
        <v>9.26</v>
      </c>
      <c r="G323">
        <v>8487000</v>
      </c>
    </row>
    <row r="324" spans="1:7" x14ac:dyDescent="0.25">
      <c r="A324" s="20">
        <v>40980</v>
      </c>
      <c r="B324">
        <v>9.4</v>
      </c>
      <c r="C324">
        <v>9.74</v>
      </c>
      <c r="D324">
        <v>9.3800000000000008</v>
      </c>
      <c r="E324">
        <v>9.6999999999999993</v>
      </c>
      <c r="F324">
        <v>9.6999999999999993</v>
      </c>
      <c r="G324">
        <v>4756900</v>
      </c>
    </row>
    <row r="325" spans="1:7" x14ac:dyDescent="0.25">
      <c r="A325" s="20">
        <v>40981</v>
      </c>
      <c r="B325">
        <v>9.98</v>
      </c>
      <c r="C325">
        <v>10.220000000000001</v>
      </c>
      <c r="D325">
        <v>9.91</v>
      </c>
      <c r="E325">
        <v>10.130000000000001</v>
      </c>
      <c r="F325">
        <v>10.130000000000001</v>
      </c>
      <c r="G325">
        <v>6558800</v>
      </c>
    </row>
    <row r="326" spans="1:7" x14ac:dyDescent="0.25">
      <c r="A326" s="20">
        <v>40982</v>
      </c>
      <c r="B326">
        <v>10.210000000000001</v>
      </c>
      <c r="C326">
        <v>10.25</v>
      </c>
      <c r="D326">
        <v>9.5399999999999991</v>
      </c>
      <c r="E326">
        <v>9.7899999999999991</v>
      </c>
      <c r="F326">
        <v>9.7899999999999991</v>
      </c>
      <c r="G326">
        <v>7667300</v>
      </c>
    </row>
    <row r="327" spans="1:7" x14ac:dyDescent="0.25">
      <c r="A327" s="20">
        <v>40983</v>
      </c>
      <c r="B327">
        <v>9.6999999999999993</v>
      </c>
      <c r="C327">
        <v>9.9499999999999993</v>
      </c>
      <c r="D327">
        <v>9.6199999999999992</v>
      </c>
      <c r="E327">
        <v>9.9499999999999993</v>
      </c>
      <c r="F327">
        <v>9.9499999999999993</v>
      </c>
      <c r="G327">
        <v>6360600</v>
      </c>
    </row>
    <row r="328" spans="1:7" x14ac:dyDescent="0.25">
      <c r="A328" s="20">
        <v>40984</v>
      </c>
      <c r="B328">
        <v>10</v>
      </c>
      <c r="C328">
        <v>10.039999999999999</v>
      </c>
      <c r="D328">
        <v>9.84</v>
      </c>
      <c r="E328">
        <v>9.9600000000000009</v>
      </c>
      <c r="F328">
        <v>9.9600000000000009</v>
      </c>
      <c r="G328">
        <v>3790900</v>
      </c>
    </row>
    <row r="329" spans="1:7" x14ac:dyDescent="0.25">
      <c r="A329" s="20">
        <v>40987</v>
      </c>
      <c r="B329">
        <v>10.029999999999999</v>
      </c>
      <c r="C329">
        <v>10.64</v>
      </c>
      <c r="D329">
        <v>9.99</v>
      </c>
      <c r="E329">
        <v>10.58</v>
      </c>
      <c r="F329">
        <v>10.58</v>
      </c>
      <c r="G329">
        <v>6791700</v>
      </c>
    </row>
    <row r="330" spans="1:7" x14ac:dyDescent="0.25">
      <c r="A330" s="20">
        <v>40988</v>
      </c>
      <c r="B330">
        <v>10.3</v>
      </c>
      <c r="C330">
        <v>11.05</v>
      </c>
      <c r="D330">
        <v>10.220000000000001</v>
      </c>
      <c r="E330">
        <v>11.05</v>
      </c>
      <c r="F330">
        <v>11.05</v>
      </c>
      <c r="G330">
        <v>7952600</v>
      </c>
    </row>
    <row r="331" spans="1:7" x14ac:dyDescent="0.25">
      <c r="A331" s="20">
        <v>40989</v>
      </c>
      <c r="B331">
        <v>11.26</v>
      </c>
      <c r="C331">
        <v>11.71</v>
      </c>
      <c r="D331">
        <v>11.11</v>
      </c>
      <c r="E331">
        <v>11.58</v>
      </c>
      <c r="F331">
        <v>11.58</v>
      </c>
      <c r="G331">
        <v>12920600</v>
      </c>
    </row>
    <row r="332" spans="1:7" x14ac:dyDescent="0.25">
      <c r="A332" s="20">
        <v>40990</v>
      </c>
      <c r="B332">
        <v>11.06</v>
      </c>
      <c r="C332">
        <v>11.56</v>
      </c>
      <c r="D332">
        <v>10.83</v>
      </c>
      <c r="E332">
        <v>11.41</v>
      </c>
      <c r="F332">
        <v>11.41</v>
      </c>
      <c r="G332">
        <v>12565900</v>
      </c>
    </row>
    <row r="333" spans="1:7" x14ac:dyDescent="0.25">
      <c r="A333" s="20">
        <v>40991</v>
      </c>
      <c r="B333">
        <v>11.5</v>
      </c>
      <c r="C333">
        <v>12.29</v>
      </c>
      <c r="D333">
        <v>11.31</v>
      </c>
      <c r="E333">
        <v>12.24</v>
      </c>
      <c r="F333">
        <v>12.24</v>
      </c>
      <c r="G333">
        <v>12121700</v>
      </c>
    </row>
    <row r="334" spans="1:7" x14ac:dyDescent="0.25">
      <c r="A334" s="20">
        <v>40994</v>
      </c>
      <c r="B334">
        <v>12.69</v>
      </c>
      <c r="C334">
        <v>13.44</v>
      </c>
      <c r="D334">
        <v>12.68</v>
      </c>
      <c r="E334">
        <v>13.36</v>
      </c>
      <c r="F334">
        <v>13.36</v>
      </c>
      <c r="G334">
        <v>9024200</v>
      </c>
    </row>
    <row r="335" spans="1:7" x14ac:dyDescent="0.25">
      <c r="A335" s="20">
        <v>40995</v>
      </c>
      <c r="B335">
        <v>13.14</v>
      </c>
      <c r="C335">
        <v>13.23</v>
      </c>
      <c r="D335">
        <v>12.01</v>
      </c>
      <c r="E335">
        <v>12.05</v>
      </c>
      <c r="F335">
        <v>12.05</v>
      </c>
      <c r="G335">
        <v>12347400</v>
      </c>
    </row>
    <row r="336" spans="1:7" x14ac:dyDescent="0.25">
      <c r="A336" s="20">
        <v>40996</v>
      </c>
      <c r="B336">
        <v>12.02</v>
      </c>
      <c r="C336">
        <v>12.21</v>
      </c>
      <c r="D336">
        <v>10.9</v>
      </c>
      <c r="E336">
        <v>11.9</v>
      </c>
      <c r="F336">
        <v>11.9</v>
      </c>
      <c r="G336">
        <v>10026300</v>
      </c>
    </row>
    <row r="337" spans="1:7" x14ac:dyDescent="0.25">
      <c r="A337" s="20">
        <v>40997</v>
      </c>
      <c r="B337">
        <v>11.21</v>
      </c>
      <c r="C337">
        <v>12.11</v>
      </c>
      <c r="D337">
        <v>11.2</v>
      </c>
      <c r="E337">
        <v>11.98</v>
      </c>
      <c r="F337">
        <v>11.98</v>
      </c>
      <c r="G337">
        <v>12989300</v>
      </c>
    </row>
    <row r="338" spans="1:7" x14ac:dyDescent="0.25">
      <c r="A338" s="20">
        <v>40998</v>
      </c>
      <c r="B338">
        <v>12.5</v>
      </c>
      <c r="C338">
        <v>12.51</v>
      </c>
      <c r="D338">
        <v>11.99</v>
      </c>
      <c r="E338">
        <v>12.27</v>
      </c>
      <c r="F338">
        <v>12.27</v>
      </c>
      <c r="G338">
        <v>9530500</v>
      </c>
    </row>
    <row r="339" spans="1:7" x14ac:dyDescent="0.25">
      <c r="A339" s="20">
        <v>41001</v>
      </c>
      <c r="B339">
        <v>12.22</v>
      </c>
      <c r="C339">
        <v>12.75</v>
      </c>
      <c r="D339">
        <v>12.15</v>
      </c>
      <c r="E339">
        <v>12.29</v>
      </c>
      <c r="F339">
        <v>12.29</v>
      </c>
      <c r="G339">
        <v>7216200</v>
      </c>
    </row>
    <row r="340" spans="1:7" x14ac:dyDescent="0.25">
      <c r="A340" s="20">
        <v>41002</v>
      </c>
      <c r="B340">
        <v>12.35</v>
      </c>
      <c r="C340">
        <v>12.46</v>
      </c>
      <c r="D340">
        <v>11.72</v>
      </c>
      <c r="E340">
        <v>12.05</v>
      </c>
      <c r="F340">
        <v>12.05</v>
      </c>
      <c r="G340">
        <v>8422200</v>
      </c>
    </row>
    <row r="341" spans="1:7" x14ac:dyDescent="0.25">
      <c r="A341" s="20">
        <v>41003</v>
      </c>
      <c r="B341">
        <v>11.48</v>
      </c>
      <c r="C341">
        <v>11.92</v>
      </c>
      <c r="D341">
        <v>11.18</v>
      </c>
      <c r="E341">
        <v>11.81</v>
      </c>
      <c r="F341">
        <v>11.81</v>
      </c>
      <c r="G341">
        <v>9835600</v>
      </c>
    </row>
    <row r="342" spans="1:7" x14ac:dyDescent="0.25">
      <c r="A342" s="20">
        <v>41004</v>
      </c>
      <c r="B342">
        <v>11.51</v>
      </c>
      <c r="C342">
        <v>11.84</v>
      </c>
      <c r="D342">
        <v>11.44</v>
      </c>
      <c r="E342">
        <v>11.55</v>
      </c>
      <c r="F342">
        <v>11.55</v>
      </c>
      <c r="G342">
        <v>7787200</v>
      </c>
    </row>
    <row r="343" spans="1:7" x14ac:dyDescent="0.25">
      <c r="A343" s="20">
        <v>41008</v>
      </c>
      <c r="B343">
        <v>10.86</v>
      </c>
      <c r="C343">
        <v>11.27</v>
      </c>
      <c r="D343">
        <v>10.8</v>
      </c>
      <c r="E343">
        <v>10.81</v>
      </c>
      <c r="F343">
        <v>10.81</v>
      </c>
      <c r="G343">
        <v>11122600</v>
      </c>
    </row>
    <row r="344" spans="1:7" x14ac:dyDescent="0.25">
      <c r="A344" s="20">
        <v>41009</v>
      </c>
      <c r="B344">
        <v>10.76</v>
      </c>
      <c r="C344">
        <v>10.91</v>
      </c>
      <c r="D344">
        <v>9.93</v>
      </c>
      <c r="E344">
        <v>9.94</v>
      </c>
      <c r="F344">
        <v>9.94</v>
      </c>
      <c r="G344">
        <v>15961300</v>
      </c>
    </row>
    <row r="345" spans="1:7" x14ac:dyDescent="0.25">
      <c r="A345" s="20">
        <v>41010</v>
      </c>
      <c r="B345">
        <v>10.5</v>
      </c>
      <c r="C345">
        <v>10.58</v>
      </c>
      <c r="D345">
        <v>10.15</v>
      </c>
      <c r="E345">
        <v>10.220000000000001</v>
      </c>
      <c r="F345">
        <v>10.220000000000001</v>
      </c>
      <c r="G345">
        <v>10073000</v>
      </c>
    </row>
    <row r="346" spans="1:7" x14ac:dyDescent="0.25">
      <c r="A346" s="20">
        <v>41011</v>
      </c>
      <c r="B346">
        <v>10.35</v>
      </c>
      <c r="C346">
        <v>11.13</v>
      </c>
      <c r="D346">
        <v>10.29</v>
      </c>
      <c r="E346">
        <v>11.08</v>
      </c>
      <c r="F346">
        <v>11.08</v>
      </c>
      <c r="G346">
        <v>9942500</v>
      </c>
    </row>
    <row r="347" spans="1:7" x14ac:dyDescent="0.25">
      <c r="A347" s="20">
        <v>41012</v>
      </c>
      <c r="B347">
        <v>11.09</v>
      </c>
      <c r="C347">
        <v>11.1</v>
      </c>
      <c r="D347">
        <v>10.36</v>
      </c>
      <c r="E347">
        <v>10.37</v>
      </c>
      <c r="F347">
        <v>10.37</v>
      </c>
      <c r="G347">
        <v>11154600</v>
      </c>
    </row>
    <row r="348" spans="1:7" x14ac:dyDescent="0.25">
      <c r="A348" s="20">
        <v>41015</v>
      </c>
      <c r="B348">
        <v>10.76</v>
      </c>
      <c r="C348">
        <v>10.86</v>
      </c>
      <c r="D348">
        <v>10.199999999999999</v>
      </c>
      <c r="E348">
        <v>10.57</v>
      </c>
      <c r="F348">
        <v>10.57</v>
      </c>
      <c r="G348">
        <v>10216700</v>
      </c>
    </row>
    <row r="349" spans="1:7" x14ac:dyDescent="0.25">
      <c r="A349" s="20">
        <v>41016</v>
      </c>
      <c r="B349">
        <v>10.93</v>
      </c>
      <c r="C349">
        <v>11.26</v>
      </c>
      <c r="D349">
        <v>10.88</v>
      </c>
      <c r="E349">
        <v>11.11</v>
      </c>
      <c r="F349">
        <v>11.11</v>
      </c>
      <c r="G349">
        <v>7482700</v>
      </c>
    </row>
    <row r="350" spans="1:7" x14ac:dyDescent="0.25">
      <c r="A350" s="20">
        <v>41017</v>
      </c>
      <c r="B350">
        <v>11</v>
      </c>
      <c r="C350">
        <v>11.26</v>
      </c>
      <c r="D350">
        <v>10.82</v>
      </c>
      <c r="E350">
        <v>10.92</v>
      </c>
      <c r="F350">
        <v>10.92</v>
      </c>
      <c r="G350">
        <v>8405400</v>
      </c>
    </row>
    <row r="351" spans="1:7" x14ac:dyDescent="0.25">
      <c r="A351" s="20">
        <v>41018</v>
      </c>
      <c r="B351">
        <v>10.98</v>
      </c>
      <c r="C351">
        <v>11.22</v>
      </c>
      <c r="D351">
        <v>10.55</v>
      </c>
      <c r="E351">
        <v>10.84</v>
      </c>
      <c r="F351">
        <v>10.84</v>
      </c>
      <c r="G351">
        <v>9130100</v>
      </c>
    </row>
    <row r="352" spans="1:7" x14ac:dyDescent="0.25">
      <c r="A352" s="20">
        <v>41019</v>
      </c>
      <c r="B352">
        <v>11.1</v>
      </c>
      <c r="C352">
        <v>11.34</v>
      </c>
      <c r="D352">
        <v>11.08</v>
      </c>
      <c r="E352">
        <v>11.22</v>
      </c>
      <c r="F352">
        <v>11.22</v>
      </c>
      <c r="G352">
        <v>7676300</v>
      </c>
    </row>
    <row r="353" spans="1:7" x14ac:dyDescent="0.25">
      <c r="A353" s="20">
        <v>41022</v>
      </c>
      <c r="B353">
        <v>10.65</v>
      </c>
      <c r="C353">
        <v>10.9</v>
      </c>
      <c r="D353">
        <v>10.4</v>
      </c>
      <c r="E353">
        <v>10.83</v>
      </c>
      <c r="F353">
        <v>10.83</v>
      </c>
      <c r="G353">
        <v>8689500</v>
      </c>
    </row>
    <row r="354" spans="1:7" x14ac:dyDescent="0.25">
      <c r="A354" s="20">
        <v>41023</v>
      </c>
      <c r="B354">
        <v>10.88</v>
      </c>
      <c r="C354">
        <v>11.1</v>
      </c>
      <c r="D354">
        <v>10.81</v>
      </c>
      <c r="E354">
        <v>11.1</v>
      </c>
      <c r="F354">
        <v>11.1</v>
      </c>
      <c r="G354">
        <v>6325100</v>
      </c>
    </row>
    <row r="355" spans="1:7" x14ac:dyDescent="0.25">
      <c r="A355" s="20">
        <v>41024</v>
      </c>
      <c r="B355">
        <v>11.55</v>
      </c>
      <c r="C355">
        <v>11.82</v>
      </c>
      <c r="D355">
        <v>11.49</v>
      </c>
      <c r="E355">
        <v>11.79</v>
      </c>
      <c r="F355">
        <v>11.79</v>
      </c>
      <c r="G355">
        <v>8013000</v>
      </c>
    </row>
    <row r="356" spans="1:7" x14ac:dyDescent="0.25">
      <c r="A356" s="20">
        <v>41025</v>
      </c>
      <c r="B356">
        <v>11.77</v>
      </c>
      <c r="C356">
        <v>12.3</v>
      </c>
      <c r="D356">
        <v>11.69</v>
      </c>
      <c r="E356">
        <v>12.2</v>
      </c>
      <c r="F356">
        <v>12.2</v>
      </c>
      <c r="G356">
        <v>6321700</v>
      </c>
    </row>
    <row r="357" spans="1:7" x14ac:dyDescent="0.25">
      <c r="A357" s="20">
        <v>41026</v>
      </c>
      <c r="B357">
        <v>12.25</v>
      </c>
      <c r="C357">
        <v>12.33</v>
      </c>
      <c r="D357">
        <v>11.97</v>
      </c>
      <c r="E357">
        <v>12.2</v>
      </c>
      <c r="F357">
        <v>12.2</v>
      </c>
      <c r="G357">
        <v>7216600</v>
      </c>
    </row>
    <row r="358" spans="1:7" x14ac:dyDescent="0.25">
      <c r="A358" s="20">
        <v>41029</v>
      </c>
      <c r="B358">
        <v>12.06</v>
      </c>
      <c r="C358">
        <v>12.15</v>
      </c>
      <c r="D358">
        <v>11.86</v>
      </c>
      <c r="E358">
        <v>11.93</v>
      </c>
      <c r="F358">
        <v>11.93</v>
      </c>
      <c r="G358">
        <v>4536000</v>
      </c>
    </row>
    <row r="359" spans="1:7" x14ac:dyDescent="0.25">
      <c r="A359" s="20">
        <v>41030</v>
      </c>
      <c r="B359">
        <v>11.96</v>
      </c>
      <c r="C359">
        <v>12.46</v>
      </c>
      <c r="D359">
        <v>11.94</v>
      </c>
      <c r="E359">
        <v>12.33</v>
      </c>
      <c r="F359">
        <v>12.33</v>
      </c>
      <c r="G359">
        <v>5379100</v>
      </c>
    </row>
    <row r="360" spans="1:7" x14ac:dyDescent="0.25">
      <c r="A360" s="20">
        <v>41031</v>
      </c>
      <c r="B360">
        <v>12.05</v>
      </c>
      <c r="C360">
        <v>12.33</v>
      </c>
      <c r="D360">
        <v>11.92</v>
      </c>
      <c r="E360">
        <v>12.2</v>
      </c>
      <c r="F360">
        <v>12.2</v>
      </c>
      <c r="G360">
        <v>5076500</v>
      </c>
    </row>
    <row r="361" spans="1:7" x14ac:dyDescent="0.25">
      <c r="A361" s="20">
        <v>41032</v>
      </c>
      <c r="B361">
        <v>12.32</v>
      </c>
      <c r="C361">
        <v>12.39</v>
      </c>
      <c r="D361">
        <v>11.78</v>
      </c>
      <c r="E361">
        <v>11.93</v>
      </c>
      <c r="F361">
        <v>11.93</v>
      </c>
      <c r="G361">
        <v>5900000</v>
      </c>
    </row>
    <row r="362" spans="1:7" x14ac:dyDescent="0.25">
      <c r="A362" s="20">
        <v>41033</v>
      </c>
      <c r="B362">
        <v>11.82</v>
      </c>
      <c r="C362">
        <v>11.86</v>
      </c>
      <c r="D362">
        <v>11.25</v>
      </c>
      <c r="E362">
        <v>11.42</v>
      </c>
      <c r="F362">
        <v>11.42</v>
      </c>
      <c r="G362">
        <v>7816100</v>
      </c>
    </row>
    <row r="363" spans="1:7" x14ac:dyDescent="0.25">
      <c r="A363" s="20">
        <v>41036</v>
      </c>
      <c r="B363">
        <v>11.15</v>
      </c>
      <c r="C363">
        <v>11.69</v>
      </c>
      <c r="D363">
        <v>11.1</v>
      </c>
      <c r="E363">
        <v>11.59</v>
      </c>
      <c r="F363">
        <v>11.59</v>
      </c>
      <c r="G363">
        <v>6169700</v>
      </c>
    </row>
    <row r="364" spans="1:7" x14ac:dyDescent="0.25">
      <c r="A364" s="20">
        <v>41037</v>
      </c>
      <c r="B364">
        <v>11.33</v>
      </c>
      <c r="C364">
        <v>11.53</v>
      </c>
      <c r="D364">
        <v>10.73</v>
      </c>
      <c r="E364">
        <v>11.45</v>
      </c>
      <c r="F364">
        <v>11.45</v>
      </c>
      <c r="G364">
        <v>11143500</v>
      </c>
    </row>
    <row r="365" spans="1:7" x14ac:dyDescent="0.25">
      <c r="A365" s="20">
        <v>41038</v>
      </c>
      <c r="B365">
        <v>10.89</v>
      </c>
      <c r="C365">
        <v>11.39</v>
      </c>
      <c r="D365">
        <v>10.67</v>
      </c>
      <c r="E365">
        <v>11.01</v>
      </c>
      <c r="F365">
        <v>11.01</v>
      </c>
      <c r="G365">
        <v>13741200</v>
      </c>
    </row>
    <row r="366" spans="1:7" x14ac:dyDescent="0.25">
      <c r="A366" s="20">
        <v>41039</v>
      </c>
      <c r="B366">
        <v>11.34</v>
      </c>
      <c r="C366">
        <v>11.5</v>
      </c>
      <c r="D366">
        <v>11.2</v>
      </c>
      <c r="E366">
        <v>11.38</v>
      </c>
      <c r="F366">
        <v>11.38</v>
      </c>
      <c r="G366">
        <v>7763300</v>
      </c>
    </row>
    <row r="367" spans="1:7" x14ac:dyDescent="0.25">
      <c r="A367" s="20">
        <v>41040</v>
      </c>
      <c r="B367">
        <v>11.07</v>
      </c>
      <c r="C367">
        <v>11.56</v>
      </c>
      <c r="D367">
        <v>11.03</v>
      </c>
      <c r="E367">
        <v>11.18</v>
      </c>
      <c r="F367">
        <v>11.18</v>
      </c>
      <c r="G367">
        <v>8098400</v>
      </c>
    </row>
    <row r="368" spans="1:7" x14ac:dyDescent="0.25">
      <c r="A368" s="20">
        <v>41043</v>
      </c>
      <c r="B368">
        <v>10.7</v>
      </c>
      <c r="C368">
        <v>10.86</v>
      </c>
      <c r="D368">
        <v>10.51</v>
      </c>
      <c r="E368">
        <v>10.54</v>
      </c>
      <c r="F368">
        <v>10.54</v>
      </c>
      <c r="G368">
        <v>11631200</v>
      </c>
    </row>
    <row r="369" spans="1:7" x14ac:dyDescent="0.25">
      <c r="A369" s="20">
        <v>41044</v>
      </c>
      <c r="B369">
        <v>10.47</v>
      </c>
      <c r="C369">
        <v>10.67</v>
      </c>
      <c r="D369">
        <v>9.9700000000000006</v>
      </c>
      <c r="E369">
        <v>9.99</v>
      </c>
      <c r="F369">
        <v>9.99</v>
      </c>
      <c r="G369">
        <v>12257400</v>
      </c>
    </row>
    <row r="370" spans="1:7" x14ac:dyDescent="0.25">
      <c r="A370" s="20">
        <v>41045</v>
      </c>
      <c r="B370">
        <v>10.15</v>
      </c>
      <c r="C370">
        <v>10.32</v>
      </c>
      <c r="D370">
        <v>9.61</v>
      </c>
      <c r="E370">
        <v>9.65</v>
      </c>
      <c r="F370">
        <v>9.65</v>
      </c>
      <c r="G370">
        <v>14047900</v>
      </c>
    </row>
    <row r="371" spans="1:7" x14ac:dyDescent="0.25">
      <c r="A371" s="20">
        <v>41046</v>
      </c>
      <c r="B371">
        <v>9.73</v>
      </c>
      <c r="C371">
        <v>9.85</v>
      </c>
      <c r="D371">
        <v>9.19</v>
      </c>
      <c r="E371">
        <v>9.19</v>
      </c>
      <c r="F371">
        <v>9.19</v>
      </c>
      <c r="G371">
        <v>17442500</v>
      </c>
    </row>
    <row r="372" spans="1:7" x14ac:dyDescent="0.25">
      <c r="A372" s="20">
        <v>41047</v>
      </c>
      <c r="B372">
        <v>9.23</v>
      </c>
      <c r="C372">
        <v>9.2799999999999994</v>
      </c>
      <c r="D372">
        <v>8.41</v>
      </c>
      <c r="E372">
        <v>8.57</v>
      </c>
      <c r="F372">
        <v>8.57</v>
      </c>
      <c r="G372">
        <v>19163400</v>
      </c>
    </row>
    <row r="373" spans="1:7" x14ac:dyDescent="0.25">
      <c r="A373" s="20">
        <v>41050</v>
      </c>
      <c r="B373">
        <v>8.59</v>
      </c>
      <c r="C373">
        <v>9.49</v>
      </c>
      <c r="D373">
        <v>8.48</v>
      </c>
      <c r="E373">
        <v>9.48</v>
      </c>
      <c r="F373">
        <v>9.48</v>
      </c>
      <c r="G373">
        <v>14680800</v>
      </c>
    </row>
    <row r="374" spans="1:7" x14ac:dyDescent="0.25">
      <c r="A374" s="20">
        <v>41051</v>
      </c>
      <c r="B374">
        <v>9.59</v>
      </c>
      <c r="C374">
        <v>10</v>
      </c>
      <c r="D374">
        <v>8.8000000000000007</v>
      </c>
      <c r="E374">
        <v>9.15</v>
      </c>
      <c r="F374">
        <v>9.15</v>
      </c>
      <c r="G374">
        <v>22903500</v>
      </c>
    </row>
    <row r="375" spans="1:7" x14ac:dyDescent="0.25">
      <c r="A375" s="20">
        <v>41052</v>
      </c>
      <c r="B375">
        <v>8.8800000000000008</v>
      </c>
      <c r="C375">
        <v>9.3800000000000008</v>
      </c>
      <c r="D375">
        <v>8.59</v>
      </c>
      <c r="E375">
        <v>9.3000000000000007</v>
      </c>
      <c r="F375">
        <v>9.3000000000000007</v>
      </c>
      <c r="G375">
        <v>28587200</v>
      </c>
    </row>
    <row r="376" spans="1:7" x14ac:dyDescent="0.25">
      <c r="A376" s="20">
        <v>41053</v>
      </c>
      <c r="B376">
        <v>9.35</v>
      </c>
      <c r="C376">
        <v>9.41</v>
      </c>
      <c r="D376">
        <v>8.86</v>
      </c>
      <c r="E376">
        <v>9.2200000000000006</v>
      </c>
      <c r="F376">
        <v>9.2200000000000006</v>
      </c>
      <c r="G376">
        <v>20583300</v>
      </c>
    </row>
    <row r="377" spans="1:7" x14ac:dyDescent="0.25">
      <c r="A377" s="20">
        <v>41054</v>
      </c>
      <c r="B377">
        <v>9.2200000000000006</v>
      </c>
      <c r="C377">
        <v>9.36</v>
      </c>
      <c r="D377">
        <v>9.15</v>
      </c>
      <c r="E377">
        <v>9.3000000000000007</v>
      </c>
      <c r="F377">
        <v>9.3000000000000007</v>
      </c>
      <c r="G377">
        <v>11722000</v>
      </c>
    </row>
    <row r="378" spans="1:7" x14ac:dyDescent="0.25">
      <c r="A378" s="20">
        <v>41058</v>
      </c>
      <c r="B378">
        <v>9.6</v>
      </c>
      <c r="C378">
        <v>9.8000000000000007</v>
      </c>
      <c r="D378">
        <v>9.41</v>
      </c>
      <c r="E378">
        <v>9.77</v>
      </c>
      <c r="F378">
        <v>9.77</v>
      </c>
      <c r="G378">
        <v>9117100</v>
      </c>
    </row>
    <row r="379" spans="1:7" x14ac:dyDescent="0.25">
      <c r="A379" s="20">
        <v>41059</v>
      </c>
      <c r="B379">
        <v>9.48</v>
      </c>
      <c r="C379">
        <v>9.48</v>
      </c>
      <c r="D379">
        <v>9.0500000000000007</v>
      </c>
      <c r="E379">
        <v>9.0500000000000007</v>
      </c>
      <c r="F379">
        <v>9.0500000000000007</v>
      </c>
      <c r="G379">
        <v>15063500</v>
      </c>
    </row>
    <row r="380" spans="1:7" x14ac:dyDescent="0.25">
      <c r="A380" s="20">
        <v>41060</v>
      </c>
      <c r="B380">
        <v>8.94</v>
      </c>
      <c r="C380">
        <v>9.1999999999999993</v>
      </c>
      <c r="D380">
        <v>8.5</v>
      </c>
      <c r="E380">
        <v>8.89</v>
      </c>
      <c r="F380">
        <v>8.89</v>
      </c>
      <c r="G380">
        <v>21307700</v>
      </c>
    </row>
    <row r="381" spans="1:7" x14ac:dyDescent="0.25">
      <c r="A381" s="20">
        <v>41061</v>
      </c>
      <c r="B381">
        <v>8.25</v>
      </c>
      <c r="C381">
        <v>8.5</v>
      </c>
      <c r="D381">
        <v>8.14</v>
      </c>
      <c r="E381">
        <v>8.15</v>
      </c>
      <c r="F381">
        <v>8.15</v>
      </c>
      <c r="G381">
        <v>22032000</v>
      </c>
    </row>
    <row r="382" spans="1:7" x14ac:dyDescent="0.25">
      <c r="A382" s="20">
        <v>41064</v>
      </c>
      <c r="B382">
        <v>8.34</v>
      </c>
      <c r="C382">
        <v>8.52</v>
      </c>
      <c r="D382">
        <v>8.06</v>
      </c>
      <c r="E382">
        <v>8.4700000000000006</v>
      </c>
      <c r="F382">
        <v>8.4700000000000006</v>
      </c>
      <c r="G382">
        <v>18781700</v>
      </c>
    </row>
    <row r="383" spans="1:7" x14ac:dyDescent="0.25">
      <c r="A383" s="20">
        <v>41065</v>
      </c>
      <c r="B383">
        <v>8.42</v>
      </c>
      <c r="C383">
        <v>8.75</v>
      </c>
      <c r="D383">
        <v>8.41</v>
      </c>
      <c r="E383">
        <v>8.68</v>
      </c>
      <c r="F383">
        <v>8.68</v>
      </c>
      <c r="G383">
        <v>12844200</v>
      </c>
    </row>
    <row r="384" spans="1:7" x14ac:dyDescent="0.25">
      <c r="A384" s="20">
        <v>41066</v>
      </c>
      <c r="B384">
        <v>8.9499999999999993</v>
      </c>
      <c r="C384">
        <v>9.34</v>
      </c>
      <c r="D384">
        <v>8.8800000000000008</v>
      </c>
      <c r="E384">
        <v>9.34</v>
      </c>
      <c r="F384">
        <v>9.34</v>
      </c>
      <c r="G384">
        <v>13133000</v>
      </c>
    </row>
    <row r="385" spans="1:7" x14ac:dyDescent="0.25">
      <c r="A385" s="20">
        <v>41067</v>
      </c>
      <c r="B385">
        <v>9.74</v>
      </c>
      <c r="C385">
        <v>9.8000000000000007</v>
      </c>
      <c r="D385">
        <v>9.35</v>
      </c>
      <c r="E385">
        <v>9.4</v>
      </c>
      <c r="F385">
        <v>9.4</v>
      </c>
      <c r="G385">
        <v>14532800</v>
      </c>
    </row>
    <row r="386" spans="1:7" x14ac:dyDescent="0.25">
      <c r="A386" s="20">
        <v>41068</v>
      </c>
      <c r="B386">
        <v>9.35</v>
      </c>
      <c r="C386">
        <v>9.94</v>
      </c>
      <c r="D386">
        <v>9.3000000000000007</v>
      </c>
      <c r="E386">
        <v>9.91</v>
      </c>
      <c r="F386">
        <v>9.91</v>
      </c>
      <c r="G386">
        <v>10918000</v>
      </c>
    </row>
    <row r="387" spans="1:7" x14ac:dyDescent="0.25">
      <c r="A387" s="20">
        <v>41071</v>
      </c>
      <c r="B387">
        <v>10.28</v>
      </c>
      <c r="C387">
        <v>10.34</v>
      </c>
      <c r="D387">
        <v>9.02</v>
      </c>
      <c r="E387">
        <v>9.0500000000000007</v>
      </c>
      <c r="F387">
        <v>9.0500000000000007</v>
      </c>
      <c r="G387">
        <v>15304400</v>
      </c>
    </row>
    <row r="388" spans="1:7" x14ac:dyDescent="0.25">
      <c r="A388" s="20">
        <v>41072</v>
      </c>
      <c r="B388">
        <v>9.09</v>
      </c>
      <c r="C388">
        <v>9.23</v>
      </c>
      <c r="D388">
        <v>8.7899999999999991</v>
      </c>
      <c r="E388">
        <v>9.19</v>
      </c>
      <c r="F388">
        <v>9.19</v>
      </c>
      <c r="G388">
        <v>15302700</v>
      </c>
    </row>
    <row r="389" spans="1:7" x14ac:dyDescent="0.25">
      <c r="A389" s="20">
        <v>41073</v>
      </c>
      <c r="B389">
        <v>8.94</v>
      </c>
      <c r="C389">
        <v>9.2200000000000006</v>
      </c>
      <c r="D389">
        <v>8.5500000000000007</v>
      </c>
      <c r="E389">
        <v>8.6999999999999993</v>
      </c>
      <c r="F389">
        <v>8.6999999999999993</v>
      </c>
      <c r="G389">
        <v>14690100</v>
      </c>
    </row>
    <row r="390" spans="1:7" x14ac:dyDescent="0.25">
      <c r="A390" s="20">
        <v>41074</v>
      </c>
      <c r="B390">
        <v>8.7799999999999994</v>
      </c>
      <c r="C390">
        <v>9.26</v>
      </c>
      <c r="D390">
        <v>8.64</v>
      </c>
      <c r="E390">
        <v>9.26</v>
      </c>
      <c r="F390">
        <v>9.26</v>
      </c>
      <c r="G390">
        <v>13850400</v>
      </c>
    </row>
    <row r="391" spans="1:7" x14ac:dyDescent="0.25">
      <c r="A391" s="20">
        <v>41075</v>
      </c>
      <c r="B391">
        <v>9.33</v>
      </c>
      <c r="C391">
        <v>9.77</v>
      </c>
      <c r="D391">
        <v>9.1999999999999993</v>
      </c>
      <c r="E391">
        <v>9.6300000000000008</v>
      </c>
      <c r="F391">
        <v>9.6300000000000008</v>
      </c>
      <c r="G391">
        <v>11112000</v>
      </c>
    </row>
    <row r="392" spans="1:7" x14ac:dyDescent="0.25">
      <c r="A392" s="20">
        <v>41078</v>
      </c>
      <c r="B392">
        <v>9.68</v>
      </c>
      <c r="C392">
        <v>10.48</v>
      </c>
      <c r="D392">
        <v>9.58</v>
      </c>
      <c r="E392">
        <v>10.45</v>
      </c>
      <c r="F392">
        <v>10.45</v>
      </c>
      <c r="G392">
        <v>15720100</v>
      </c>
    </row>
    <row r="393" spans="1:7" x14ac:dyDescent="0.25">
      <c r="A393" s="20">
        <v>41079</v>
      </c>
      <c r="B393">
        <v>10.81</v>
      </c>
      <c r="C393">
        <v>10.87</v>
      </c>
      <c r="D393">
        <v>10.48</v>
      </c>
      <c r="E393">
        <v>10.65</v>
      </c>
      <c r="F393">
        <v>10.65</v>
      </c>
      <c r="G393">
        <v>13087400</v>
      </c>
    </row>
    <row r="394" spans="1:7" x14ac:dyDescent="0.25">
      <c r="A394" s="20">
        <v>41080</v>
      </c>
      <c r="B394">
        <v>10.66</v>
      </c>
      <c r="C394">
        <v>11.09</v>
      </c>
      <c r="D394">
        <v>10.23</v>
      </c>
      <c r="E394">
        <v>11.08</v>
      </c>
      <c r="F394">
        <v>11.08</v>
      </c>
      <c r="G394">
        <v>13380800</v>
      </c>
    </row>
    <row r="395" spans="1:7" x14ac:dyDescent="0.25">
      <c r="A395" s="20">
        <v>41081</v>
      </c>
      <c r="B395">
        <v>11.05</v>
      </c>
      <c r="C395">
        <v>11.18</v>
      </c>
      <c r="D395">
        <v>9.74</v>
      </c>
      <c r="E395">
        <v>9.77</v>
      </c>
      <c r="F395">
        <v>9.77</v>
      </c>
      <c r="G395">
        <v>18055000</v>
      </c>
    </row>
    <row r="396" spans="1:7" x14ac:dyDescent="0.25">
      <c r="A396" s="20">
        <v>41082</v>
      </c>
      <c r="B396">
        <v>10.119999999999999</v>
      </c>
      <c r="C396">
        <v>10.83</v>
      </c>
      <c r="D396">
        <v>9.9499999999999993</v>
      </c>
      <c r="E396">
        <v>10.78</v>
      </c>
      <c r="F396">
        <v>10.78</v>
      </c>
      <c r="G396">
        <v>10108200</v>
      </c>
    </row>
    <row r="397" spans="1:7" x14ac:dyDescent="0.25">
      <c r="A397" s="20">
        <v>41085</v>
      </c>
      <c r="B397">
        <v>10.14</v>
      </c>
      <c r="C397">
        <v>10.19</v>
      </c>
      <c r="D397">
        <v>9.8800000000000008</v>
      </c>
      <c r="E397">
        <v>10</v>
      </c>
      <c r="F397">
        <v>10</v>
      </c>
      <c r="G397">
        <v>18872200</v>
      </c>
    </row>
    <row r="398" spans="1:7" x14ac:dyDescent="0.25">
      <c r="A398" s="20">
        <v>41086</v>
      </c>
      <c r="B398">
        <v>10.31</v>
      </c>
      <c r="C398">
        <v>10.43</v>
      </c>
      <c r="D398">
        <v>9.9</v>
      </c>
      <c r="E398">
        <v>10.29</v>
      </c>
      <c r="F398">
        <v>10.29</v>
      </c>
      <c r="G398">
        <v>15748300</v>
      </c>
    </row>
    <row r="399" spans="1:7" x14ac:dyDescent="0.25">
      <c r="A399" s="20">
        <v>41087</v>
      </c>
      <c r="B399">
        <v>10.47</v>
      </c>
      <c r="C399">
        <v>10.61</v>
      </c>
      <c r="D399">
        <v>10.199999999999999</v>
      </c>
      <c r="E399">
        <v>10.23</v>
      </c>
      <c r="F399">
        <v>10.23</v>
      </c>
      <c r="G399">
        <v>15553700</v>
      </c>
    </row>
    <row r="400" spans="1:7" x14ac:dyDescent="0.25">
      <c r="A400" s="20">
        <v>41088</v>
      </c>
      <c r="B400">
        <v>10.09</v>
      </c>
      <c r="C400">
        <v>10.56</v>
      </c>
      <c r="D400">
        <v>9.9</v>
      </c>
      <c r="E400">
        <v>10.53</v>
      </c>
      <c r="F400">
        <v>10.53</v>
      </c>
      <c r="G400">
        <v>12942800</v>
      </c>
    </row>
    <row r="401" spans="1:7" x14ac:dyDescent="0.25">
      <c r="A401" s="20">
        <v>41089</v>
      </c>
      <c r="B401">
        <v>11.16</v>
      </c>
      <c r="C401">
        <v>11.31</v>
      </c>
      <c r="D401">
        <v>11</v>
      </c>
      <c r="E401">
        <v>11.25</v>
      </c>
      <c r="F401">
        <v>11.25</v>
      </c>
      <c r="G401">
        <v>13065500</v>
      </c>
    </row>
    <row r="402" spans="1:7" x14ac:dyDescent="0.25">
      <c r="A402" s="20">
        <v>41092</v>
      </c>
      <c r="B402">
        <v>11.49</v>
      </c>
      <c r="C402">
        <v>12.01</v>
      </c>
      <c r="D402">
        <v>11.33</v>
      </c>
      <c r="E402">
        <v>11.97</v>
      </c>
      <c r="F402">
        <v>11.97</v>
      </c>
      <c r="G402">
        <v>13467800</v>
      </c>
    </row>
    <row r="403" spans="1:7" x14ac:dyDescent="0.25">
      <c r="A403" s="20">
        <v>41093</v>
      </c>
      <c r="B403">
        <v>12.05</v>
      </c>
      <c r="C403">
        <v>12.4</v>
      </c>
      <c r="D403">
        <v>12.02</v>
      </c>
      <c r="E403">
        <v>12.21</v>
      </c>
      <c r="F403">
        <v>12.21</v>
      </c>
      <c r="G403">
        <v>8168000</v>
      </c>
    </row>
    <row r="404" spans="1:7" x14ac:dyDescent="0.25">
      <c r="A404" s="20">
        <v>41095</v>
      </c>
      <c r="B404">
        <v>12.13</v>
      </c>
      <c r="C404">
        <v>12.14</v>
      </c>
      <c r="D404">
        <v>11.61</v>
      </c>
      <c r="E404">
        <v>11.75</v>
      </c>
      <c r="F404">
        <v>11.75</v>
      </c>
      <c r="G404">
        <v>11374900</v>
      </c>
    </row>
    <row r="405" spans="1:7" x14ac:dyDescent="0.25">
      <c r="A405" s="20">
        <v>41096</v>
      </c>
      <c r="B405">
        <v>11.43</v>
      </c>
      <c r="C405">
        <v>11.92</v>
      </c>
      <c r="D405">
        <v>11.41</v>
      </c>
      <c r="E405">
        <v>11.89</v>
      </c>
      <c r="F405">
        <v>11.89</v>
      </c>
      <c r="G405">
        <v>10960300</v>
      </c>
    </row>
    <row r="406" spans="1:7" x14ac:dyDescent="0.25">
      <c r="A406" s="20">
        <v>41099</v>
      </c>
      <c r="B406">
        <v>11.95</v>
      </c>
      <c r="C406">
        <v>12.11</v>
      </c>
      <c r="D406">
        <v>11.66</v>
      </c>
      <c r="E406">
        <v>11.97</v>
      </c>
      <c r="F406">
        <v>11.97</v>
      </c>
      <c r="G406">
        <v>8663400</v>
      </c>
    </row>
    <row r="407" spans="1:7" x14ac:dyDescent="0.25">
      <c r="A407" s="20">
        <v>41100</v>
      </c>
      <c r="B407">
        <v>12.17</v>
      </c>
      <c r="C407">
        <v>12.35</v>
      </c>
      <c r="D407">
        <v>11.42</v>
      </c>
      <c r="E407">
        <v>11.64</v>
      </c>
      <c r="F407">
        <v>11.64</v>
      </c>
      <c r="G407">
        <v>11511300</v>
      </c>
    </row>
    <row r="408" spans="1:7" x14ac:dyDescent="0.25">
      <c r="A408" s="20">
        <v>41101</v>
      </c>
      <c r="B408">
        <v>11.67</v>
      </c>
      <c r="C408">
        <v>12.12</v>
      </c>
      <c r="D408">
        <v>11.48</v>
      </c>
      <c r="E408">
        <v>12</v>
      </c>
      <c r="F408">
        <v>12</v>
      </c>
      <c r="G408">
        <v>11965900</v>
      </c>
    </row>
    <row r="409" spans="1:7" x14ac:dyDescent="0.25">
      <c r="A409" s="20">
        <v>41102</v>
      </c>
      <c r="B409">
        <v>11.73</v>
      </c>
      <c r="C409">
        <v>12.19</v>
      </c>
      <c r="D409">
        <v>11.44</v>
      </c>
      <c r="E409">
        <v>11.92</v>
      </c>
      <c r="F409">
        <v>11.92</v>
      </c>
      <c r="G409">
        <v>14898700</v>
      </c>
    </row>
    <row r="410" spans="1:7" x14ac:dyDescent="0.25">
      <c r="A410" s="20">
        <v>41103</v>
      </c>
      <c r="B410">
        <v>12.09</v>
      </c>
      <c r="C410">
        <v>12.61</v>
      </c>
      <c r="D410">
        <v>12.06</v>
      </c>
      <c r="E410">
        <v>12.6</v>
      </c>
      <c r="F410">
        <v>12.6</v>
      </c>
      <c r="G410">
        <v>11837100</v>
      </c>
    </row>
    <row r="411" spans="1:7" x14ac:dyDescent="0.25">
      <c r="A411" s="20">
        <v>41106</v>
      </c>
      <c r="B411">
        <v>12.62</v>
      </c>
      <c r="C411">
        <v>12.87</v>
      </c>
      <c r="D411">
        <v>12.45</v>
      </c>
      <c r="E411">
        <v>12.73</v>
      </c>
      <c r="F411">
        <v>12.73</v>
      </c>
      <c r="G411">
        <v>8800200</v>
      </c>
    </row>
    <row r="412" spans="1:7" x14ac:dyDescent="0.25">
      <c r="A412" s="20">
        <v>41107</v>
      </c>
      <c r="B412">
        <v>12.94</v>
      </c>
      <c r="C412">
        <v>13.28</v>
      </c>
      <c r="D412">
        <v>12.58</v>
      </c>
      <c r="E412">
        <v>13.21</v>
      </c>
      <c r="F412">
        <v>13.21</v>
      </c>
      <c r="G412">
        <v>12461400</v>
      </c>
    </row>
    <row r="413" spans="1:7" x14ac:dyDescent="0.25">
      <c r="A413" s="20">
        <v>41108</v>
      </c>
      <c r="B413">
        <v>13.13</v>
      </c>
      <c r="C413">
        <v>13.42</v>
      </c>
      <c r="D413">
        <v>12.96</v>
      </c>
      <c r="E413">
        <v>13.07</v>
      </c>
      <c r="F413">
        <v>13.07</v>
      </c>
      <c r="G413">
        <v>8771800</v>
      </c>
    </row>
    <row r="414" spans="1:7" x14ac:dyDescent="0.25">
      <c r="A414" s="20">
        <v>41109</v>
      </c>
      <c r="B414">
        <v>13.15</v>
      </c>
      <c r="C414">
        <v>13.39</v>
      </c>
      <c r="D414">
        <v>12.86</v>
      </c>
      <c r="E414">
        <v>13.39</v>
      </c>
      <c r="F414">
        <v>13.39</v>
      </c>
      <c r="G414">
        <v>9041500</v>
      </c>
    </row>
    <row r="415" spans="1:7" x14ac:dyDescent="0.25">
      <c r="A415" s="20">
        <v>41110</v>
      </c>
      <c r="B415">
        <v>12.97</v>
      </c>
      <c r="C415">
        <v>13.14</v>
      </c>
      <c r="D415">
        <v>12.52</v>
      </c>
      <c r="E415">
        <v>12.63</v>
      </c>
      <c r="F415">
        <v>12.63</v>
      </c>
      <c r="G415">
        <v>11351400</v>
      </c>
    </row>
    <row r="416" spans="1:7" x14ac:dyDescent="0.25">
      <c r="A416" s="20">
        <v>41113</v>
      </c>
      <c r="B416">
        <v>11.62</v>
      </c>
      <c r="C416">
        <v>12.06</v>
      </c>
      <c r="D416">
        <v>11.21</v>
      </c>
      <c r="E416">
        <v>11.82</v>
      </c>
      <c r="F416">
        <v>11.82</v>
      </c>
      <c r="G416">
        <v>13916700</v>
      </c>
    </row>
    <row r="417" spans="1:7" x14ac:dyDescent="0.25">
      <c r="A417" s="20">
        <v>41114</v>
      </c>
      <c r="B417">
        <v>11.78</v>
      </c>
      <c r="C417">
        <v>11.82</v>
      </c>
      <c r="D417">
        <v>10.91</v>
      </c>
      <c r="E417">
        <v>11.3</v>
      </c>
      <c r="F417">
        <v>11.3</v>
      </c>
      <c r="G417">
        <v>16279600</v>
      </c>
    </row>
    <row r="418" spans="1:7" x14ac:dyDescent="0.25">
      <c r="A418" s="20">
        <v>41115</v>
      </c>
      <c r="B418">
        <v>11.33</v>
      </c>
      <c r="C418">
        <v>11.61</v>
      </c>
      <c r="D418">
        <v>10.96</v>
      </c>
      <c r="E418">
        <v>11.45</v>
      </c>
      <c r="F418">
        <v>11.45</v>
      </c>
      <c r="G418">
        <v>15367900</v>
      </c>
    </row>
    <row r="419" spans="1:7" x14ac:dyDescent="0.25">
      <c r="A419" s="20">
        <v>41116</v>
      </c>
      <c r="B419">
        <v>12.14</v>
      </c>
      <c r="C419">
        <v>12.34</v>
      </c>
      <c r="D419">
        <v>11.9</v>
      </c>
      <c r="E419">
        <v>12.3</v>
      </c>
      <c r="F419">
        <v>12.3</v>
      </c>
      <c r="G419">
        <v>12852600</v>
      </c>
    </row>
    <row r="420" spans="1:7" x14ac:dyDescent="0.25">
      <c r="A420" s="20">
        <v>41117</v>
      </c>
      <c r="B420">
        <v>12.81</v>
      </c>
      <c r="C420">
        <v>12.88</v>
      </c>
      <c r="D420">
        <v>12.48</v>
      </c>
      <c r="E420">
        <v>12.62</v>
      </c>
      <c r="F420">
        <v>12.62</v>
      </c>
      <c r="G420">
        <v>11992400</v>
      </c>
    </row>
    <row r="421" spans="1:7" x14ac:dyDescent="0.25">
      <c r="A421" s="20">
        <v>41120</v>
      </c>
      <c r="B421">
        <v>12.75</v>
      </c>
      <c r="C421">
        <v>12.87</v>
      </c>
      <c r="D421">
        <v>12.32</v>
      </c>
      <c r="E421">
        <v>12.35</v>
      </c>
      <c r="F421">
        <v>12.35</v>
      </c>
      <c r="G421">
        <v>9005300</v>
      </c>
    </row>
    <row r="422" spans="1:7" x14ac:dyDescent="0.25">
      <c r="A422" s="20">
        <v>41121</v>
      </c>
      <c r="B422">
        <v>12.11</v>
      </c>
      <c r="C422">
        <v>12.35</v>
      </c>
      <c r="D422">
        <v>11.97</v>
      </c>
      <c r="E422">
        <v>11.97</v>
      </c>
      <c r="F422">
        <v>11.97</v>
      </c>
      <c r="G422">
        <v>9460900</v>
      </c>
    </row>
    <row r="423" spans="1:7" x14ac:dyDescent="0.25">
      <c r="A423" s="20">
        <v>41122</v>
      </c>
      <c r="B423">
        <v>12.22</v>
      </c>
      <c r="C423">
        <v>12.41</v>
      </c>
      <c r="D423">
        <v>11.97</v>
      </c>
      <c r="E423">
        <v>12.27</v>
      </c>
      <c r="F423">
        <v>12.27</v>
      </c>
      <c r="G423">
        <v>11115100</v>
      </c>
    </row>
    <row r="424" spans="1:7" x14ac:dyDescent="0.25">
      <c r="A424" s="20">
        <v>41123</v>
      </c>
      <c r="B424">
        <v>11.97</v>
      </c>
      <c r="C424">
        <v>12.53</v>
      </c>
      <c r="D424">
        <v>11.83</v>
      </c>
      <c r="E424">
        <v>12.52</v>
      </c>
      <c r="F424">
        <v>12.52</v>
      </c>
      <c r="G424">
        <v>12771200</v>
      </c>
    </row>
    <row r="425" spans="1:7" x14ac:dyDescent="0.25">
      <c r="A425" s="20">
        <v>41124</v>
      </c>
      <c r="B425">
        <v>13.02</v>
      </c>
      <c r="C425">
        <v>13.41</v>
      </c>
      <c r="D425">
        <v>12.93</v>
      </c>
      <c r="E425">
        <v>13.41</v>
      </c>
      <c r="F425">
        <v>13.41</v>
      </c>
      <c r="G425">
        <v>9505800</v>
      </c>
    </row>
    <row r="426" spans="1:7" x14ac:dyDescent="0.25">
      <c r="A426" s="20">
        <v>41127</v>
      </c>
      <c r="B426">
        <v>13.58</v>
      </c>
      <c r="C426">
        <v>13.87</v>
      </c>
      <c r="D426">
        <v>13.5</v>
      </c>
      <c r="E426">
        <v>13.68</v>
      </c>
      <c r="F426">
        <v>13.68</v>
      </c>
      <c r="G426">
        <v>8861500</v>
      </c>
    </row>
    <row r="427" spans="1:7" x14ac:dyDescent="0.25">
      <c r="A427" s="20">
        <v>41128</v>
      </c>
      <c r="B427">
        <v>13.92</v>
      </c>
      <c r="C427">
        <v>13.99</v>
      </c>
      <c r="D427">
        <v>13.28</v>
      </c>
      <c r="E427">
        <v>13.31</v>
      </c>
      <c r="F427">
        <v>13.31</v>
      </c>
      <c r="G427">
        <v>6528700</v>
      </c>
    </row>
    <row r="428" spans="1:7" x14ac:dyDescent="0.25">
      <c r="A428" s="20">
        <v>41129</v>
      </c>
      <c r="B428">
        <v>13.34</v>
      </c>
      <c r="C428">
        <v>13.87</v>
      </c>
      <c r="D428">
        <v>13.24</v>
      </c>
      <c r="E428">
        <v>13.84</v>
      </c>
      <c r="F428">
        <v>13.84</v>
      </c>
      <c r="G428">
        <v>7588800</v>
      </c>
    </row>
    <row r="429" spans="1:7" x14ac:dyDescent="0.25">
      <c r="A429" s="20">
        <v>41130</v>
      </c>
      <c r="B429">
        <v>13.74</v>
      </c>
      <c r="C429">
        <v>14.07</v>
      </c>
      <c r="D429">
        <v>13.61</v>
      </c>
      <c r="E429">
        <v>13.91</v>
      </c>
      <c r="F429">
        <v>13.91</v>
      </c>
      <c r="G429">
        <v>5842800</v>
      </c>
    </row>
    <row r="430" spans="1:7" x14ac:dyDescent="0.25">
      <c r="A430" s="20">
        <v>41131</v>
      </c>
      <c r="B430">
        <v>13.76</v>
      </c>
      <c r="C430">
        <v>14.17</v>
      </c>
      <c r="D430">
        <v>13.67</v>
      </c>
      <c r="E430">
        <v>14.16</v>
      </c>
      <c r="F430">
        <v>14.16</v>
      </c>
      <c r="G430">
        <v>6401700</v>
      </c>
    </row>
    <row r="431" spans="1:7" x14ac:dyDescent="0.25">
      <c r="A431" s="20">
        <v>41134</v>
      </c>
      <c r="B431">
        <v>14.12</v>
      </c>
      <c r="C431">
        <v>14.54</v>
      </c>
      <c r="D431">
        <v>14.07</v>
      </c>
      <c r="E431">
        <v>14.54</v>
      </c>
      <c r="F431">
        <v>14.54</v>
      </c>
      <c r="G431">
        <v>8835700</v>
      </c>
    </row>
    <row r="432" spans="1:7" x14ac:dyDescent="0.25">
      <c r="A432" s="20">
        <v>41135</v>
      </c>
      <c r="B432">
        <v>14.45</v>
      </c>
      <c r="C432">
        <v>14.52</v>
      </c>
      <c r="D432">
        <v>13.72</v>
      </c>
      <c r="E432">
        <v>13.75</v>
      </c>
      <c r="F432">
        <v>13.75</v>
      </c>
      <c r="G432">
        <v>11609400</v>
      </c>
    </row>
    <row r="433" spans="1:7" x14ac:dyDescent="0.25">
      <c r="A433" s="20">
        <v>41136</v>
      </c>
      <c r="B433">
        <v>13.74</v>
      </c>
      <c r="C433">
        <v>14.07</v>
      </c>
      <c r="D433">
        <v>13.66</v>
      </c>
      <c r="E433">
        <v>13.73</v>
      </c>
      <c r="F433">
        <v>13.73</v>
      </c>
      <c r="G433">
        <v>6972200</v>
      </c>
    </row>
    <row r="434" spans="1:7" x14ac:dyDescent="0.25">
      <c r="A434" s="20">
        <v>41137</v>
      </c>
      <c r="B434">
        <v>13.79</v>
      </c>
      <c r="C434">
        <v>14.03</v>
      </c>
      <c r="D434">
        <v>13.56</v>
      </c>
      <c r="E434">
        <v>14.01</v>
      </c>
      <c r="F434">
        <v>14.01</v>
      </c>
      <c r="G434">
        <v>7947300</v>
      </c>
    </row>
    <row r="435" spans="1:7" x14ac:dyDescent="0.25">
      <c r="A435" s="20">
        <v>41138</v>
      </c>
      <c r="B435">
        <v>14.16</v>
      </c>
      <c r="C435">
        <v>14.52</v>
      </c>
      <c r="D435">
        <v>13.98</v>
      </c>
      <c r="E435">
        <v>14.42</v>
      </c>
      <c r="F435">
        <v>14.42</v>
      </c>
      <c r="G435">
        <v>7190600</v>
      </c>
    </row>
    <row r="436" spans="1:7" x14ac:dyDescent="0.25">
      <c r="A436" s="20">
        <v>41141</v>
      </c>
      <c r="B436">
        <v>14.3</v>
      </c>
      <c r="C436">
        <v>14.44</v>
      </c>
      <c r="D436">
        <v>14.03</v>
      </c>
      <c r="E436">
        <v>14.39</v>
      </c>
      <c r="F436">
        <v>14.39</v>
      </c>
      <c r="G436">
        <v>7451500</v>
      </c>
    </row>
    <row r="437" spans="1:7" x14ac:dyDescent="0.25">
      <c r="A437" s="20">
        <v>41142</v>
      </c>
      <c r="B437">
        <v>14.6</v>
      </c>
      <c r="C437">
        <v>14.65</v>
      </c>
      <c r="D437">
        <v>13.88</v>
      </c>
      <c r="E437">
        <v>14</v>
      </c>
      <c r="F437">
        <v>14</v>
      </c>
      <c r="G437">
        <v>14412900</v>
      </c>
    </row>
    <row r="438" spans="1:7" x14ac:dyDescent="0.25">
      <c r="A438" s="20">
        <v>41143</v>
      </c>
      <c r="B438">
        <v>13.78</v>
      </c>
      <c r="C438">
        <v>14.07</v>
      </c>
      <c r="D438">
        <v>13.61</v>
      </c>
      <c r="E438">
        <v>13.9</v>
      </c>
      <c r="F438">
        <v>13.9</v>
      </c>
      <c r="G438">
        <v>10763100</v>
      </c>
    </row>
    <row r="439" spans="1:7" x14ac:dyDescent="0.25">
      <c r="A439" s="20">
        <v>41144</v>
      </c>
      <c r="B439">
        <v>13.83</v>
      </c>
      <c r="C439">
        <v>13.87</v>
      </c>
      <c r="D439">
        <v>13.44</v>
      </c>
      <c r="E439">
        <v>13.6</v>
      </c>
      <c r="F439">
        <v>13.6</v>
      </c>
      <c r="G439">
        <v>9081900</v>
      </c>
    </row>
    <row r="440" spans="1:7" x14ac:dyDescent="0.25">
      <c r="A440" s="20">
        <v>41145</v>
      </c>
      <c r="B440">
        <v>13.46</v>
      </c>
      <c r="C440">
        <v>14.29</v>
      </c>
      <c r="D440">
        <v>13.43</v>
      </c>
      <c r="E440">
        <v>14.19</v>
      </c>
      <c r="F440">
        <v>14.19</v>
      </c>
      <c r="G440">
        <v>8821900</v>
      </c>
    </row>
    <row r="441" spans="1:7" x14ac:dyDescent="0.25">
      <c r="A441" s="20">
        <v>41148</v>
      </c>
      <c r="B441">
        <v>14.31</v>
      </c>
      <c r="C441">
        <v>14.43</v>
      </c>
      <c r="D441">
        <v>14.04</v>
      </c>
      <c r="E441">
        <v>14.08</v>
      </c>
      <c r="F441">
        <v>14.08</v>
      </c>
      <c r="G441">
        <v>6594500</v>
      </c>
    </row>
    <row r="442" spans="1:7" x14ac:dyDescent="0.25">
      <c r="A442" s="20">
        <v>41149</v>
      </c>
      <c r="B442">
        <v>13.88</v>
      </c>
      <c r="C442">
        <v>14.09</v>
      </c>
      <c r="D442">
        <v>13.77</v>
      </c>
      <c r="E442">
        <v>13.81</v>
      </c>
      <c r="F442">
        <v>13.81</v>
      </c>
      <c r="G442">
        <v>8339000</v>
      </c>
    </row>
    <row r="443" spans="1:7" x14ac:dyDescent="0.25">
      <c r="A443" s="20">
        <v>41150</v>
      </c>
      <c r="B443">
        <v>13.86</v>
      </c>
      <c r="C443">
        <v>14.13</v>
      </c>
      <c r="D443">
        <v>13.74</v>
      </c>
      <c r="E443">
        <v>13.77</v>
      </c>
      <c r="F443">
        <v>13.77</v>
      </c>
      <c r="G443">
        <v>7923300</v>
      </c>
    </row>
    <row r="444" spans="1:7" x14ac:dyDescent="0.25">
      <c r="A444" s="20">
        <v>41151</v>
      </c>
      <c r="B444">
        <v>13.46</v>
      </c>
      <c r="C444">
        <v>13.65</v>
      </c>
      <c r="D444">
        <v>13.33</v>
      </c>
      <c r="E444">
        <v>13.48</v>
      </c>
      <c r="F444">
        <v>13.48</v>
      </c>
      <c r="G444">
        <v>8499400</v>
      </c>
    </row>
    <row r="445" spans="1:7" x14ac:dyDescent="0.25">
      <c r="A445" s="20">
        <v>41152</v>
      </c>
      <c r="B445">
        <v>13.71</v>
      </c>
      <c r="C445">
        <v>14</v>
      </c>
      <c r="D445">
        <v>13.4</v>
      </c>
      <c r="E445">
        <v>13.89</v>
      </c>
      <c r="F445">
        <v>13.89</v>
      </c>
      <c r="G445">
        <v>9757200</v>
      </c>
    </row>
    <row r="446" spans="1:7" x14ac:dyDescent="0.25">
      <c r="A446" s="20">
        <v>41156</v>
      </c>
      <c r="B446">
        <v>13.86</v>
      </c>
      <c r="C446">
        <v>14.06</v>
      </c>
      <c r="D446">
        <v>13.62</v>
      </c>
      <c r="E446">
        <v>14.01</v>
      </c>
      <c r="F446">
        <v>14.01</v>
      </c>
      <c r="G446">
        <v>7816900</v>
      </c>
    </row>
    <row r="447" spans="1:7" x14ac:dyDescent="0.25">
      <c r="A447" s="20">
        <v>41157</v>
      </c>
      <c r="B447">
        <v>14.09</v>
      </c>
      <c r="C447">
        <v>14.48</v>
      </c>
      <c r="D447">
        <v>14.02</v>
      </c>
      <c r="E447">
        <v>14.39</v>
      </c>
      <c r="F447">
        <v>14.39</v>
      </c>
      <c r="G447">
        <v>7352700</v>
      </c>
    </row>
    <row r="448" spans="1:7" x14ac:dyDescent="0.25">
      <c r="A448" s="20">
        <v>41158</v>
      </c>
      <c r="B448">
        <v>14.73</v>
      </c>
      <c r="C448">
        <v>15.91</v>
      </c>
      <c r="D448">
        <v>14.71</v>
      </c>
      <c r="E448">
        <v>15.9</v>
      </c>
      <c r="F448">
        <v>15.9</v>
      </c>
      <c r="G448">
        <v>13334100</v>
      </c>
    </row>
    <row r="449" spans="1:7" x14ac:dyDescent="0.25">
      <c r="A449" s="20">
        <v>41159</v>
      </c>
      <c r="B449">
        <v>16.219999000000001</v>
      </c>
      <c r="C449">
        <v>16.860001</v>
      </c>
      <c r="D449">
        <v>16.170000000000002</v>
      </c>
      <c r="E449">
        <v>16.790001</v>
      </c>
      <c r="F449">
        <v>16.790001</v>
      </c>
      <c r="G449">
        <v>10857900</v>
      </c>
    </row>
    <row r="450" spans="1:7" x14ac:dyDescent="0.25">
      <c r="A450" s="20">
        <v>41162</v>
      </c>
      <c r="B450">
        <v>16.559999000000001</v>
      </c>
      <c r="C450">
        <v>17.09</v>
      </c>
      <c r="D450">
        <v>15.81</v>
      </c>
      <c r="E450">
        <v>15.85</v>
      </c>
      <c r="F450">
        <v>15.85</v>
      </c>
      <c r="G450">
        <v>11927600</v>
      </c>
    </row>
    <row r="451" spans="1:7" x14ac:dyDescent="0.25">
      <c r="A451" s="20">
        <v>41163</v>
      </c>
      <c r="B451">
        <v>15.87</v>
      </c>
      <c r="C451">
        <v>16.309999000000001</v>
      </c>
      <c r="D451">
        <v>15.69</v>
      </c>
      <c r="E451">
        <v>15.96</v>
      </c>
      <c r="F451">
        <v>15.96</v>
      </c>
      <c r="G451">
        <v>11771400</v>
      </c>
    </row>
    <row r="452" spans="1:7" x14ac:dyDescent="0.25">
      <c r="A452" s="20">
        <v>41164</v>
      </c>
      <c r="B452">
        <v>16.27</v>
      </c>
      <c r="C452">
        <v>16.489999999999998</v>
      </c>
      <c r="D452">
        <v>15.87</v>
      </c>
      <c r="E452">
        <v>16.389999</v>
      </c>
      <c r="F452">
        <v>16.389999</v>
      </c>
      <c r="G452">
        <v>13556400</v>
      </c>
    </row>
    <row r="453" spans="1:7" x14ac:dyDescent="0.25">
      <c r="A453" s="20">
        <v>41165</v>
      </c>
      <c r="B453">
        <v>16.379999000000002</v>
      </c>
      <c r="C453">
        <v>17.709999</v>
      </c>
      <c r="D453">
        <v>16.079999999999998</v>
      </c>
      <c r="E453">
        <v>17.610001</v>
      </c>
      <c r="F453">
        <v>17.610001</v>
      </c>
      <c r="G453">
        <v>17059500</v>
      </c>
    </row>
    <row r="454" spans="1:7" x14ac:dyDescent="0.25">
      <c r="A454" s="20">
        <v>41166</v>
      </c>
      <c r="B454">
        <v>17.93</v>
      </c>
      <c r="C454">
        <v>18.239999999999998</v>
      </c>
      <c r="D454">
        <v>16.899999999999999</v>
      </c>
      <c r="E454">
        <v>17.02</v>
      </c>
      <c r="F454">
        <v>17.02</v>
      </c>
      <c r="G454">
        <v>18111200</v>
      </c>
    </row>
    <row r="455" spans="1:7" x14ac:dyDescent="0.25">
      <c r="A455" s="20">
        <v>41169</v>
      </c>
      <c r="B455">
        <v>16.690000999999999</v>
      </c>
      <c r="C455">
        <v>17.120000999999998</v>
      </c>
      <c r="D455">
        <v>16.68</v>
      </c>
      <c r="E455">
        <v>17.09</v>
      </c>
      <c r="F455">
        <v>17.09</v>
      </c>
      <c r="G455">
        <v>9530500</v>
      </c>
    </row>
    <row r="456" spans="1:7" x14ac:dyDescent="0.25">
      <c r="A456" s="20">
        <v>41170</v>
      </c>
      <c r="B456">
        <v>17</v>
      </c>
      <c r="C456">
        <v>17.610001</v>
      </c>
      <c r="D456">
        <v>16.84</v>
      </c>
      <c r="E456">
        <v>17.540001</v>
      </c>
      <c r="F456">
        <v>17.540001</v>
      </c>
      <c r="G456">
        <v>11709700</v>
      </c>
    </row>
    <row r="457" spans="1:7" x14ac:dyDescent="0.25">
      <c r="A457" s="20">
        <v>41171</v>
      </c>
      <c r="B457">
        <v>17.860001</v>
      </c>
      <c r="C457">
        <v>17.920000000000002</v>
      </c>
      <c r="D457">
        <v>17.469999000000001</v>
      </c>
      <c r="E457">
        <v>17.559999000000001</v>
      </c>
      <c r="F457">
        <v>17.559999000000001</v>
      </c>
      <c r="G457">
        <v>10816400</v>
      </c>
    </row>
    <row r="458" spans="1:7" x14ac:dyDescent="0.25">
      <c r="A458" s="20">
        <v>41172</v>
      </c>
      <c r="B458">
        <v>17.41</v>
      </c>
      <c r="C458">
        <v>17.760000000000002</v>
      </c>
      <c r="D458">
        <v>17.100000000000001</v>
      </c>
      <c r="E458">
        <v>17.739999999999998</v>
      </c>
      <c r="F458">
        <v>17.739999999999998</v>
      </c>
      <c r="G458">
        <v>11508100</v>
      </c>
    </row>
    <row r="459" spans="1:7" x14ac:dyDescent="0.25">
      <c r="A459" s="20">
        <v>41173</v>
      </c>
      <c r="B459">
        <v>17.719999000000001</v>
      </c>
      <c r="C459">
        <v>18.09</v>
      </c>
      <c r="D459">
        <v>17.559999000000001</v>
      </c>
      <c r="E459">
        <v>17.870000999999998</v>
      </c>
      <c r="F459">
        <v>17.870000999999998</v>
      </c>
      <c r="G459">
        <v>7273200</v>
      </c>
    </row>
    <row r="460" spans="1:7" x14ac:dyDescent="0.25">
      <c r="A460" s="20">
        <v>41176</v>
      </c>
      <c r="B460">
        <v>17.66</v>
      </c>
      <c r="C460">
        <v>18.25</v>
      </c>
      <c r="D460">
        <v>17.559999000000001</v>
      </c>
      <c r="E460">
        <v>18.09</v>
      </c>
      <c r="F460">
        <v>18.09</v>
      </c>
      <c r="G460">
        <v>9052000</v>
      </c>
    </row>
    <row r="461" spans="1:7" x14ac:dyDescent="0.25">
      <c r="A461" s="20">
        <v>41177</v>
      </c>
      <c r="B461">
        <v>18.32</v>
      </c>
      <c r="C461">
        <v>18.32</v>
      </c>
      <c r="D461">
        <v>16.68</v>
      </c>
      <c r="E461">
        <v>16.75</v>
      </c>
      <c r="F461">
        <v>16.75</v>
      </c>
      <c r="G461">
        <v>12352700</v>
      </c>
    </row>
    <row r="462" spans="1:7" x14ac:dyDescent="0.25">
      <c r="A462" s="20">
        <v>41178</v>
      </c>
      <c r="B462">
        <v>16.420000000000002</v>
      </c>
      <c r="C462">
        <v>16.649999999999999</v>
      </c>
      <c r="D462">
        <v>15.72</v>
      </c>
      <c r="E462">
        <v>16.09</v>
      </c>
      <c r="F462">
        <v>16.09</v>
      </c>
      <c r="G462">
        <v>13107300</v>
      </c>
    </row>
    <row r="463" spans="1:7" x14ac:dyDescent="0.25">
      <c r="A463" s="20">
        <v>41179</v>
      </c>
      <c r="B463">
        <v>16.579999999999998</v>
      </c>
      <c r="C463">
        <v>17.59</v>
      </c>
      <c r="D463">
        <v>16.350000000000001</v>
      </c>
      <c r="E463">
        <v>17.530000999999999</v>
      </c>
      <c r="F463">
        <v>17.530000999999999</v>
      </c>
      <c r="G463">
        <v>11007800</v>
      </c>
    </row>
    <row r="464" spans="1:7" x14ac:dyDescent="0.25">
      <c r="A464" s="20">
        <v>41180</v>
      </c>
      <c r="B464">
        <v>17.190000999999999</v>
      </c>
      <c r="C464">
        <v>17.579999999999998</v>
      </c>
      <c r="D464">
        <v>16.860001</v>
      </c>
      <c r="E464">
        <v>17.02</v>
      </c>
      <c r="F464">
        <v>17.02</v>
      </c>
      <c r="G464">
        <v>14588400</v>
      </c>
    </row>
    <row r="465" spans="1:7" x14ac:dyDescent="0.25">
      <c r="A465" s="20">
        <v>41183</v>
      </c>
      <c r="B465">
        <v>17.43</v>
      </c>
      <c r="C465">
        <v>17.91</v>
      </c>
      <c r="D465">
        <v>16.73</v>
      </c>
      <c r="E465">
        <v>16.84</v>
      </c>
      <c r="F465">
        <v>16.84</v>
      </c>
      <c r="G465">
        <v>12522600</v>
      </c>
    </row>
    <row r="466" spans="1:7" x14ac:dyDescent="0.25">
      <c r="A466" s="20">
        <v>41184</v>
      </c>
      <c r="B466">
        <v>17.07</v>
      </c>
      <c r="C466">
        <v>17.23</v>
      </c>
      <c r="D466">
        <v>16.600000000000001</v>
      </c>
      <c r="E466">
        <v>17.170000000000002</v>
      </c>
      <c r="F466">
        <v>17.170000000000002</v>
      </c>
      <c r="G466">
        <v>7781200</v>
      </c>
    </row>
    <row r="467" spans="1:7" x14ac:dyDescent="0.25">
      <c r="A467" s="20">
        <v>41185</v>
      </c>
      <c r="B467">
        <v>17.16</v>
      </c>
      <c r="C467">
        <v>17.469999000000001</v>
      </c>
      <c r="D467">
        <v>16.760000000000002</v>
      </c>
      <c r="E467">
        <v>17.239999999999998</v>
      </c>
      <c r="F467">
        <v>17.239999999999998</v>
      </c>
      <c r="G467">
        <v>9475900</v>
      </c>
    </row>
    <row r="468" spans="1:7" x14ac:dyDescent="0.25">
      <c r="A468" s="20">
        <v>41186</v>
      </c>
      <c r="B468">
        <v>17.399999999999999</v>
      </c>
      <c r="C468">
        <v>17.68</v>
      </c>
      <c r="D468">
        <v>17.27</v>
      </c>
      <c r="E468">
        <v>17.670000000000002</v>
      </c>
      <c r="F468">
        <v>17.670000000000002</v>
      </c>
      <c r="G468">
        <v>7677200</v>
      </c>
    </row>
    <row r="469" spans="1:7" x14ac:dyDescent="0.25">
      <c r="A469" s="20">
        <v>41187</v>
      </c>
      <c r="B469">
        <v>18.219999000000001</v>
      </c>
      <c r="C469">
        <v>18.41</v>
      </c>
      <c r="D469">
        <v>17.690000999999999</v>
      </c>
      <c r="E469">
        <v>17.899999999999999</v>
      </c>
      <c r="F469">
        <v>17.899999999999999</v>
      </c>
      <c r="G469">
        <v>13118100</v>
      </c>
    </row>
    <row r="470" spans="1:7" x14ac:dyDescent="0.25">
      <c r="A470" s="20">
        <v>41190</v>
      </c>
      <c r="B470">
        <v>17.639999</v>
      </c>
      <c r="C470">
        <v>17.870000999999998</v>
      </c>
      <c r="D470">
        <v>17.52</v>
      </c>
      <c r="E470">
        <v>17.709999</v>
      </c>
      <c r="F470">
        <v>17.709999</v>
      </c>
      <c r="G470">
        <v>7163800</v>
      </c>
    </row>
    <row r="471" spans="1:7" x14ac:dyDescent="0.25">
      <c r="A471" s="20">
        <v>41191</v>
      </c>
      <c r="B471">
        <v>17.68</v>
      </c>
      <c r="C471">
        <v>17.760000000000002</v>
      </c>
      <c r="D471">
        <v>16.84</v>
      </c>
      <c r="E471">
        <v>16.940000999999999</v>
      </c>
      <c r="F471">
        <v>16.940000999999999</v>
      </c>
      <c r="G471">
        <v>12746300</v>
      </c>
    </row>
    <row r="472" spans="1:7" x14ac:dyDescent="0.25">
      <c r="A472" s="20">
        <v>41192</v>
      </c>
      <c r="B472">
        <v>17.110001</v>
      </c>
      <c r="C472">
        <v>17.239999999999998</v>
      </c>
      <c r="D472">
        <v>16.739999999999998</v>
      </c>
      <c r="E472">
        <v>17.149999999999999</v>
      </c>
      <c r="F472">
        <v>17.149999999999999</v>
      </c>
      <c r="G472">
        <v>11635500</v>
      </c>
    </row>
    <row r="473" spans="1:7" x14ac:dyDescent="0.25">
      <c r="A473" s="20">
        <v>41193</v>
      </c>
      <c r="B473">
        <v>17.379999000000002</v>
      </c>
      <c r="C473">
        <v>17.59</v>
      </c>
      <c r="D473">
        <v>17.23</v>
      </c>
      <c r="E473">
        <v>17.360001</v>
      </c>
      <c r="F473">
        <v>17.360001</v>
      </c>
      <c r="G473">
        <v>8217500</v>
      </c>
    </row>
    <row r="474" spans="1:7" x14ac:dyDescent="0.25">
      <c r="A474" s="20">
        <v>41194</v>
      </c>
      <c r="B474">
        <v>17.649999999999999</v>
      </c>
      <c r="C474">
        <v>17.799999</v>
      </c>
      <c r="D474">
        <v>17.07</v>
      </c>
      <c r="E474">
        <v>17.170000000000002</v>
      </c>
      <c r="F474">
        <v>17.170000000000002</v>
      </c>
      <c r="G474">
        <v>14610600</v>
      </c>
    </row>
    <row r="475" spans="1:7" x14ac:dyDescent="0.25">
      <c r="A475" s="20">
        <v>41197</v>
      </c>
      <c r="B475">
        <v>17.32</v>
      </c>
      <c r="C475">
        <v>17.82</v>
      </c>
      <c r="D475">
        <v>16.969999000000001</v>
      </c>
      <c r="E475">
        <v>17.780000999999999</v>
      </c>
      <c r="F475">
        <v>17.780000999999999</v>
      </c>
      <c r="G475">
        <v>12006300</v>
      </c>
    </row>
    <row r="476" spans="1:7" x14ac:dyDescent="0.25">
      <c r="A476" s="20">
        <v>41198</v>
      </c>
      <c r="B476">
        <v>18.079999999999998</v>
      </c>
      <c r="C476">
        <v>18.27</v>
      </c>
      <c r="D476">
        <v>17.920000000000002</v>
      </c>
      <c r="E476">
        <v>18.170000000000002</v>
      </c>
      <c r="F476">
        <v>18.170000000000002</v>
      </c>
      <c r="G476">
        <v>9243800</v>
      </c>
    </row>
    <row r="477" spans="1:7" x14ac:dyDescent="0.25">
      <c r="A477" s="20">
        <v>41199</v>
      </c>
      <c r="B477">
        <v>18.200001</v>
      </c>
      <c r="C477">
        <v>18.5</v>
      </c>
      <c r="D477">
        <v>17.989999999999998</v>
      </c>
      <c r="E477">
        <v>18.379999000000002</v>
      </c>
      <c r="F477">
        <v>18.379999000000002</v>
      </c>
      <c r="G477">
        <v>9317800</v>
      </c>
    </row>
    <row r="478" spans="1:7" x14ac:dyDescent="0.25">
      <c r="A478" s="20">
        <v>41200</v>
      </c>
      <c r="B478">
        <v>18.260000000000002</v>
      </c>
      <c r="C478">
        <v>18.68</v>
      </c>
      <c r="D478">
        <v>18.149999999999999</v>
      </c>
      <c r="E478">
        <v>18.420000000000002</v>
      </c>
      <c r="F478">
        <v>18.420000000000002</v>
      </c>
      <c r="G478">
        <v>9460400</v>
      </c>
    </row>
    <row r="479" spans="1:7" x14ac:dyDescent="0.25">
      <c r="A479" s="20">
        <v>41201</v>
      </c>
      <c r="B479">
        <v>18.280000999999999</v>
      </c>
      <c r="C479">
        <v>18.290001</v>
      </c>
      <c r="D479">
        <v>17.07</v>
      </c>
      <c r="E479">
        <v>17.27</v>
      </c>
      <c r="F479">
        <v>17.27</v>
      </c>
      <c r="G479">
        <v>16210700</v>
      </c>
    </row>
    <row r="480" spans="1:7" x14ac:dyDescent="0.25">
      <c r="A480" s="20">
        <v>41204</v>
      </c>
      <c r="B480">
        <v>17.329999999999998</v>
      </c>
      <c r="C480">
        <v>17.510000000000002</v>
      </c>
      <c r="D480">
        <v>16.799999</v>
      </c>
      <c r="E480">
        <v>17.489999999999998</v>
      </c>
      <c r="F480">
        <v>17.489999999999998</v>
      </c>
      <c r="G480">
        <v>10753700</v>
      </c>
    </row>
    <row r="481" spans="1:7" x14ac:dyDescent="0.25">
      <c r="A481" s="20">
        <v>41205</v>
      </c>
      <c r="B481">
        <v>16.52</v>
      </c>
      <c r="C481">
        <v>16.620000999999998</v>
      </c>
      <c r="D481">
        <v>15.86</v>
      </c>
      <c r="E481">
        <v>16.079999999999998</v>
      </c>
      <c r="F481">
        <v>16.079999999999998</v>
      </c>
      <c r="G481">
        <v>19946600</v>
      </c>
    </row>
    <row r="482" spans="1:7" x14ac:dyDescent="0.25">
      <c r="A482" s="20">
        <v>41206</v>
      </c>
      <c r="B482">
        <v>16.27</v>
      </c>
      <c r="C482">
        <v>16.309999000000001</v>
      </c>
      <c r="D482">
        <v>15.83</v>
      </c>
      <c r="E482">
        <v>15.93</v>
      </c>
      <c r="F482">
        <v>15.93</v>
      </c>
      <c r="G482">
        <v>12459300</v>
      </c>
    </row>
    <row r="483" spans="1:7" x14ac:dyDescent="0.25">
      <c r="A483" s="20">
        <v>41207</v>
      </c>
      <c r="B483">
        <v>16.510000000000002</v>
      </c>
      <c r="C483">
        <v>16.59</v>
      </c>
      <c r="D483">
        <v>15.98</v>
      </c>
      <c r="E483">
        <v>16.370000999999998</v>
      </c>
      <c r="F483">
        <v>16.370000999999998</v>
      </c>
      <c r="G483">
        <v>13225400</v>
      </c>
    </row>
    <row r="484" spans="1:7" x14ac:dyDescent="0.25">
      <c r="A484" s="20">
        <v>41208</v>
      </c>
      <c r="B484">
        <v>16.41</v>
      </c>
      <c r="C484">
        <v>16.670000000000002</v>
      </c>
      <c r="D484">
        <v>15.98</v>
      </c>
      <c r="E484">
        <v>16.420000000000002</v>
      </c>
      <c r="F484">
        <v>16.420000000000002</v>
      </c>
      <c r="G484">
        <v>11553900</v>
      </c>
    </row>
    <row r="485" spans="1:7" x14ac:dyDescent="0.25">
      <c r="A485" s="20">
        <v>41213</v>
      </c>
      <c r="B485">
        <v>16.760000000000002</v>
      </c>
      <c r="C485">
        <v>16.790001</v>
      </c>
      <c r="D485">
        <v>15.94</v>
      </c>
      <c r="E485">
        <v>16.079999999999998</v>
      </c>
      <c r="F485">
        <v>16.079999999999998</v>
      </c>
      <c r="G485">
        <v>11487200</v>
      </c>
    </row>
    <row r="486" spans="1:7" x14ac:dyDescent="0.25">
      <c r="A486" s="20">
        <v>41214</v>
      </c>
      <c r="B486">
        <v>16.239999999999998</v>
      </c>
      <c r="C486">
        <v>17.370000999999998</v>
      </c>
      <c r="D486">
        <v>16.209999</v>
      </c>
      <c r="E486">
        <v>17.329999999999998</v>
      </c>
      <c r="F486">
        <v>17.329999999999998</v>
      </c>
      <c r="G486">
        <v>12460700</v>
      </c>
    </row>
    <row r="487" spans="1:7" x14ac:dyDescent="0.25">
      <c r="A487" s="20">
        <v>41215</v>
      </c>
      <c r="B487">
        <v>17.59</v>
      </c>
      <c r="C487">
        <v>17.66</v>
      </c>
      <c r="D487">
        <v>16.829999999999998</v>
      </c>
      <c r="E487">
        <v>16.889999</v>
      </c>
      <c r="F487">
        <v>16.889999</v>
      </c>
      <c r="G487">
        <v>14293800</v>
      </c>
    </row>
    <row r="488" spans="1:7" x14ac:dyDescent="0.25">
      <c r="A488" s="20">
        <v>41218</v>
      </c>
      <c r="B488">
        <v>16.649999999999999</v>
      </c>
      <c r="C488">
        <v>16.77</v>
      </c>
      <c r="D488">
        <v>16.16</v>
      </c>
      <c r="E488">
        <v>16.57</v>
      </c>
      <c r="F488">
        <v>16.57</v>
      </c>
      <c r="G488">
        <v>12441800</v>
      </c>
    </row>
    <row r="489" spans="1:7" x14ac:dyDescent="0.25">
      <c r="A489" s="20">
        <v>41219</v>
      </c>
      <c r="B489">
        <v>16.700001</v>
      </c>
      <c r="C489">
        <v>17.34</v>
      </c>
      <c r="D489">
        <v>16.540001</v>
      </c>
      <c r="E489">
        <v>17.139999</v>
      </c>
      <c r="F489">
        <v>17.139999</v>
      </c>
      <c r="G489">
        <v>10392500</v>
      </c>
    </row>
    <row r="490" spans="1:7" x14ac:dyDescent="0.25">
      <c r="A490" s="20">
        <v>41220</v>
      </c>
      <c r="B490">
        <v>16.75</v>
      </c>
      <c r="C490">
        <v>16.850000000000001</v>
      </c>
      <c r="D490">
        <v>15.57</v>
      </c>
      <c r="E490">
        <v>15.8</v>
      </c>
      <c r="F490">
        <v>15.8</v>
      </c>
      <c r="G490">
        <v>20791300</v>
      </c>
    </row>
    <row r="491" spans="1:7" x14ac:dyDescent="0.25">
      <c r="A491" s="20">
        <v>41221</v>
      </c>
      <c r="B491">
        <v>15.8</v>
      </c>
      <c r="C491">
        <v>16.16</v>
      </c>
      <c r="D491">
        <v>15.57</v>
      </c>
      <c r="E491">
        <v>15.66</v>
      </c>
      <c r="F491">
        <v>15.66</v>
      </c>
      <c r="G491">
        <v>16096700</v>
      </c>
    </row>
    <row r="492" spans="1:7" x14ac:dyDescent="0.25">
      <c r="A492" s="20">
        <v>41222</v>
      </c>
      <c r="B492">
        <v>15.49</v>
      </c>
      <c r="C492">
        <v>16.170000000000002</v>
      </c>
      <c r="D492">
        <v>15.47</v>
      </c>
      <c r="E492">
        <v>15.66</v>
      </c>
      <c r="F492">
        <v>15.66</v>
      </c>
      <c r="G492">
        <v>13800100</v>
      </c>
    </row>
    <row r="493" spans="1:7" x14ac:dyDescent="0.25">
      <c r="A493" s="20">
        <v>41225</v>
      </c>
      <c r="B493">
        <v>15.87</v>
      </c>
      <c r="C493">
        <v>16.719999000000001</v>
      </c>
      <c r="D493">
        <v>15.84</v>
      </c>
      <c r="E493">
        <v>16.649999999999999</v>
      </c>
      <c r="F493">
        <v>16.649999999999999</v>
      </c>
      <c r="G493">
        <v>10317800</v>
      </c>
    </row>
    <row r="494" spans="1:7" x14ac:dyDescent="0.25">
      <c r="A494" s="20">
        <v>41226</v>
      </c>
      <c r="B494">
        <v>16.299999</v>
      </c>
      <c r="C494">
        <v>17.079999999999998</v>
      </c>
      <c r="D494">
        <v>16.190000999999999</v>
      </c>
      <c r="E494">
        <v>16.649999999999999</v>
      </c>
      <c r="F494">
        <v>16.649999999999999</v>
      </c>
      <c r="G494">
        <v>13820300</v>
      </c>
    </row>
    <row r="495" spans="1:7" x14ac:dyDescent="0.25">
      <c r="A495" s="20">
        <v>41227</v>
      </c>
      <c r="B495">
        <v>17.129999000000002</v>
      </c>
      <c r="C495">
        <v>17.18</v>
      </c>
      <c r="D495">
        <v>15.8</v>
      </c>
      <c r="E495">
        <v>16.07</v>
      </c>
      <c r="F495">
        <v>16.07</v>
      </c>
      <c r="G495">
        <v>15526600</v>
      </c>
    </row>
    <row r="496" spans="1:7" x14ac:dyDescent="0.25">
      <c r="A496" s="20">
        <v>41228</v>
      </c>
      <c r="B496">
        <v>16.09</v>
      </c>
      <c r="C496">
        <v>16.379999000000002</v>
      </c>
      <c r="D496">
        <v>15.4</v>
      </c>
      <c r="E496">
        <v>15.93</v>
      </c>
      <c r="F496">
        <v>15.93</v>
      </c>
      <c r="G496">
        <v>14155700</v>
      </c>
    </row>
    <row r="497" spans="1:7" x14ac:dyDescent="0.25">
      <c r="A497" s="20">
        <v>41229</v>
      </c>
      <c r="B497">
        <v>16.100000000000001</v>
      </c>
      <c r="C497">
        <v>16.670000000000002</v>
      </c>
      <c r="D497">
        <v>15.53</v>
      </c>
      <c r="E497">
        <v>16.629999000000002</v>
      </c>
      <c r="F497">
        <v>16.629999000000002</v>
      </c>
      <c r="G497">
        <v>18424700</v>
      </c>
    </row>
    <row r="498" spans="1:7" x14ac:dyDescent="0.25">
      <c r="A498" s="20">
        <v>41232</v>
      </c>
      <c r="B498">
        <v>17.239999999999998</v>
      </c>
      <c r="C498">
        <v>18.100000000000001</v>
      </c>
      <c r="D498">
        <v>17.23</v>
      </c>
      <c r="E498">
        <v>18.079999999999998</v>
      </c>
      <c r="F498">
        <v>18.079999999999998</v>
      </c>
      <c r="G498">
        <v>17792000</v>
      </c>
    </row>
    <row r="499" spans="1:7" x14ac:dyDescent="0.25">
      <c r="A499" s="20">
        <v>41233</v>
      </c>
      <c r="B499">
        <v>18.280000999999999</v>
      </c>
      <c r="C499">
        <v>18.420000000000002</v>
      </c>
      <c r="D499">
        <v>17.969999000000001</v>
      </c>
      <c r="E499">
        <v>18.370000999999998</v>
      </c>
      <c r="F499">
        <v>18.370000999999998</v>
      </c>
      <c r="G499">
        <v>17482800</v>
      </c>
    </row>
    <row r="500" spans="1:7" x14ac:dyDescent="0.25">
      <c r="A500" s="20">
        <v>41234</v>
      </c>
      <c r="B500">
        <v>18.440000999999999</v>
      </c>
      <c r="C500">
        <v>18.739999999999998</v>
      </c>
      <c r="D500">
        <v>18.079999999999998</v>
      </c>
      <c r="E500">
        <v>18.23</v>
      </c>
      <c r="F500">
        <v>18.23</v>
      </c>
      <c r="G500">
        <v>10483700</v>
      </c>
    </row>
    <row r="501" spans="1:7" x14ac:dyDescent="0.25">
      <c r="A501" s="20">
        <v>41236</v>
      </c>
      <c r="B501">
        <v>18.700001</v>
      </c>
      <c r="C501">
        <v>19.059999000000001</v>
      </c>
      <c r="D501">
        <v>18.530000999999999</v>
      </c>
      <c r="E501">
        <v>19.059999000000001</v>
      </c>
      <c r="F501">
        <v>19.059999000000001</v>
      </c>
      <c r="G501">
        <v>6382800</v>
      </c>
    </row>
    <row r="502" spans="1:7" x14ac:dyDescent="0.25">
      <c r="A502" s="20">
        <v>41239</v>
      </c>
      <c r="B502">
        <v>18.719999000000001</v>
      </c>
      <c r="C502">
        <v>19.239999999999998</v>
      </c>
      <c r="D502">
        <v>18.620000999999998</v>
      </c>
      <c r="E502">
        <v>19.200001</v>
      </c>
      <c r="F502">
        <v>19.200001</v>
      </c>
      <c r="G502">
        <v>11046700</v>
      </c>
    </row>
    <row r="503" spans="1:7" x14ac:dyDescent="0.25">
      <c r="A503" s="20">
        <v>41240</v>
      </c>
      <c r="B503">
        <v>19.34</v>
      </c>
      <c r="C503">
        <v>19.5</v>
      </c>
      <c r="D503">
        <v>18.73</v>
      </c>
      <c r="E503">
        <v>18.780000999999999</v>
      </c>
      <c r="F503">
        <v>18.780000999999999</v>
      </c>
      <c r="G503">
        <v>12850500</v>
      </c>
    </row>
    <row r="504" spans="1:7" x14ac:dyDescent="0.25">
      <c r="A504" s="20">
        <v>41241</v>
      </c>
      <c r="B504">
        <v>18.48</v>
      </c>
      <c r="C504">
        <v>19.370000999999998</v>
      </c>
      <c r="D504">
        <v>18.09</v>
      </c>
      <c r="E504">
        <v>19.309999000000001</v>
      </c>
      <c r="F504">
        <v>19.309999000000001</v>
      </c>
      <c r="G504">
        <v>14972800</v>
      </c>
    </row>
    <row r="505" spans="1:7" x14ac:dyDescent="0.25">
      <c r="A505" s="20">
        <v>41242</v>
      </c>
      <c r="B505">
        <v>19.600000000000001</v>
      </c>
      <c r="C505">
        <v>19.690000999999999</v>
      </c>
      <c r="D505">
        <v>19.149999999999999</v>
      </c>
      <c r="E505">
        <v>19.579999999999998</v>
      </c>
      <c r="F505">
        <v>19.579999999999998</v>
      </c>
      <c r="G505">
        <v>10929800</v>
      </c>
    </row>
    <row r="506" spans="1:7" x14ac:dyDescent="0.25">
      <c r="A506" s="20">
        <v>41243</v>
      </c>
      <c r="B506">
        <v>19.75</v>
      </c>
      <c r="C506">
        <v>19.75</v>
      </c>
      <c r="D506">
        <v>19.010000000000002</v>
      </c>
      <c r="E506">
        <v>19.219999000000001</v>
      </c>
      <c r="F506">
        <v>19.219999000000001</v>
      </c>
      <c r="G506">
        <v>9867300</v>
      </c>
    </row>
    <row r="507" spans="1:7" x14ac:dyDescent="0.25">
      <c r="A507" s="20">
        <v>41246</v>
      </c>
      <c r="B507">
        <v>19.690000999999999</v>
      </c>
      <c r="C507">
        <v>19.75</v>
      </c>
      <c r="D507">
        <v>18.760000000000002</v>
      </c>
      <c r="E507">
        <v>18.809999000000001</v>
      </c>
      <c r="F507">
        <v>18.809999000000001</v>
      </c>
      <c r="G507">
        <v>10911700</v>
      </c>
    </row>
    <row r="508" spans="1:7" x14ac:dyDescent="0.25">
      <c r="A508" s="20">
        <v>41247</v>
      </c>
      <c r="B508">
        <v>18.649999999999999</v>
      </c>
      <c r="C508">
        <v>18.940000999999999</v>
      </c>
      <c r="D508">
        <v>18.219999000000001</v>
      </c>
      <c r="E508">
        <v>18.48</v>
      </c>
      <c r="F508">
        <v>18.48</v>
      </c>
      <c r="G508">
        <v>11602300</v>
      </c>
    </row>
    <row r="509" spans="1:7" x14ac:dyDescent="0.25">
      <c r="A509" s="20">
        <v>41248</v>
      </c>
      <c r="B509">
        <v>18.48</v>
      </c>
      <c r="C509">
        <v>18.889999</v>
      </c>
      <c r="D509">
        <v>18.049999</v>
      </c>
      <c r="E509">
        <v>18.799999</v>
      </c>
      <c r="F509">
        <v>18.799999</v>
      </c>
      <c r="G509">
        <v>12179300</v>
      </c>
    </row>
    <row r="510" spans="1:7" x14ac:dyDescent="0.25">
      <c r="A510" s="20">
        <v>41249</v>
      </c>
      <c r="B510">
        <v>18.790001</v>
      </c>
      <c r="C510">
        <v>18.860001</v>
      </c>
      <c r="D510">
        <v>18.41</v>
      </c>
      <c r="E510">
        <v>18.559999000000001</v>
      </c>
      <c r="F510">
        <v>18.559999000000001</v>
      </c>
      <c r="G510">
        <v>8293400</v>
      </c>
    </row>
    <row r="511" spans="1:7" x14ac:dyDescent="0.25">
      <c r="A511" s="20">
        <v>41250</v>
      </c>
      <c r="B511">
        <v>18.879999000000002</v>
      </c>
      <c r="C511">
        <v>19.25</v>
      </c>
      <c r="D511">
        <v>18.450001</v>
      </c>
      <c r="E511">
        <v>19.25</v>
      </c>
      <c r="F511">
        <v>19.25</v>
      </c>
      <c r="G511">
        <v>7256000</v>
      </c>
    </row>
    <row r="512" spans="1:7" x14ac:dyDescent="0.25">
      <c r="A512" s="20">
        <v>41253</v>
      </c>
      <c r="B512">
        <v>19.059999000000001</v>
      </c>
      <c r="C512">
        <v>19.190000999999999</v>
      </c>
      <c r="D512">
        <v>18.829999999999998</v>
      </c>
      <c r="E512">
        <v>18.98</v>
      </c>
      <c r="F512">
        <v>18.98</v>
      </c>
      <c r="G512">
        <v>6710000</v>
      </c>
    </row>
    <row r="513" spans="1:7" x14ac:dyDescent="0.25">
      <c r="A513" s="20">
        <v>41254</v>
      </c>
      <c r="B513">
        <v>19.219999000000001</v>
      </c>
      <c r="C513">
        <v>19.639999</v>
      </c>
      <c r="D513">
        <v>19.110001</v>
      </c>
      <c r="E513">
        <v>19.610001</v>
      </c>
      <c r="F513">
        <v>19.610001</v>
      </c>
      <c r="G513">
        <v>9165600</v>
      </c>
    </row>
    <row r="514" spans="1:7" x14ac:dyDescent="0.25">
      <c r="A514" s="20">
        <v>41255</v>
      </c>
      <c r="B514">
        <v>19.700001</v>
      </c>
      <c r="C514">
        <v>19.809999000000001</v>
      </c>
      <c r="D514">
        <v>19.07</v>
      </c>
      <c r="E514">
        <v>19.129999000000002</v>
      </c>
      <c r="F514">
        <v>19.129999000000002</v>
      </c>
      <c r="G514">
        <v>10657300</v>
      </c>
    </row>
    <row r="515" spans="1:7" x14ac:dyDescent="0.25">
      <c r="A515" s="20">
        <v>41256</v>
      </c>
      <c r="B515">
        <v>19.170000000000002</v>
      </c>
      <c r="C515">
        <v>19.260000000000002</v>
      </c>
      <c r="D515">
        <v>18.459999</v>
      </c>
      <c r="E515">
        <v>18.760000000000002</v>
      </c>
      <c r="F515">
        <v>18.760000000000002</v>
      </c>
      <c r="G515">
        <v>10709600</v>
      </c>
    </row>
    <row r="516" spans="1:7" x14ac:dyDescent="0.25">
      <c r="A516" s="20">
        <v>41257</v>
      </c>
      <c r="B516">
        <v>18.68</v>
      </c>
      <c r="C516">
        <v>18.790001</v>
      </c>
      <c r="D516">
        <v>18.399999999999999</v>
      </c>
      <c r="E516">
        <v>18.639999</v>
      </c>
      <c r="F516">
        <v>18.639999</v>
      </c>
      <c r="G516">
        <v>10559600</v>
      </c>
    </row>
    <row r="517" spans="1:7" x14ac:dyDescent="0.25">
      <c r="A517" s="20">
        <v>41260</v>
      </c>
      <c r="B517">
        <v>18.57</v>
      </c>
      <c r="C517">
        <v>19.309999000000001</v>
      </c>
      <c r="D517">
        <v>18.540001</v>
      </c>
      <c r="E517">
        <v>19.290001</v>
      </c>
      <c r="F517">
        <v>19.290001</v>
      </c>
      <c r="G517">
        <v>7940600</v>
      </c>
    </row>
    <row r="518" spans="1:7" x14ac:dyDescent="0.25">
      <c r="A518" s="20">
        <v>41261</v>
      </c>
      <c r="B518">
        <v>19.579999999999998</v>
      </c>
      <c r="C518">
        <v>20.149999999999999</v>
      </c>
      <c r="D518">
        <v>19.48</v>
      </c>
      <c r="E518">
        <v>20.010000000000002</v>
      </c>
      <c r="F518">
        <v>20.010000000000002</v>
      </c>
      <c r="G518">
        <v>12499500</v>
      </c>
    </row>
    <row r="519" spans="1:7" x14ac:dyDescent="0.25">
      <c r="A519" s="20">
        <v>41262</v>
      </c>
      <c r="B519">
        <v>20.049999</v>
      </c>
      <c r="C519">
        <v>20.049999</v>
      </c>
      <c r="D519">
        <v>18.829999999999998</v>
      </c>
      <c r="E519">
        <v>18.870000999999998</v>
      </c>
      <c r="F519">
        <v>18.870000999999998</v>
      </c>
      <c r="G519">
        <v>12282500</v>
      </c>
    </row>
    <row r="520" spans="1:7" x14ac:dyDescent="0.25">
      <c r="A520" s="20">
        <v>41263</v>
      </c>
      <c r="B520">
        <v>18.91</v>
      </c>
      <c r="C520">
        <v>19.02</v>
      </c>
      <c r="D520">
        <v>18.27</v>
      </c>
      <c r="E520">
        <v>18.420000000000002</v>
      </c>
      <c r="F520">
        <v>18.420000000000002</v>
      </c>
      <c r="G520">
        <v>14451800</v>
      </c>
    </row>
    <row r="521" spans="1:7" x14ac:dyDescent="0.25">
      <c r="A521" s="20">
        <v>41264</v>
      </c>
      <c r="B521">
        <v>16.91</v>
      </c>
      <c r="C521">
        <v>17.5</v>
      </c>
      <c r="D521">
        <v>16.829999999999998</v>
      </c>
      <c r="E521">
        <v>17.209999</v>
      </c>
      <c r="F521">
        <v>17.209999</v>
      </c>
      <c r="G521">
        <v>17141500</v>
      </c>
    </row>
    <row r="522" spans="1:7" x14ac:dyDescent="0.25">
      <c r="A522" s="20">
        <v>41267</v>
      </c>
      <c r="B522">
        <v>17.510000000000002</v>
      </c>
      <c r="C522">
        <v>17.59</v>
      </c>
      <c r="D522">
        <v>17.280000999999999</v>
      </c>
      <c r="E522">
        <v>17.510000000000002</v>
      </c>
      <c r="F522">
        <v>17.510000000000002</v>
      </c>
      <c r="G522">
        <v>4538900</v>
      </c>
    </row>
    <row r="523" spans="1:7" x14ac:dyDescent="0.25">
      <c r="A523" s="20">
        <v>41269</v>
      </c>
      <c r="B523">
        <v>17.23</v>
      </c>
      <c r="C523">
        <v>17.27</v>
      </c>
      <c r="D523">
        <v>16.549999</v>
      </c>
      <c r="E523">
        <v>16.579999999999998</v>
      </c>
      <c r="F523">
        <v>16.579999999999998</v>
      </c>
      <c r="G523">
        <v>8681100</v>
      </c>
    </row>
    <row r="524" spans="1:7" x14ac:dyDescent="0.25">
      <c r="A524" s="20">
        <v>41270</v>
      </c>
      <c r="B524">
        <v>16.610001</v>
      </c>
      <c r="C524">
        <v>16.77</v>
      </c>
      <c r="D524">
        <v>15.54</v>
      </c>
      <c r="E524">
        <v>16.579999999999998</v>
      </c>
      <c r="F524">
        <v>16.579999999999998</v>
      </c>
      <c r="G524">
        <v>18781600</v>
      </c>
    </row>
    <row r="525" spans="1:7" x14ac:dyDescent="0.25">
      <c r="A525" s="20">
        <v>41271</v>
      </c>
      <c r="B525">
        <v>16.040001</v>
      </c>
      <c r="C525">
        <v>16.469999000000001</v>
      </c>
      <c r="D525">
        <v>15.6</v>
      </c>
      <c r="E525">
        <v>15.7</v>
      </c>
      <c r="F525">
        <v>15.7</v>
      </c>
      <c r="G525">
        <v>17217900</v>
      </c>
    </row>
    <row r="526" spans="1:7" x14ac:dyDescent="0.25">
      <c r="A526" s="20">
        <v>41274</v>
      </c>
      <c r="B526">
        <v>14.92</v>
      </c>
      <c r="C526">
        <v>16.75</v>
      </c>
      <c r="D526">
        <v>14.78</v>
      </c>
      <c r="E526">
        <v>16.59</v>
      </c>
      <c r="F526">
        <v>16.59</v>
      </c>
      <c r="G526">
        <v>25489300</v>
      </c>
    </row>
    <row r="527" spans="1:7" x14ac:dyDescent="0.25">
      <c r="A527" s="20">
        <v>41276</v>
      </c>
      <c r="B527">
        <v>18.209999</v>
      </c>
      <c r="C527">
        <v>18.709999</v>
      </c>
      <c r="D527">
        <v>17.73</v>
      </c>
      <c r="E527">
        <v>18.600000000000001</v>
      </c>
      <c r="F527">
        <v>18.600000000000001</v>
      </c>
      <c r="G527">
        <v>37839900</v>
      </c>
    </row>
    <row r="528" spans="1:7" x14ac:dyDescent="0.25">
      <c r="A528" s="20">
        <v>41277</v>
      </c>
      <c r="B528">
        <v>18.440000999999999</v>
      </c>
      <c r="C528">
        <v>18.84</v>
      </c>
      <c r="D528">
        <v>18.200001</v>
      </c>
      <c r="E528">
        <v>18.48</v>
      </c>
      <c r="F528">
        <v>18.48</v>
      </c>
      <c r="G528">
        <v>23776500</v>
      </c>
    </row>
    <row r="529" spans="1:7" x14ac:dyDescent="0.25">
      <c r="A529" s="20">
        <v>41278</v>
      </c>
      <c r="B529">
        <v>18.530000999999999</v>
      </c>
      <c r="C529">
        <v>18.940000999999999</v>
      </c>
      <c r="D529">
        <v>18.43</v>
      </c>
      <c r="E529">
        <v>18.84</v>
      </c>
      <c r="F529">
        <v>18.84</v>
      </c>
      <c r="G529">
        <v>15097800</v>
      </c>
    </row>
    <row r="530" spans="1:7" x14ac:dyDescent="0.25">
      <c r="A530" s="20">
        <v>41281</v>
      </c>
      <c r="B530">
        <v>18.620000999999998</v>
      </c>
      <c r="C530">
        <v>18.969999000000001</v>
      </c>
      <c r="D530">
        <v>18.5</v>
      </c>
      <c r="E530">
        <v>18.879999000000002</v>
      </c>
      <c r="F530">
        <v>18.879999000000002</v>
      </c>
      <c r="G530">
        <v>11486400</v>
      </c>
    </row>
    <row r="531" spans="1:7" x14ac:dyDescent="0.25">
      <c r="A531" s="20">
        <v>41282</v>
      </c>
      <c r="B531">
        <v>18.959999</v>
      </c>
      <c r="C531">
        <v>19.149999999999999</v>
      </c>
      <c r="D531">
        <v>18.629999000000002</v>
      </c>
      <c r="E531">
        <v>19.079999999999998</v>
      </c>
      <c r="F531">
        <v>19.079999999999998</v>
      </c>
      <c r="G531">
        <v>11308000</v>
      </c>
    </row>
    <row r="532" spans="1:7" x14ac:dyDescent="0.25">
      <c r="A532" s="20">
        <v>41283</v>
      </c>
      <c r="B532">
        <v>19.399999999999999</v>
      </c>
      <c r="C532">
        <v>19.440000999999999</v>
      </c>
      <c r="D532">
        <v>18.879999000000002</v>
      </c>
      <c r="E532">
        <v>19.040001</v>
      </c>
      <c r="F532">
        <v>19.040001</v>
      </c>
      <c r="G532">
        <v>10722300</v>
      </c>
    </row>
    <row r="533" spans="1:7" x14ac:dyDescent="0.25">
      <c r="A533" s="20">
        <v>41284</v>
      </c>
      <c r="B533">
        <v>19.41</v>
      </c>
      <c r="C533">
        <v>19.57</v>
      </c>
      <c r="D533">
        <v>19.120000999999998</v>
      </c>
      <c r="E533">
        <v>19.530000999999999</v>
      </c>
      <c r="F533">
        <v>19.530000999999999</v>
      </c>
      <c r="G533">
        <v>11044900</v>
      </c>
    </row>
    <row r="534" spans="1:7" x14ac:dyDescent="0.25">
      <c r="A534" s="20">
        <v>41285</v>
      </c>
      <c r="B534">
        <v>19.489999999999998</v>
      </c>
      <c r="C534">
        <v>19.600000000000001</v>
      </c>
      <c r="D534">
        <v>19.239999999999998</v>
      </c>
      <c r="E534">
        <v>19.579999999999998</v>
      </c>
      <c r="F534">
        <v>19.579999999999998</v>
      </c>
      <c r="G534">
        <v>9066800</v>
      </c>
    </row>
    <row r="535" spans="1:7" x14ac:dyDescent="0.25">
      <c r="A535" s="20">
        <v>41288</v>
      </c>
      <c r="B535">
        <v>19.639999</v>
      </c>
      <c r="C535">
        <v>20</v>
      </c>
      <c r="D535">
        <v>19.48</v>
      </c>
      <c r="E535">
        <v>19.91</v>
      </c>
      <c r="F535">
        <v>19.91</v>
      </c>
      <c r="G535">
        <v>10148500</v>
      </c>
    </row>
    <row r="536" spans="1:7" x14ac:dyDescent="0.25">
      <c r="A536" s="20">
        <v>41289</v>
      </c>
      <c r="B536">
        <v>19.670000000000002</v>
      </c>
      <c r="C536">
        <v>20.079999999999998</v>
      </c>
      <c r="D536">
        <v>19.600000000000001</v>
      </c>
      <c r="E536">
        <v>19.899999999999999</v>
      </c>
      <c r="F536">
        <v>19.899999999999999</v>
      </c>
      <c r="G536">
        <v>9832500</v>
      </c>
    </row>
    <row r="537" spans="1:7" x14ac:dyDescent="0.25">
      <c r="A537" s="20">
        <v>41290</v>
      </c>
      <c r="B537">
        <v>20.07</v>
      </c>
      <c r="C537">
        <v>20.52</v>
      </c>
      <c r="D537">
        <v>19.959999</v>
      </c>
      <c r="E537">
        <v>20.309999000000001</v>
      </c>
      <c r="F537">
        <v>20.309999000000001</v>
      </c>
      <c r="G537">
        <v>10449300</v>
      </c>
    </row>
    <row r="538" spans="1:7" x14ac:dyDescent="0.25">
      <c r="A538" s="20">
        <v>41291</v>
      </c>
      <c r="B538">
        <v>20.6</v>
      </c>
      <c r="C538">
        <v>20.67</v>
      </c>
      <c r="D538">
        <v>20.200001</v>
      </c>
      <c r="E538">
        <v>20.209999</v>
      </c>
      <c r="F538">
        <v>20.209999</v>
      </c>
      <c r="G538">
        <v>8385500</v>
      </c>
    </row>
    <row r="539" spans="1:7" x14ac:dyDescent="0.25">
      <c r="A539" s="20">
        <v>41292</v>
      </c>
      <c r="B539">
        <v>20.41</v>
      </c>
      <c r="C539">
        <v>21.57</v>
      </c>
      <c r="D539">
        <v>20.290001</v>
      </c>
      <c r="E539">
        <v>21.49</v>
      </c>
      <c r="F539">
        <v>21.49</v>
      </c>
      <c r="G539">
        <v>11232300</v>
      </c>
    </row>
    <row r="540" spans="1:7" x14ac:dyDescent="0.25">
      <c r="A540" s="20">
        <v>41296</v>
      </c>
      <c r="B540">
        <v>21.49</v>
      </c>
      <c r="C540">
        <v>22.23</v>
      </c>
      <c r="D540">
        <v>21.1</v>
      </c>
      <c r="E540">
        <v>22.110001</v>
      </c>
      <c r="F540">
        <v>22.110001</v>
      </c>
      <c r="G540">
        <v>12603400</v>
      </c>
    </row>
    <row r="541" spans="1:7" x14ac:dyDescent="0.25">
      <c r="A541" s="20">
        <v>41297</v>
      </c>
      <c r="B541">
        <v>22.120000999999998</v>
      </c>
      <c r="C541">
        <v>22.83</v>
      </c>
      <c r="D541">
        <v>22.030000999999999</v>
      </c>
      <c r="E541">
        <v>22.700001</v>
      </c>
      <c r="F541">
        <v>22.700001</v>
      </c>
      <c r="G541">
        <v>10998500</v>
      </c>
    </row>
    <row r="542" spans="1:7" x14ac:dyDescent="0.25">
      <c r="A542" s="20">
        <v>41298</v>
      </c>
      <c r="B542">
        <v>22.559999000000001</v>
      </c>
      <c r="C542">
        <v>22.91</v>
      </c>
      <c r="D542">
        <v>21.24</v>
      </c>
      <c r="E542">
        <v>22.57</v>
      </c>
      <c r="F542">
        <v>22.57</v>
      </c>
      <c r="G542">
        <v>18368400</v>
      </c>
    </row>
    <row r="543" spans="1:7" x14ac:dyDescent="0.25">
      <c r="A543" s="20">
        <v>41299</v>
      </c>
      <c r="B543">
        <v>22.49</v>
      </c>
      <c r="C543">
        <v>22.780000999999999</v>
      </c>
      <c r="D543">
        <v>21.98</v>
      </c>
      <c r="E543">
        <v>22.389999</v>
      </c>
      <c r="F543">
        <v>22.389999</v>
      </c>
      <c r="G543">
        <v>11149800</v>
      </c>
    </row>
    <row r="544" spans="1:7" x14ac:dyDescent="0.25">
      <c r="A544" s="20">
        <v>41302</v>
      </c>
      <c r="B544">
        <v>22.440000999999999</v>
      </c>
      <c r="C544">
        <v>22.469999000000001</v>
      </c>
      <c r="D544">
        <v>21.530000999999999</v>
      </c>
      <c r="E544">
        <v>21.83</v>
      </c>
      <c r="F544">
        <v>21.83</v>
      </c>
      <c r="G544">
        <v>7824500</v>
      </c>
    </row>
    <row r="545" spans="1:7" x14ac:dyDescent="0.25">
      <c r="A545" s="20">
        <v>41303</v>
      </c>
      <c r="B545">
        <v>21.459999</v>
      </c>
      <c r="C545">
        <v>22.620000999999998</v>
      </c>
      <c r="D545">
        <v>21.34</v>
      </c>
      <c r="E545">
        <v>22.459999</v>
      </c>
      <c r="F545">
        <v>22.459999</v>
      </c>
      <c r="G545">
        <v>10990600</v>
      </c>
    </row>
    <row r="546" spans="1:7" x14ac:dyDescent="0.25">
      <c r="A546" s="20">
        <v>41304</v>
      </c>
      <c r="B546">
        <v>21.91</v>
      </c>
      <c r="C546">
        <v>22.200001</v>
      </c>
      <c r="D546">
        <v>21</v>
      </c>
      <c r="E546">
        <v>21.07</v>
      </c>
      <c r="F546">
        <v>21.07</v>
      </c>
      <c r="G546">
        <v>14798300</v>
      </c>
    </row>
    <row r="547" spans="1:7" x14ac:dyDescent="0.25">
      <c r="A547" s="20">
        <v>41305</v>
      </c>
      <c r="B547">
        <v>20.9</v>
      </c>
      <c r="C547">
        <v>21.42</v>
      </c>
      <c r="D547">
        <v>20.75</v>
      </c>
      <c r="E547">
        <v>20.940000999999999</v>
      </c>
      <c r="F547">
        <v>20.940000999999999</v>
      </c>
      <c r="G547">
        <v>10652100</v>
      </c>
    </row>
    <row r="548" spans="1:7" x14ac:dyDescent="0.25">
      <c r="A548" s="20">
        <v>41306</v>
      </c>
      <c r="B548">
        <v>21.799999</v>
      </c>
      <c r="C548">
        <v>22.33</v>
      </c>
      <c r="D548">
        <v>21.799999</v>
      </c>
      <c r="E548">
        <v>22.040001</v>
      </c>
      <c r="F548">
        <v>22.040001</v>
      </c>
      <c r="G548">
        <v>16062700</v>
      </c>
    </row>
    <row r="549" spans="1:7" x14ac:dyDescent="0.25">
      <c r="A549" s="20">
        <v>41309</v>
      </c>
      <c r="B549">
        <v>21.43</v>
      </c>
      <c r="C549">
        <v>21.68</v>
      </c>
      <c r="D549">
        <v>20.58</v>
      </c>
      <c r="E549">
        <v>20.610001</v>
      </c>
      <c r="F549">
        <v>20.610001</v>
      </c>
      <c r="G549">
        <v>12360300</v>
      </c>
    </row>
    <row r="550" spans="1:7" x14ac:dyDescent="0.25">
      <c r="A550" s="20">
        <v>41310</v>
      </c>
      <c r="B550">
        <v>21.059999000000001</v>
      </c>
      <c r="C550">
        <v>21.860001</v>
      </c>
      <c r="D550">
        <v>20.99</v>
      </c>
      <c r="E550">
        <v>21.49</v>
      </c>
      <c r="F550">
        <v>21.49</v>
      </c>
      <c r="G550">
        <v>10688600</v>
      </c>
    </row>
    <row r="551" spans="1:7" x14ac:dyDescent="0.25">
      <c r="A551" s="20">
        <v>41311</v>
      </c>
      <c r="B551">
        <v>21.07</v>
      </c>
      <c r="C551">
        <v>21.629999000000002</v>
      </c>
      <c r="D551">
        <v>20.98</v>
      </c>
      <c r="E551">
        <v>21.58</v>
      </c>
      <c r="F551">
        <v>21.58</v>
      </c>
      <c r="G551">
        <v>12044300</v>
      </c>
    </row>
    <row r="552" spans="1:7" x14ac:dyDescent="0.25">
      <c r="A552" s="20">
        <v>41312</v>
      </c>
      <c r="B552">
        <v>21.889999</v>
      </c>
      <c r="C552">
        <v>21.940000999999999</v>
      </c>
      <c r="D552">
        <v>20.790001</v>
      </c>
      <c r="E552">
        <v>21.65</v>
      </c>
      <c r="F552">
        <v>21.65</v>
      </c>
      <c r="G552">
        <v>14487800</v>
      </c>
    </row>
    <row r="553" spans="1:7" x14ac:dyDescent="0.25">
      <c r="A553" s="20">
        <v>41313</v>
      </c>
      <c r="B553">
        <v>21.83</v>
      </c>
      <c r="C553">
        <v>22.190000999999999</v>
      </c>
      <c r="D553">
        <v>21.799999</v>
      </c>
      <c r="E553">
        <v>22.110001</v>
      </c>
      <c r="F553">
        <v>22.110001</v>
      </c>
      <c r="G553">
        <v>10859800</v>
      </c>
    </row>
    <row r="554" spans="1:7" x14ac:dyDescent="0.25">
      <c r="A554" s="20">
        <v>41316</v>
      </c>
      <c r="B554">
        <v>22.190000999999999</v>
      </c>
      <c r="C554">
        <v>22.58</v>
      </c>
      <c r="D554">
        <v>21.99</v>
      </c>
      <c r="E554">
        <v>22.48</v>
      </c>
      <c r="F554">
        <v>22.48</v>
      </c>
      <c r="G554">
        <v>9403400</v>
      </c>
    </row>
    <row r="555" spans="1:7" x14ac:dyDescent="0.25">
      <c r="A555" s="20">
        <v>41317</v>
      </c>
      <c r="B555">
        <v>22.52</v>
      </c>
      <c r="C555">
        <v>22.9</v>
      </c>
      <c r="D555">
        <v>22.35</v>
      </c>
      <c r="E555">
        <v>22.719999000000001</v>
      </c>
      <c r="F555">
        <v>22.719999000000001</v>
      </c>
      <c r="G555">
        <v>12810800</v>
      </c>
    </row>
    <row r="556" spans="1:7" x14ac:dyDescent="0.25">
      <c r="A556" s="20">
        <v>41318</v>
      </c>
      <c r="B556">
        <v>22.76</v>
      </c>
      <c r="C556">
        <v>22.99</v>
      </c>
      <c r="D556">
        <v>22.200001</v>
      </c>
      <c r="E556">
        <v>22.559999000000001</v>
      </c>
      <c r="F556">
        <v>22.559999000000001</v>
      </c>
      <c r="G556">
        <v>12077700</v>
      </c>
    </row>
    <row r="557" spans="1:7" x14ac:dyDescent="0.25">
      <c r="A557" s="20">
        <v>41319</v>
      </c>
      <c r="B557">
        <v>22.440000999999999</v>
      </c>
      <c r="C557">
        <v>23.049999</v>
      </c>
      <c r="D557">
        <v>22.290001</v>
      </c>
      <c r="E557">
        <v>22.940000999999999</v>
      </c>
      <c r="F557">
        <v>22.940000999999999</v>
      </c>
      <c r="G557">
        <v>7210600</v>
      </c>
    </row>
    <row r="558" spans="1:7" x14ac:dyDescent="0.25">
      <c r="A558" s="20">
        <v>41320</v>
      </c>
      <c r="B558">
        <v>23.15</v>
      </c>
      <c r="C558">
        <v>23.25</v>
      </c>
      <c r="D558">
        <v>22.59</v>
      </c>
      <c r="E558">
        <v>23.120000999999998</v>
      </c>
      <c r="F558">
        <v>23.120000999999998</v>
      </c>
      <c r="G558">
        <v>10365200</v>
      </c>
    </row>
    <row r="559" spans="1:7" x14ac:dyDescent="0.25">
      <c r="A559" s="20">
        <v>41324</v>
      </c>
      <c r="B559">
        <v>23.280000999999999</v>
      </c>
      <c r="C559">
        <v>24.17</v>
      </c>
      <c r="D559">
        <v>23.280000999999999</v>
      </c>
      <c r="E559">
        <v>24.120000999999998</v>
      </c>
      <c r="F559">
        <v>24.120000999999998</v>
      </c>
      <c r="G559">
        <v>11780300</v>
      </c>
    </row>
    <row r="560" spans="1:7" x14ac:dyDescent="0.25">
      <c r="A560" s="20">
        <v>41325</v>
      </c>
      <c r="B560">
        <v>24.02</v>
      </c>
      <c r="C560">
        <v>24.049999</v>
      </c>
      <c r="D560">
        <v>21.889999</v>
      </c>
      <c r="E560">
        <v>21.98</v>
      </c>
      <c r="F560">
        <v>21.98</v>
      </c>
      <c r="G560">
        <v>18434700</v>
      </c>
    </row>
    <row r="561" spans="1:7" x14ac:dyDescent="0.25">
      <c r="A561" s="20">
        <v>41326</v>
      </c>
      <c r="B561">
        <v>21.959999</v>
      </c>
      <c r="C561">
        <v>21.959999</v>
      </c>
      <c r="D561">
        <v>20.780000999999999</v>
      </c>
      <c r="E561">
        <v>21.57</v>
      </c>
      <c r="F561">
        <v>21.57</v>
      </c>
      <c r="G561">
        <v>21689500</v>
      </c>
    </row>
    <row r="562" spans="1:7" x14ac:dyDescent="0.25">
      <c r="A562" s="20">
        <v>41327</v>
      </c>
      <c r="B562">
        <v>22.049999</v>
      </c>
      <c r="C562">
        <v>22.309999000000001</v>
      </c>
      <c r="D562">
        <v>21.639999</v>
      </c>
      <c r="E562">
        <v>22.299999</v>
      </c>
      <c r="F562">
        <v>22.299999</v>
      </c>
      <c r="G562">
        <v>12319600</v>
      </c>
    </row>
    <row r="563" spans="1:7" x14ac:dyDescent="0.25">
      <c r="A563" s="20">
        <v>41330</v>
      </c>
      <c r="B563">
        <v>23.040001</v>
      </c>
      <c r="C563">
        <v>23.32</v>
      </c>
      <c r="D563">
        <v>19</v>
      </c>
      <c r="E563">
        <v>19.18</v>
      </c>
      <c r="F563">
        <v>19.18</v>
      </c>
      <c r="G563">
        <v>26248800</v>
      </c>
    </row>
    <row r="564" spans="1:7" x14ac:dyDescent="0.25">
      <c r="A564" s="20">
        <v>41331</v>
      </c>
      <c r="B564">
        <v>19.260000000000002</v>
      </c>
      <c r="C564">
        <v>19.760000000000002</v>
      </c>
      <c r="D564">
        <v>18.129999000000002</v>
      </c>
      <c r="E564">
        <v>19.440000999999999</v>
      </c>
      <c r="F564">
        <v>19.440000999999999</v>
      </c>
      <c r="G564">
        <v>31344200</v>
      </c>
    </row>
    <row r="565" spans="1:7" x14ac:dyDescent="0.25">
      <c r="A565" s="20">
        <v>41332</v>
      </c>
      <c r="B565">
        <v>19.379999000000002</v>
      </c>
      <c r="C565">
        <v>21.059999000000001</v>
      </c>
      <c r="D565">
        <v>19.16</v>
      </c>
      <c r="E565">
        <v>20.73</v>
      </c>
      <c r="F565">
        <v>20.73</v>
      </c>
      <c r="G565">
        <v>21093500</v>
      </c>
    </row>
    <row r="566" spans="1:7" x14ac:dyDescent="0.25">
      <c r="A566" s="20">
        <v>41333</v>
      </c>
      <c r="B566">
        <v>20.82</v>
      </c>
      <c r="C566">
        <v>21.15</v>
      </c>
      <c r="D566">
        <v>20.120000999999998</v>
      </c>
      <c r="E566">
        <v>20.129999000000002</v>
      </c>
      <c r="F566">
        <v>20.129999000000002</v>
      </c>
      <c r="G566">
        <v>17811400</v>
      </c>
    </row>
    <row r="567" spans="1:7" x14ac:dyDescent="0.25">
      <c r="A567" s="20">
        <v>41334</v>
      </c>
      <c r="B567">
        <v>19.23</v>
      </c>
      <c r="C567">
        <v>20.139999</v>
      </c>
      <c r="D567">
        <v>18.73</v>
      </c>
      <c r="E567">
        <v>19.809999000000001</v>
      </c>
      <c r="F567">
        <v>19.809999000000001</v>
      </c>
      <c r="G567">
        <v>22246600</v>
      </c>
    </row>
    <row r="568" spans="1:7" x14ac:dyDescent="0.25">
      <c r="A568" s="20">
        <v>41337</v>
      </c>
      <c r="B568">
        <v>19.530000999999999</v>
      </c>
      <c r="C568">
        <v>20.85</v>
      </c>
      <c r="D568">
        <v>19.420000000000002</v>
      </c>
      <c r="E568">
        <v>20.790001</v>
      </c>
      <c r="F568">
        <v>20.790001</v>
      </c>
      <c r="G568">
        <v>13792900</v>
      </c>
    </row>
    <row r="569" spans="1:7" x14ac:dyDescent="0.25">
      <c r="A569" s="20">
        <v>41338</v>
      </c>
      <c r="B569">
        <v>21.469999000000001</v>
      </c>
      <c r="C569">
        <v>21.620000999999998</v>
      </c>
      <c r="D569">
        <v>21.25</v>
      </c>
      <c r="E569">
        <v>21.49</v>
      </c>
      <c r="F569">
        <v>21.49</v>
      </c>
      <c r="G569">
        <v>19665300</v>
      </c>
    </row>
    <row r="570" spans="1:7" x14ac:dyDescent="0.25">
      <c r="A570" s="20">
        <v>41339</v>
      </c>
      <c r="B570">
        <v>21.76</v>
      </c>
      <c r="C570">
        <v>21.780000999999999</v>
      </c>
      <c r="D570">
        <v>20.98</v>
      </c>
      <c r="E570">
        <v>21.389999</v>
      </c>
      <c r="F570">
        <v>21.389999</v>
      </c>
      <c r="G570">
        <v>13517500</v>
      </c>
    </row>
    <row r="571" spans="1:7" x14ac:dyDescent="0.25">
      <c r="A571" s="20">
        <v>41340</v>
      </c>
      <c r="B571">
        <v>21.469999000000001</v>
      </c>
      <c r="C571">
        <v>21.84</v>
      </c>
      <c r="D571">
        <v>21.280000999999999</v>
      </c>
      <c r="E571">
        <v>21.84</v>
      </c>
      <c r="F571">
        <v>21.84</v>
      </c>
      <c r="G571">
        <v>11839900</v>
      </c>
    </row>
    <row r="572" spans="1:7" x14ac:dyDescent="0.25">
      <c r="A572" s="20">
        <v>41341</v>
      </c>
      <c r="B572">
        <v>22.200001</v>
      </c>
      <c r="C572">
        <v>22.25</v>
      </c>
      <c r="D572">
        <v>21.48</v>
      </c>
      <c r="E572">
        <v>22.120000999999998</v>
      </c>
      <c r="F572">
        <v>22.120000999999998</v>
      </c>
      <c r="G572">
        <v>18805300</v>
      </c>
    </row>
    <row r="573" spans="1:7" x14ac:dyDescent="0.25">
      <c r="A573" s="20">
        <v>41344</v>
      </c>
      <c r="B573">
        <v>22.129999000000002</v>
      </c>
      <c r="C573">
        <v>23.07</v>
      </c>
      <c r="D573">
        <v>22.040001</v>
      </c>
      <c r="E573">
        <v>23.01</v>
      </c>
      <c r="F573">
        <v>23.01</v>
      </c>
      <c r="G573">
        <v>13393200</v>
      </c>
    </row>
    <row r="574" spans="1:7" x14ac:dyDescent="0.25">
      <c r="A574" s="20">
        <v>41345</v>
      </c>
      <c r="B574">
        <v>22.98</v>
      </c>
      <c r="C574">
        <v>23.129999000000002</v>
      </c>
      <c r="D574">
        <v>21.9</v>
      </c>
      <c r="E574">
        <v>22.65</v>
      </c>
      <c r="F574">
        <v>22.65</v>
      </c>
      <c r="G574">
        <v>23319800</v>
      </c>
    </row>
    <row r="575" spans="1:7" x14ac:dyDescent="0.25">
      <c r="A575" s="20">
        <v>41346</v>
      </c>
      <c r="B575">
        <v>22.75</v>
      </c>
      <c r="C575">
        <v>22.950001</v>
      </c>
      <c r="D575">
        <v>22.25</v>
      </c>
      <c r="E575">
        <v>22.799999</v>
      </c>
      <c r="F575">
        <v>22.799999</v>
      </c>
      <c r="G575">
        <v>15227400</v>
      </c>
    </row>
    <row r="576" spans="1:7" x14ac:dyDescent="0.25">
      <c r="A576" s="20">
        <v>41347</v>
      </c>
      <c r="B576">
        <v>23.08</v>
      </c>
      <c r="C576">
        <v>23.32</v>
      </c>
      <c r="D576">
        <v>22.809999000000001</v>
      </c>
      <c r="E576">
        <v>23.219999000000001</v>
      </c>
      <c r="F576">
        <v>23.219999000000001</v>
      </c>
      <c r="G576">
        <v>11954900</v>
      </c>
    </row>
    <row r="577" spans="1:7" x14ac:dyDescent="0.25">
      <c r="A577" s="20">
        <v>41348</v>
      </c>
      <c r="B577">
        <v>23.110001</v>
      </c>
      <c r="C577">
        <v>23.34</v>
      </c>
      <c r="D577">
        <v>22.700001</v>
      </c>
      <c r="E577">
        <v>23.219999000000001</v>
      </c>
      <c r="F577">
        <v>23.219999000000001</v>
      </c>
      <c r="G577">
        <v>15581300</v>
      </c>
    </row>
    <row r="578" spans="1:7" x14ac:dyDescent="0.25">
      <c r="A578" s="20">
        <v>41351</v>
      </c>
      <c r="B578">
        <v>21.75</v>
      </c>
      <c r="C578">
        <v>23.030000999999999</v>
      </c>
      <c r="D578">
        <v>21.68</v>
      </c>
      <c r="E578">
        <v>22.02</v>
      </c>
      <c r="F578">
        <v>22.02</v>
      </c>
      <c r="G578">
        <v>20861200</v>
      </c>
    </row>
    <row r="579" spans="1:7" x14ac:dyDescent="0.25">
      <c r="A579" s="20">
        <v>41352</v>
      </c>
      <c r="B579">
        <v>22.49</v>
      </c>
      <c r="C579">
        <v>22.58</v>
      </c>
      <c r="D579">
        <v>20.83</v>
      </c>
      <c r="E579">
        <v>21.969999000000001</v>
      </c>
      <c r="F579">
        <v>21.969999000000001</v>
      </c>
      <c r="G579">
        <v>28045100</v>
      </c>
    </row>
    <row r="580" spans="1:7" x14ac:dyDescent="0.25">
      <c r="A580" s="20">
        <v>41353</v>
      </c>
      <c r="B580">
        <v>22.75</v>
      </c>
      <c r="C580">
        <v>23.299999</v>
      </c>
      <c r="D580">
        <v>22.530000999999999</v>
      </c>
      <c r="E580">
        <v>23.16</v>
      </c>
      <c r="F580">
        <v>23.16</v>
      </c>
      <c r="G580">
        <v>15483200</v>
      </c>
    </row>
    <row r="581" spans="1:7" x14ac:dyDescent="0.25">
      <c r="A581" s="20">
        <v>41354</v>
      </c>
      <c r="B581">
        <v>22.58</v>
      </c>
      <c r="C581">
        <v>23.120000999999998</v>
      </c>
      <c r="D581">
        <v>22.17</v>
      </c>
      <c r="E581">
        <v>22.5</v>
      </c>
      <c r="F581">
        <v>22.5</v>
      </c>
      <c r="G581">
        <v>19980500</v>
      </c>
    </row>
    <row r="582" spans="1:7" x14ac:dyDescent="0.25">
      <c r="A582" s="20">
        <v>41355</v>
      </c>
      <c r="B582">
        <v>22.889999</v>
      </c>
      <c r="C582">
        <v>22.98</v>
      </c>
      <c r="D582">
        <v>22.209999</v>
      </c>
      <c r="E582">
        <v>22.549999</v>
      </c>
      <c r="F582">
        <v>22.549999</v>
      </c>
      <c r="G582">
        <v>10850700</v>
      </c>
    </row>
    <row r="583" spans="1:7" x14ac:dyDescent="0.25">
      <c r="A583" s="20">
        <v>41358</v>
      </c>
      <c r="B583">
        <v>23.15</v>
      </c>
      <c r="C583">
        <v>23.450001</v>
      </c>
      <c r="D583">
        <v>22.17</v>
      </c>
      <c r="E583">
        <v>22.83</v>
      </c>
      <c r="F583">
        <v>22.83</v>
      </c>
      <c r="G583">
        <v>20693400</v>
      </c>
    </row>
    <row r="584" spans="1:7" x14ac:dyDescent="0.25">
      <c r="A584" s="20">
        <v>41359</v>
      </c>
      <c r="B584">
        <v>23.26</v>
      </c>
      <c r="C584">
        <v>23.58</v>
      </c>
      <c r="D584">
        <v>22.950001</v>
      </c>
      <c r="E584">
        <v>23.48</v>
      </c>
      <c r="F584">
        <v>23.48</v>
      </c>
      <c r="G584">
        <v>12234600</v>
      </c>
    </row>
    <row r="585" spans="1:7" x14ac:dyDescent="0.25">
      <c r="A585" s="20">
        <v>41360</v>
      </c>
      <c r="B585">
        <v>22.870000999999998</v>
      </c>
      <c r="C585">
        <v>23.42</v>
      </c>
      <c r="D585">
        <v>22.68</v>
      </c>
      <c r="E585">
        <v>23.23</v>
      </c>
      <c r="F585">
        <v>23.23</v>
      </c>
      <c r="G585">
        <v>13965000</v>
      </c>
    </row>
    <row r="586" spans="1:7" x14ac:dyDescent="0.25">
      <c r="A586" s="20">
        <v>41361</v>
      </c>
      <c r="B586">
        <v>23.309999000000001</v>
      </c>
      <c r="C586">
        <v>23.42</v>
      </c>
      <c r="D586">
        <v>23.120000999999998</v>
      </c>
      <c r="E586">
        <v>23.309999000000001</v>
      </c>
      <c r="F586">
        <v>23.309999000000001</v>
      </c>
      <c r="G586">
        <v>11077600</v>
      </c>
    </row>
    <row r="587" spans="1:7" x14ac:dyDescent="0.25">
      <c r="A587" s="20">
        <v>41365</v>
      </c>
      <c r="B587">
        <v>23.42</v>
      </c>
      <c r="C587">
        <v>23.540001</v>
      </c>
      <c r="D587">
        <v>22.98</v>
      </c>
      <c r="E587">
        <v>23.219999000000001</v>
      </c>
      <c r="F587">
        <v>23.219999000000001</v>
      </c>
      <c r="G587">
        <v>11106000</v>
      </c>
    </row>
    <row r="588" spans="1:7" x14ac:dyDescent="0.25">
      <c r="A588" s="20">
        <v>41366</v>
      </c>
      <c r="B588">
        <v>23.6</v>
      </c>
      <c r="C588">
        <v>23.99</v>
      </c>
      <c r="D588">
        <v>23.51</v>
      </c>
      <c r="E588">
        <v>23.98</v>
      </c>
      <c r="F588">
        <v>23.98</v>
      </c>
      <c r="G588">
        <v>13644900</v>
      </c>
    </row>
    <row r="589" spans="1:7" x14ac:dyDescent="0.25">
      <c r="A589" s="20">
        <v>41367</v>
      </c>
      <c r="B589">
        <v>24</v>
      </c>
      <c r="C589">
        <v>24.120000999999998</v>
      </c>
      <c r="D589">
        <v>22.84</v>
      </c>
      <c r="E589">
        <v>23.07</v>
      </c>
      <c r="F589">
        <v>23.07</v>
      </c>
      <c r="G589">
        <v>15871700</v>
      </c>
    </row>
    <row r="590" spans="1:7" x14ac:dyDescent="0.25">
      <c r="A590" s="20">
        <v>41368</v>
      </c>
      <c r="B590">
        <v>23.129999000000002</v>
      </c>
      <c r="C590">
        <v>23.459999</v>
      </c>
      <c r="D590">
        <v>22.52</v>
      </c>
      <c r="E590">
        <v>23.43</v>
      </c>
      <c r="F590">
        <v>23.43</v>
      </c>
      <c r="G590">
        <v>16238800</v>
      </c>
    </row>
    <row r="591" spans="1:7" x14ac:dyDescent="0.25">
      <c r="A591" s="20">
        <v>41369</v>
      </c>
      <c r="B591">
        <v>22.15</v>
      </c>
      <c r="C591">
        <v>23.389999</v>
      </c>
      <c r="D591">
        <v>22.02</v>
      </c>
      <c r="E591">
        <v>23.370000999999998</v>
      </c>
      <c r="F591">
        <v>23.370000999999998</v>
      </c>
      <c r="G591">
        <v>19137700</v>
      </c>
    </row>
    <row r="592" spans="1:7" x14ac:dyDescent="0.25">
      <c r="A592" s="20">
        <v>41372</v>
      </c>
      <c r="B592">
        <v>23.58</v>
      </c>
      <c r="C592">
        <v>24.040001</v>
      </c>
      <c r="D592">
        <v>23.23</v>
      </c>
      <c r="E592">
        <v>24</v>
      </c>
      <c r="F592">
        <v>24</v>
      </c>
      <c r="G592">
        <v>15631700</v>
      </c>
    </row>
    <row r="593" spans="1:7" x14ac:dyDescent="0.25">
      <c r="A593" s="20">
        <v>41373</v>
      </c>
      <c r="B593">
        <v>24.23</v>
      </c>
      <c r="C593">
        <v>24.59</v>
      </c>
      <c r="D593">
        <v>23.809999000000001</v>
      </c>
      <c r="E593">
        <v>24.35</v>
      </c>
      <c r="F593">
        <v>24.35</v>
      </c>
      <c r="G593">
        <v>14442900</v>
      </c>
    </row>
    <row r="594" spans="1:7" x14ac:dyDescent="0.25">
      <c r="A594" s="20">
        <v>41374</v>
      </c>
      <c r="B594">
        <v>24.629999000000002</v>
      </c>
      <c r="C594">
        <v>25.049999</v>
      </c>
      <c r="D594">
        <v>24.530000999999999</v>
      </c>
      <c r="E594">
        <v>24.969999000000001</v>
      </c>
      <c r="F594">
        <v>24.969999000000001</v>
      </c>
      <c r="G594">
        <v>13719500</v>
      </c>
    </row>
    <row r="595" spans="1:7" x14ac:dyDescent="0.25">
      <c r="A595" s="20">
        <v>41375</v>
      </c>
      <c r="B595">
        <v>25.09</v>
      </c>
      <c r="C595">
        <v>25.51</v>
      </c>
      <c r="D595">
        <v>24.870000999999998</v>
      </c>
      <c r="E595">
        <v>25.040001</v>
      </c>
      <c r="F595">
        <v>25.040001</v>
      </c>
      <c r="G595">
        <v>14174800</v>
      </c>
    </row>
    <row r="596" spans="1:7" x14ac:dyDescent="0.25">
      <c r="A596" s="20">
        <v>41376</v>
      </c>
      <c r="B596">
        <v>24.75</v>
      </c>
      <c r="C596">
        <v>25.57</v>
      </c>
      <c r="D596">
        <v>24.49</v>
      </c>
      <c r="E596">
        <v>25.51</v>
      </c>
      <c r="F596">
        <v>25.51</v>
      </c>
      <c r="G596">
        <v>14134400</v>
      </c>
    </row>
    <row r="597" spans="1:7" x14ac:dyDescent="0.25">
      <c r="A597" s="20">
        <v>41379</v>
      </c>
      <c r="B597">
        <v>25.34</v>
      </c>
      <c r="C597">
        <v>25.690000999999999</v>
      </c>
      <c r="D597">
        <v>21.450001</v>
      </c>
      <c r="E597">
        <v>22.450001</v>
      </c>
      <c r="F597">
        <v>22.450001</v>
      </c>
      <c r="G597">
        <v>29924500</v>
      </c>
    </row>
    <row r="598" spans="1:7" x14ac:dyDescent="0.25">
      <c r="A598" s="20">
        <v>41380</v>
      </c>
      <c r="B598">
        <v>22.780000999999999</v>
      </c>
      <c r="C598">
        <v>23.52</v>
      </c>
      <c r="D598">
        <v>22.440000999999999</v>
      </c>
      <c r="E598">
        <v>23.459999</v>
      </c>
      <c r="F598">
        <v>23.459999</v>
      </c>
      <c r="G598">
        <v>19834700</v>
      </c>
    </row>
    <row r="599" spans="1:7" x14ac:dyDescent="0.25">
      <c r="A599" s="20">
        <v>41381</v>
      </c>
      <c r="B599">
        <v>22.66</v>
      </c>
      <c r="C599">
        <v>22.68</v>
      </c>
      <c r="D599">
        <v>20.049999</v>
      </c>
      <c r="E599">
        <v>20.860001</v>
      </c>
      <c r="F599">
        <v>20.860001</v>
      </c>
      <c r="G599">
        <v>36455300</v>
      </c>
    </row>
    <row r="600" spans="1:7" x14ac:dyDescent="0.25">
      <c r="A600" s="20">
        <v>41382</v>
      </c>
      <c r="B600">
        <v>20.860001</v>
      </c>
      <c r="C600">
        <v>20.9</v>
      </c>
      <c r="D600">
        <v>19.43</v>
      </c>
      <c r="E600">
        <v>19.93</v>
      </c>
      <c r="F600">
        <v>19.93</v>
      </c>
      <c r="G600">
        <v>23583400</v>
      </c>
    </row>
    <row r="601" spans="1:7" x14ac:dyDescent="0.25">
      <c r="A601" s="20">
        <v>41383</v>
      </c>
      <c r="B601">
        <v>20.16</v>
      </c>
      <c r="C601">
        <v>21.43</v>
      </c>
      <c r="D601">
        <v>20.040001</v>
      </c>
      <c r="E601">
        <v>21.27</v>
      </c>
      <c r="F601">
        <v>21.27</v>
      </c>
      <c r="G601">
        <v>18798400</v>
      </c>
    </row>
    <row r="602" spans="1:7" x14ac:dyDescent="0.25">
      <c r="A602" s="20">
        <v>41386</v>
      </c>
      <c r="B602">
        <v>21.209999</v>
      </c>
      <c r="C602">
        <v>22.02</v>
      </c>
      <c r="D602">
        <v>20.73</v>
      </c>
      <c r="E602">
        <v>21.780000999999999</v>
      </c>
      <c r="F602">
        <v>21.780000999999999</v>
      </c>
      <c r="G602">
        <v>16561500</v>
      </c>
    </row>
    <row r="603" spans="1:7" x14ac:dyDescent="0.25">
      <c r="A603" s="20">
        <v>41387</v>
      </c>
      <c r="B603">
        <v>22.48</v>
      </c>
      <c r="C603">
        <v>22.99</v>
      </c>
      <c r="D603">
        <v>21.110001</v>
      </c>
      <c r="E603">
        <v>22.879999000000002</v>
      </c>
      <c r="F603">
        <v>22.879999000000002</v>
      </c>
      <c r="G603">
        <v>18677000</v>
      </c>
    </row>
    <row r="604" spans="1:7" x14ac:dyDescent="0.25">
      <c r="A604" s="20">
        <v>41388</v>
      </c>
      <c r="B604">
        <v>22.85</v>
      </c>
      <c r="C604">
        <v>23.129999000000002</v>
      </c>
      <c r="D604">
        <v>22.6</v>
      </c>
      <c r="E604">
        <v>22.74</v>
      </c>
      <c r="F604">
        <v>22.74</v>
      </c>
      <c r="G604">
        <v>12881800</v>
      </c>
    </row>
    <row r="605" spans="1:7" x14ac:dyDescent="0.25">
      <c r="A605" s="20">
        <v>41389</v>
      </c>
      <c r="B605">
        <v>23.030000999999999</v>
      </c>
      <c r="C605">
        <v>23.139999</v>
      </c>
      <c r="D605">
        <v>22.389999</v>
      </c>
      <c r="E605">
        <v>22.540001</v>
      </c>
      <c r="F605">
        <v>22.540001</v>
      </c>
      <c r="G605">
        <v>11112200</v>
      </c>
    </row>
    <row r="606" spans="1:7" x14ac:dyDescent="0.25">
      <c r="A606" s="20">
        <v>41390</v>
      </c>
      <c r="B606">
        <v>22.299999</v>
      </c>
      <c r="C606">
        <v>22.65</v>
      </c>
      <c r="D606">
        <v>22.02</v>
      </c>
      <c r="E606">
        <v>22.530000999999999</v>
      </c>
      <c r="F606">
        <v>22.530000999999999</v>
      </c>
      <c r="G606">
        <v>11908500</v>
      </c>
    </row>
    <row r="607" spans="1:7" x14ac:dyDescent="0.25">
      <c r="A607" s="20">
        <v>41393</v>
      </c>
      <c r="B607">
        <v>22.9</v>
      </c>
      <c r="C607">
        <v>23.08</v>
      </c>
      <c r="D607">
        <v>22.530000999999999</v>
      </c>
      <c r="E607">
        <v>22.639999</v>
      </c>
      <c r="F607">
        <v>22.639999</v>
      </c>
      <c r="G607">
        <v>9847100</v>
      </c>
    </row>
    <row r="608" spans="1:7" x14ac:dyDescent="0.25">
      <c r="A608" s="20">
        <v>41394</v>
      </c>
      <c r="B608">
        <v>22.690000999999999</v>
      </c>
      <c r="C608">
        <v>22.969999000000001</v>
      </c>
      <c r="D608">
        <v>22.309999000000001</v>
      </c>
      <c r="E608">
        <v>22.9</v>
      </c>
      <c r="F608">
        <v>22.9</v>
      </c>
      <c r="G608">
        <v>9752800</v>
      </c>
    </row>
    <row r="609" spans="1:7" x14ac:dyDescent="0.25">
      <c r="A609" s="20">
        <v>41395</v>
      </c>
      <c r="B609">
        <v>22.68</v>
      </c>
      <c r="C609">
        <v>22.76</v>
      </c>
      <c r="D609">
        <v>21.82</v>
      </c>
      <c r="E609">
        <v>21.860001</v>
      </c>
      <c r="F609">
        <v>21.860001</v>
      </c>
      <c r="G609">
        <v>20152700</v>
      </c>
    </row>
    <row r="610" spans="1:7" x14ac:dyDescent="0.25">
      <c r="A610" s="20">
        <v>41396</v>
      </c>
      <c r="B610">
        <v>22.27</v>
      </c>
      <c r="C610">
        <v>22.77</v>
      </c>
      <c r="D610">
        <v>22.209999</v>
      </c>
      <c r="E610">
        <v>22.66</v>
      </c>
      <c r="F610">
        <v>22.66</v>
      </c>
      <c r="G610">
        <v>14733200</v>
      </c>
    </row>
    <row r="611" spans="1:7" x14ac:dyDescent="0.25">
      <c r="A611" s="20">
        <v>41397</v>
      </c>
      <c r="B611">
        <v>23.190000999999999</v>
      </c>
      <c r="C611">
        <v>23.280000999999999</v>
      </c>
      <c r="D611">
        <v>22.98</v>
      </c>
      <c r="E611">
        <v>23.16</v>
      </c>
      <c r="F611">
        <v>23.16</v>
      </c>
      <c r="G611">
        <v>14550000</v>
      </c>
    </row>
    <row r="612" spans="1:7" x14ac:dyDescent="0.25">
      <c r="A612" s="20">
        <v>41400</v>
      </c>
      <c r="B612">
        <v>23.18</v>
      </c>
      <c r="C612">
        <v>23.700001</v>
      </c>
      <c r="D612">
        <v>23.139999</v>
      </c>
      <c r="E612">
        <v>23.530000999999999</v>
      </c>
      <c r="F612">
        <v>23.530000999999999</v>
      </c>
      <c r="G612">
        <v>8328000</v>
      </c>
    </row>
    <row r="613" spans="1:7" x14ac:dyDescent="0.25">
      <c r="A613" s="20">
        <v>41401</v>
      </c>
      <c r="B613">
        <v>23.879999000000002</v>
      </c>
      <c r="C613">
        <v>23.99</v>
      </c>
      <c r="D613">
        <v>23.43</v>
      </c>
      <c r="E613">
        <v>23.76</v>
      </c>
      <c r="F613">
        <v>23.76</v>
      </c>
      <c r="G613">
        <v>11221900</v>
      </c>
    </row>
    <row r="614" spans="1:7" x14ac:dyDescent="0.25">
      <c r="A614" s="20">
        <v>41402</v>
      </c>
      <c r="B614">
        <v>23.540001</v>
      </c>
      <c r="C614">
        <v>23.74</v>
      </c>
      <c r="D614">
        <v>23.139999</v>
      </c>
      <c r="E614">
        <v>23.620000999999998</v>
      </c>
      <c r="F614">
        <v>23.620000999999998</v>
      </c>
      <c r="G614">
        <v>9637800</v>
      </c>
    </row>
    <row r="615" spans="1:7" x14ac:dyDescent="0.25">
      <c r="A615" s="20">
        <v>41403</v>
      </c>
      <c r="B615">
        <v>23.4</v>
      </c>
      <c r="C615">
        <v>23.49</v>
      </c>
      <c r="D615">
        <v>22.68</v>
      </c>
      <c r="E615">
        <v>23.139999</v>
      </c>
      <c r="F615">
        <v>23.139999</v>
      </c>
      <c r="G615">
        <v>14551900</v>
      </c>
    </row>
    <row r="616" spans="1:7" x14ac:dyDescent="0.25">
      <c r="A616" s="20">
        <v>41404</v>
      </c>
      <c r="B616">
        <v>23.01</v>
      </c>
      <c r="C616">
        <v>23.42</v>
      </c>
      <c r="D616">
        <v>22.76</v>
      </c>
      <c r="E616">
        <v>23.379999000000002</v>
      </c>
      <c r="F616">
        <v>23.379999000000002</v>
      </c>
      <c r="G616">
        <v>12466300</v>
      </c>
    </row>
    <row r="617" spans="1:7" x14ac:dyDescent="0.25">
      <c r="A617" s="20">
        <v>41407</v>
      </c>
      <c r="B617">
        <v>23.360001</v>
      </c>
      <c r="C617">
        <v>23.59</v>
      </c>
      <c r="D617">
        <v>23.15</v>
      </c>
      <c r="E617">
        <v>23.52</v>
      </c>
      <c r="F617">
        <v>23.52</v>
      </c>
      <c r="G617">
        <v>8141100</v>
      </c>
    </row>
    <row r="618" spans="1:7" x14ac:dyDescent="0.25">
      <c r="A618" s="20">
        <v>41408</v>
      </c>
      <c r="B618">
        <v>23.65</v>
      </c>
      <c r="C618">
        <v>23.83</v>
      </c>
      <c r="D618">
        <v>23.41</v>
      </c>
      <c r="E618">
        <v>23.74</v>
      </c>
      <c r="F618">
        <v>23.74</v>
      </c>
      <c r="G618">
        <v>11656100</v>
      </c>
    </row>
    <row r="619" spans="1:7" x14ac:dyDescent="0.25">
      <c r="A619" s="20">
        <v>41409</v>
      </c>
      <c r="B619">
        <v>23.459999</v>
      </c>
      <c r="C619">
        <v>23.73</v>
      </c>
      <c r="D619">
        <v>23.27</v>
      </c>
      <c r="E619">
        <v>23.559999000000001</v>
      </c>
      <c r="F619">
        <v>23.559999000000001</v>
      </c>
      <c r="G619">
        <v>14200500</v>
      </c>
    </row>
    <row r="620" spans="1:7" x14ac:dyDescent="0.25">
      <c r="A620" s="20">
        <v>41410</v>
      </c>
      <c r="B620">
        <v>23.370000999999998</v>
      </c>
      <c r="C620">
        <v>23.629999000000002</v>
      </c>
      <c r="D620">
        <v>23.059999000000001</v>
      </c>
      <c r="E620">
        <v>23.32</v>
      </c>
      <c r="F620">
        <v>23.32</v>
      </c>
      <c r="G620">
        <v>12079400</v>
      </c>
    </row>
    <row r="621" spans="1:7" x14ac:dyDescent="0.25">
      <c r="A621" s="20">
        <v>41411</v>
      </c>
      <c r="B621">
        <v>23.42</v>
      </c>
      <c r="C621">
        <v>23.99</v>
      </c>
      <c r="D621">
        <v>23.370000999999998</v>
      </c>
      <c r="E621">
        <v>23.879999000000002</v>
      </c>
      <c r="F621">
        <v>23.879999000000002</v>
      </c>
      <c r="G621">
        <v>14071300</v>
      </c>
    </row>
    <row r="622" spans="1:7" x14ac:dyDescent="0.25">
      <c r="A622" s="20">
        <v>41414</v>
      </c>
      <c r="B622">
        <v>23.610001</v>
      </c>
      <c r="C622">
        <v>23.959999</v>
      </c>
      <c r="D622">
        <v>23.57</v>
      </c>
      <c r="E622">
        <v>23.58</v>
      </c>
      <c r="F622">
        <v>23.58</v>
      </c>
      <c r="G622">
        <v>9557100</v>
      </c>
    </row>
    <row r="623" spans="1:7" x14ac:dyDescent="0.25">
      <c r="A623" s="20">
        <v>41415</v>
      </c>
      <c r="B623">
        <v>23.719999000000001</v>
      </c>
      <c r="C623">
        <v>23.809999000000001</v>
      </c>
      <c r="D623">
        <v>23.23</v>
      </c>
      <c r="E623">
        <v>23.370000999999998</v>
      </c>
      <c r="F623">
        <v>23.370000999999998</v>
      </c>
      <c r="G623">
        <v>13776000</v>
      </c>
    </row>
    <row r="624" spans="1:7" x14ac:dyDescent="0.25">
      <c r="A624" s="20">
        <v>41416</v>
      </c>
      <c r="B624">
        <v>23.58</v>
      </c>
      <c r="C624">
        <v>23.74</v>
      </c>
      <c r="D624">
        <v>22.74</v>
      </c>
      <c r="E624">
        <v>23.120000999999998</v>
      </c>
      <c r="F624">
        <v>23.120000999999998</v>
      </c>
      <c r="G624">
        <v>23503100</v>
      </c>
    </row>
    <row r="625" spans="1:7" x14ac:dyDescent="0.25">
      <c r="A625" s="20">
        <v>41417</v>
      </c>
      <c r="B625">
        <v>21.969999000000001</v>
      </c>
      <c r="C625">
        <v>23.110001</v>
      </c>
      <c r="D625">
        <v>21.950001</v>
      </c>
      <c r="E625">
        <v>22.950001</v>
      </c>
      <c r="F625">
        <v>22.950001</v>
      </c>
      <c r="G625">
        <v>18864400</v>
      </c>
    </row>
    <row r="626" spans="1:7" x14ac:dyDescent="0.25">
      <c r="A626" s="20">
        <v>41418</v>
      </c>
      <c r="B626">
        <v>22.66</v>
      </c>
      <c r="C626">
        <v>23.049999</v>
      </c>
      <c r="D626">
        <v>22.5</v>
      </c>
      <c r="E626">
        <v>22.969999000000001</v>
      </c>
      <c r="F626">
        <v>22.969999000000001</v>
      </c>
      <c r="G626">
        <v>12438700</v>
      </c>
    </row>
    <row r="627" spans="1:7" x14ac:dyDescent="0.25">
      <c r="A627" s="20">
        <v>41422</v>
      </c>
      <c r="B627">
        <v>23.65</v>
      </c>
      <c r="C627">
        <v>23.809999000000001</v>
      </c>
      <c r="D627">
        <v>23.25</v>
      </c>
      <c r="E627">
        <v>23.58</v>
      </c>
      <c r="F627">
        <v>23.58</v>
      </c>
      <c r="G627">
        <v>10218700</v>
      </c>
    </row>
    <row r="628" spans="1:7" x14ac:dyDescent="0.25">
      <c r="A628" s="20">
        <v>41423</v>
      </c>
      <c r="B628">
        <v>23.190000999999999</v>
      </c>
      <c r="C628">
        <v>23.42</v>
      </c>
      <c r="D628">
        <v>22.690000999999999</v>
      </c>
      <c r="E628">
        <v>23.209999</v>
      </c>
      <c r="F628">
        <v>23.209999</v>
      </c>
      <c r="G628">
        <v>18938600</v>
      </c>
    </row>
    <row r="629" spans="1:7" x14ac:dyDescent="0.25">
      <c r="A629" s="20">
        <v>41424</v>
      </c>
      <c r="B629">
        <v>23.17</v>
      </c>
      <c r="C629">
        <v>23.48</v>
      </c>
      <c r="D629">
        <v>22.9</v>
      </c>
      <c r="E629">
        <v>23.24</v>
      </c>
      <c r="F629">
        <v>23.24</v>
      </c>
      <c r="G629">
        <v>13448100</v>
      </c>
    </row>
    <row r="630" spans="1:7" x14ac:dyDescent="0.25">
      <c r="A630" s="20">
        <v>41425</v>
      </c>
      <c r="B630">
        <v>23</v>
      </c>
      <c r="C630">
        <v>23.290001</v>
      </c>
      <c r="D630">
        <v>22.4</v>
      </c>
      <c r="E630">
        <v>22.43</v>
      </c>
      <c r="F630">
        <v>22.43</v>
      </c>
      <c r="G630">
        <v>17751700</v>
      </c>
    </row>
    <row r="631" spans="1:7" x14ac:dyDescent="0.25">
      <c r="A631" s="20">
        <v>41428</v>
      </c>
      <c r="B631">
        <v>22.48</v>
      </c>
      <c r="C631">
        <v>22.6</v>
      </c>
      <c r="D631">
        <v>21.280000999999999</v>
      </c>
      <c r="E631">
        <v>22.51</v>
      </c>
      <c r="F631">
        <v>22.51</v>
      </c>
      <c r="G631">
        <v>26167900</v>
      </c>
    </row>
    <row r="632" spans="1:7" x14ac:dyDescent="0.25">
      <c r="A632" s="20">
        <v>41429</v>
      </c>
      <c r="B632">
        <v>22.35</v>
      </c>
      <c r="C632">
        <v>22.530000999999999</v>
      </c>
      <c r="D632">
        <v>21.51</v>
      </c>
      <c r="E632">
        <v>22.23</v>
      </c>
      <c r="F632">
        <v>22.23</v>
      </c>
      <c r="G632">
        <v>19378100</v>
      </c>
    </row>
    <row r="633" spans="1:7" x14ac:dyDescent="0.25">
      <c r="A633" s="20">
        <v>41430</v>
      </c>
      <c r="B633">
        <v>21.799999</v>
      </c>
      <c r="C633">
        <v>22</v>
      </c>
      <c r="D633">
        <v>21.15</v>
      </c>
      <c r="E633">
        <v>21.27</v>
      </c>
      <c r="F633">
        <v>21.27</v>
      </c>
      <c r="G633">
        <v>24801400</v>
      </c>
    </row>
    <row r="634" spans="1:7" x14ac:dyDescent="0.25">
      <c r="A634" s="20">
        <v>41431</v>
      </c>
      <c r="B634">
        <v>21.07</v>
      </c>
      <c r="C634">
        <v>21.51</v>
      </c>
      <c r="D634">
        <v>20.079999999999998</v>
      </c>
      <c r="E634">
        <v>21.49</v>
      </c>
      <c r="F634">
        <v>21.49</v>
      </c>
      <c r="G634">
        <v>25348200</v>
      </c>
    </row>
    <row r="635" spans="1:7" x14ac:dyDescent="0.25">
      <c r="A635" s="20">
        <v>41432</v>
      </c>
      <c r="B635">
        <v>22.110001</v>
      </c>
      <c r="C635">
        <v>22.540001</v>
      </c>
      <c r="D635">
        <v>21.790001</v>
      </c>
      <c r="E635">
        <v>22.48</v>
      </c>
      <c r="F635">
        <v>22.48</v>
      </c>
      <c r="G635">
        <v>21618500</v>
      </c>
    </row>
    <row r="636" spans="1:7" x14ac:dyDescent="0.25">
      <c r="A636" s="20">
        <v>41435</v>
      </c>
      <c r="B636">
        <v>22.790001</v>
      </c>
      <c r="C636">
        <v>22.870000999999998</v>
      </c>
      <c r="D636">
        <v>22.379999000000002</v>
      </c>
      <c r="E636">
        <v>22.719999000000001</v>
      </c>
      <c r="F636">
        <v>22.719999000000001</v>
      </c>
      <c r="G636">
        <v>13650200</v>
      </c>
    </row>
    <row r="637" spans="1:7" x14ac:dyDescent="0.25">
      <c r="A637" s="20">
        <v>41436</v>
      </c>
      <c r="B637">
        <v>21.809999000000001</v>
      </c>
      <c r="C637">
        <v>22.25</v>
      </c>
      <c r="D637">
        <v>21.09</v>
      </c>
      <c r="E637">
        <v>21.23</v>
      </c>
      <c r="F637">
        <v>21.23</v>
      </c>
      <c r="G637">
        <v>26320800</v>
      </c>
    </row>
    <row r="638" spans="1:7" x14ac:dyDescent="0.25">
      <c r="A638" s="20">
        <v>41437</v>
      </c>
      <c r="B638">
        <v>21.73</v>
      </c>
      <c r="C638">
        <v>21.780000999999999</v>
      </c>
      <c r="D638">
        <v>19.760000000000002</v>
      </c>
      <c r="E638">
        <v>20.010000000000002</v>
      </c>
      <c r="F638">
        <v>20.010000000000002</v>
      </c>
      <c r="G638">
        <v>36256800</v>
      </c>
    </row>
    <row r="639" spans="1:7" x14ac:dyDescent="0.25">
      <c r="A639" s="20">
        <v>41438</v>
      </c>
      <c r="B639">
        <v>20.010000000000002</v>
      </c>
      <c r="C639">
        <v>21.07</v>
      </c>
      <c r="D639">
        <v>19.739999999999998</v>
      </c>
      <c r="E639">
        <v>20.940000999999999</v>
      </c>
      <c r="F639">
        <v>20.940000999999999</v>
      </c>
      <c r="G639">
        <v>25027500</v>
      </c>
    </row>
    <row r="640" spans="1:7" x14ac:dyDescent="0.25">
      <c r="A640" s="20">
        <v>41439</v>
      </c>
      <c r="B640">
        <v>20.870000999999998</v>
      </c>
      <c r="C640">
        <v>21.35</v>
      </c>
      <c r="D640">
        <v>20.280000999999999</v>
      </c>
      <c r="E640">
        <v>20.34</v>
      </c>
      <c r="F640">
        <v>20.34</v>
      </c>
      <c r="G640">
        <v>23016900</v>
      </c>
    </row>
    <row r="641" spans="1:7" x14ac:dyDescent="0.25">
      <c r="A641" s="20">
        <v>41442</v>
      </c>
      <c r="B641">
        <v>20.84</v>
      </c>
      <c r="C641">
        <v>20.959999</v>
      </c>
      <c r="D641">
        <v>20.350000000000001</v>
      </c>
      <c r="E641">
        <v>20.77</v>
      </c>
      <c r="F641">
        <v>20.77</v>
      </c>
      <c r="G641">
        <v>16358400</v>
      </c>
    </row>
    <row r="642" spans="1:7" x14ac:dyDescent="0.25">
      <c r="A642" s="20">
        <v>41443</v>
      </c>
      <c r="B642">
        <v>20.84</v>
      </c>
      <c r="C642">
        <v>21.059999000000001</v>
      </c>
      <c r="D642">
        <v>20.74</v>
      </c>
      <c r="E642">
        <v>21.030000999999999</v>
      </c>
      <c r="F642">
        <v>21.030000999999999</v>
      </c>
      <c r="G642">
        <v>13542200</v>
      </c>
    </row>
    <row r="643" spans="1:7" x14ac:dyDescent="0.25">
      <c r="A643" s="20">
        <v>41444</v>
      </c>
      <c r="B643">
        <v>20.889999</v>
      </c>
      <c r="C643">
        <v>22</v>
      </c>
      <c r="D643">
        <v>20.719999000000001</v>
      </c>
      <c r="E643">
        <v>21.049999</v>
      </c>
      <c r="F643">
        <v>21.049999</v>
      </c>
      <c r="G643">
        <v>27890400</v>
      </c>
    </row>
    <row r="644" spans="1:7" x14ac:dyDescent="0.25">
      <c r="A644" s="20">
        <v>41445</v>
      </c>
      <c r="B644">
        <v>20.149999999999999</v>
      </c>
      <c r="C644">
        <v>20.27</v>
      </c>
      <c r="D644">
        <v>17.940000999999999</v>
      </c>
      <c r="E644">
        <v>18.48</v>
      </c>
      <c r="F644">
        <v>18.48</v>
      </c>
      <c r="G644">
        <v>53799400</v>
      </c>
    </row>
    <row r="645" spans="1:7" x14ac:dyDescent="0.25">
      <c r="A645" s="20">
        <v>41446</v>
      </c>
      <c r="B645">
        <v>19.209999</v>
      </c>
      <c r="C645">
        <v>19.43</v>
      </c>
      <c r="D645">
        <v>18.23</v>
      </c>
      <c r="E645">
        <v>19.299999</v>
      </c>
      <c r="F645">
        <v>19.299999</v>
      </c>
      <c r="G645">
        <v>34531900</v>
      </c>
    </row>
    <row r="646" spans="1:7" x14ac:dyDescent="0.25">
      <c r="A646" s="20">
        <v>41449</v>
      </c>
      <c r="B646">
        <v>18.32</v>
      </c>
      <c r="C646">
        <v>18.790001</v>
      </c>
      <c r="D646">
        <v>17.899999999999999</v>
      </c>
      <c r="E646">
        <v>18.170000000000002</v>
      </c>
      <c r="F646">
        <v>18.170000000000002</v>
      </c>
      <c r="G646">
        <v>45347400</v>
      </c>
    </row>
    <row r="647" spans="1:7" x14ac:dyDescent="0.25">
      <c r="A647" s="20">
        <v>41450</v>
      </c>
      <c r="B647">
        <v>18.719999000000001</v>
      </c>
      <c r="C647">
        <v>18.799999</v>
      </c>
      <c r="D647">
        <v>18.309999000000001</v>
      </c>
      <c r="E647">
        <v>18.690000999999999</v>
      </c>
      <c r="F647">
        <v>18.690000999999999</v>
      </c>
      <c r="G647">
        <v>24286100</v>
      </c>
    </row>
    <row r="648" spans="1:7" x14ac:dyDescent="0.25">
      <c r="A648" s="20">
        <v>41451</v>
      </c>
      <c r="B648">
        <v>19.149999999999999</v>
      </c>
      <c r="C648">
        <v>19.18</v>
      </c>
      <c r="D648">
        <v>18.73</v>
      </c>
      <c r="E648">
        <v>19.110001</v>
      </c>
      <c r="F648">
        <v>19.110001</v>
      </c>
      <c r="G648">
        <v>15674100</v>
      </c>
    </row>
    <row r="649" spans="1:7" x14ac:dyDescent="0.25">
      <c r="A649" s="20">
        <v>41452</v>
      </c>
      <c r="B649">
        <v>19.559999000000001</v>
      </c>
      <c r="C649">
        <v>19.879999000000002</v>
      </c>
      <c r="D649">
        <v>19.41</v>
      </c>
      <c r="E649">
        <v>19.860001</v>
      </c>
      <c r="F649">
        <v>19.860001</v>
      </c>
      <c r="G649">
        <v>14734000</v>
      </c>
    </row>
    <row r="650" spans="1:7" x14ac:dyDescent="0.25">
      <c r="A650" s="20">
        <v>41453</v>
      </c>
      <c r="B650">
        <v>19.489999999999998</v>
      </c>
      <c r="C650">
        <v>20.299999</v>
      </c>
      <c r="D650">
        <v>19.329999999999998</v>
      </c>
      <c r="E650">
        <v>19.98</v>
      </c>
      <c r="F650">
        <v>19.98</v>
      </c>
      <c r="G650">
        <v>24246500</v>
      </c>
    </row>
    <row r="651" spans="1:7" x14ac:dyDescent="0.25">
      <c r="A651" s="20">
        <v>41456</v>
      </c>
      <c r="B651">
        <v>20.280000999999999</v>
      </c>
      <c r="C651">
        <v>20.959999</v>
      </c>
      <c r="D651">
        <v>20.23</v>
      </c>
      <c r="E651">
        <v>20.58</v>
      </c>
      <c r="F651">
        <v>20.58</v>
      </c>
      <c r="G651">
        <v>15583400</v>
      </c>
    </row>
    <row r="652" spans="1:7" x14ac:dyDescent="0.25">
      <c r="A652" s="20">
        <v>41457</v>
      </c>
      <c r="B652">
        <v>20.389999</v>
      </c>
      <c r="C652">
        <v>20.870000999999998</v>
      </c>
      <c r="D652">
        <v>20.02</v>
      </c>
      <c r="E652">
        <v>20.309999000000001</v>
      </c>
      <c r="F652">
        <v>20.309999000000001</v>
      </c>
      <c r="G652">
        <v>21247500</v>
      </c>
    </row>
    <row r="653" spans="1:7" x14ac:dyDescent="0.25">
      <c r="A653" s="20">
        <v>41458</v>
      </c>
      <c r="B653">
        <v>20.120000999999998</v>
      </c>
      <c r="C653">
        <v>20.67</v>
      </c>
      <c r="D653">
        <v>20.02</v>
      </c>
      <c r="E653">
        <v>20.549999</v>
      </c>
      <c r="F653">
        <v>20.549999</v>
      </c>
      <c r="G653">
        <v>11219100</v>
      </c>
    </row>
    <row r="654" spans="1:7" x14ac:dyDescent="0.25">
      <c r="A654" s="20">
        <v>41460</v>
      </c>
      <c r="B654">
        <v>21.1</v>
      </c>
      <c r="C654">
        <v>21.65</v>
      </c>
      <c r="D654">
        <v>20.77</v>
      </c>
      <c r="E654">
        <v>21.65</v>
      </c>
      <c r="F654">
        <v>21.65</v>
      </c>
      <c r="G654">
        <v>20278200</v>
      </c>
    </row>
    <row r="655" spans="1:7" x14ac:dyDescent="0.25">
      <c r="A655" s="20">
        <v>41463</v>
      </c>
      <c r="B655">
        <v>22.209999</v>
      </c>
      <c r="C655">
        <v>22.719999000000001</v>
      </c>
      <c r="D655">
        <v>22.09</v>
      </c>
      <c r="E655">
        <v>22.559999000000001</v>
      </c>
      <c r="F655">
        <v>22.559999000000001</v>
      </c>
      <c r="G655">
        <v>17139500</v>
      </c>
    </row>
    <row r="656" spans="1:7" x14ac:dyDescent="0.25">
      <c r="A656" s="20">
        <v>41464</v>
      </c>
      <c r="B656">
        <v>23.190000999999999</v>
      </c>
      <c r="C656">
        <v>23.290001</v>
      </c>
      <c r="D656">
        <v>22.870000999999998</v>
      </c>
      <c r="E656">
        <v>23.049999</v>
      </c>
      <c r="F656">
        <v>23.049999</v>
      </c>
      <c r="G656">
        <v>11467500</v>
      </c>
    </row>
    <row r="657" spans="1:7" x14ac:dyDescent="0.25">
      <c r="A657" s="20">
        <v>41465</v>
      </c>
      <c r="B657">
        <v>23.049999</v>
      </c>
      <c r="C657">
        <v>23.379999000000002</v>
      </c>
      <c r="D657">
        <v>22.940000999999999</v>
      </c>
      <c r="E657">
        <v>23.280000999999999</v>
      </c>
      <c r="F657">
        <v>23.280000999999999</v>
      </c>
      <c r="G657">
        <v>13444700</v>
      </c>
    </row>
    <row r="658" spans="1:7" x14ac:dyDescent="0.25">
      <c r="A658" s="20">
        <v>41466</v>
      </c>
      <c r="B658">
        <v>24.01</v>
      </c>
      <c r="C658">
        <v>24.110001</v>
      </c>
      <c r="D658">
        <v>23.620000999999998</v>
      </c>
      <c r="E658">
        <v>23.870000999999998</v>
      </c>
      <c r="F658">
        <v>23.870000999999998</v>
      </c>
      <c r="G658">
        <v>9548400</v>
      </c>
    </row>
    <row r="659" spans="1:7" x14ac:dyDescent="0.25">
      <c r="A659" s="20">
        <v>41467</v>
      </c>
      <c r="B659">
        <v>23.889999</v>
      </c>
      <c r="C659">
        <v>24.02</v>
      </c>
      <c r="D659">
        <v>23.49</v>
      </c>
      <c r="E659">
        <v>23.65</v>
      </c>
      <c r="F659">
        <v>23.65</v>
      </c>
      <c r="G659">
        <v>8903800</v>
      </c>
    </row>
    <row r="660" spans="1:7" x14ac:dyDescent="0.25">
      <c r="A660" s="20">
        <v>41470</v>
      </c>
      <c r="B660">
        <v>23.889999</v>
      </c>
      <c r="C660">
        <v>24.32</v>
      </c>
      <c r="D660">
        <v>23.700001</v>
      </c>
      <c r="E660">
        <v>24.17</v>
      </c>
      <c r="F660">
        <v>24.17</v>
      </c>
      <c r="G660">
        <v>7024100</v>
      </c>
    </row>
    <row r="661" spans="1:7" x14ac:dyDescent="0.25">
      <c r="A661" s="20">
        <v>41471</v>
      </c>
      <c r="B661">
        <v>24.209999</v>
      </c>
      <c r="C661">
        <v>24.26</v>
      </c>
      <c r="D661">
        <v>23.25</v>
      </c>
      <c r="E661">
        <v>23.49</v>
      </c>
      <c r="F661">
        <v>23.49</v>
      </c>
      <c r="G661">
        <v>12035800</v>
      </c>
    </row>
    <row r="662" spans="1:7" x14ac:dyDescent="0.25">
      <c r="A662" s="20">
        <v>41472</v>
      </c>
      <c r="B662">
        <v>23.84</v>
      </c>
      <c r="C662">
        <v>24.360001</v>
      </c>
      <c r="D662">
        <v>23.6</v>
      </c>
      <c r="E662">
        <v>24.32</v>
      </c>
      <c r="F662">
        <v>24.32</v>
      </c>
      <c r="G662">
        <v>10429800</v>
      </c>
    </row>
    <row r="663" spans="1:7" x14ac:dyDescent="0.25">
      <c r="A663" s="20">
        <v>41473</v>
      </c>
      <c r="B663">
        <v>24.52</v>
      </c>
      <c r="C663">
        <v>25.030000999999999</v>
      </c>
      <c r="D663">
        <v>24.43</v>
      </c>
      <c r="E663">
        <v>24.719999000000001</v>
      </c>
      <c r="F663">
        <v>24.719999000000001</v>
      </c>
      <c r="G663">
        <v>11328000</v>
      </c>
    </row>
    <row r="664" spans="1:7" x14ac:dyDescent="0.25">
      <c r="A664" s="20">
        <v>41474</v>
      </c>
      <c r="B664">
        <v>24.559999000000001</v>
      </c>
      <c r="C664">
        <v>25.389999</v>
      </c>
      <c r="D664">
        <v>24.25</v>
      </c>
      <c r="E664">
        <v>25.24</v>
      </c>
      <c r="F664">
        <v>25.24</v>
      </c>
      <c r="G664">
        <v>10817700</v>
      </c>
    </row>
    <row r="665" spans="1:7" x14ac:dyDescent="0.25">
      <c r="A665" s="20">
        <v>41477</v>
      </c>
      <c r="B665">
        <v>25.41</v>
      </c>
      <c r="C665">
        <v>25.879999000000002</v>
      </c>
      <c r="D665">
        <v>25.139999</v>
      </c>
      <c r="E665">
        <v>25.780000999999999</v>
      </c>
      <c r="F665">
        <v>25.780000999999999</v>
      </c>
      <c r="G665">
        <v>9222800</v>
      </c>
    </row>
    <row r="666" spans="1:7" x14ac:dyDescent="0.25">
      <c r="A666" s="20">
        <v>41478</v>
      </c>
      <c r="B666">
        <v>26.040001</v>
      </c>
      <c r="C666">
        <v>26.26</v>
      </c>
      <c r="D666">
        <v>25.48</v>
      </c>
      <c r="E666">
        <v>25.9</v>
      </c>
      <c r="F666">
        <v>25.9</v>
      </c>
      <c r="G666">
        <v>10851100</v>
      </c>
    </row>
    <row r="667" spans="1:7" x14ac:dyDescent="0.25">
      <c r="A667" s="20">
        <v>41479</v>
      </c>
      <c r="B667">
        <v>26.1</v>
      </c>
      <c r="C667">
        <v>26.129999000000002</v>
      </c>
      <c r="D667">
        <v>25.299999</v>
      </c>
      <c r="E667">
        <v>25.57</v>
      </c>
      <c r="F667">
        <v>25.57</v>
      </c>
      <c r="G667">
        <v>11298900</v>
      </c>
    </row>
    <row r="668" spans="1:7" x14ac:dyDescent="0.25">
      <c r="A668" s="20">
        <v>41480</v>
      </c>
      <c r="B668">
        <v>25.309999000000001</v>
      </c>
      <c r="C668">
        <v>26.290001</v>
      </c>
      <c r="D668">
        <v>25.25</v>
      </c>
      <c r="E668">
        <v>26.209999</v>
      </c>
      <c r="F668">
        <v>26.209999</v>
      </c>
      <c r="G668">
        <v>8044400</v>
      </c>
    </row>
    <row r="669" spans="1:7" x14ac:dyDescent="0.25">
      <c r="A669" s="20">
        <v>41481</v>
      </c>
      <c r="B669">
        <v>25.92</v>
      </c>
      <c r="C669">
        <v>26.4</v>
      </c>
      <c r="D669">
        <v>25.469999000000001</v>
      </c>
      <c r="E669">
        <v>26.32</v>
      </c>
      <c r="F669">
        <v>26.32</v>
      </c>
      <c r="G669">
        <v>8575800</v>
      </c>
    </row>
    <row r="670" spans="1:7" x14ac:dyDescent="0.25">
      <c r="A670" s="20">
        <v>41484</v>
      </c>
      <c r="B670">
        <v>26.030000999999999</v>
      </c>
      <c r="C670">
        <v>26.27</v>
      </c>
      <c r="D670">
        <v>25.709999</v>
      </c>
      <c r="E670">
        <v>25.959999</v>
      </c>
      <c r="F670">
        <v>25.959999</v>
      </c>
      <c r="G670">
        <v>8138300</v>
      </c>
    </row>
    <row r="671" spans="1:7" x14ac:dyDescent="0.25">
      <c r="A671" s="20">
        <v>41485</v>
      </c>
      <c r="B671">
        <v>26.049999</v>
      </c>
      <c r="C671">
        <v>26.52</v>
      </c>
      <c r="D671">
        <v>25.809999000000001</v>
      </c>
      <c r="E671">
        <v>26.43</v>
      </c>
      <c r="F671">
        <v>26.43</v>
      </c>
      <c r="G671">
        <v>7900300</v>
      </c>
    </row>
    <row r="672" spans="1:7" x14ac:dyDescent="0.25">
      <c r="A672" s="20">
        <v>41486</v>
      </c>
      <c r="B672">
        <v>26.52</v>
      </c>
      <c r="C672">
        <v>27.620000999999998</v>
      </c>
      <c r="D672">
        <v>26.48</v>
      </c>
      <c r="E672">
        <v>26.99</v>
      </c>
      <c r="F672">
        <v>26.99</v>
      </c>
      <c r="G672">
        <v>12928800</v>
      </c>
    </row>
    <row r="673" spans="1:7" x14ac:dyDescent="0.25">
      <c r="A673" s="20">
        <v>41487</v>
      </c>
      <c r="B673">
        <v>27.74</v>
      </c>
      <c r="C673">
        <v>27.969999000000001</v>
      </c>
      <c r="D673">
        <v>27.59</v>
      </c>
      <c r="E673">
        <v>27.879999000000002</v>
      </c>
      <c r="F673">
        <v>27.879999000000002</v>
      </c>
      <c r="G673">
        <v>9768500</v>
      </c>
    </row>
    <row r="674" spans="1:7" x14ac:dyDescent="0.25">
      <c r="A674" s="20">
        <v>41488</v>
      </c>
      <c r="B674">
        <v>27.860001</v>
      </c>
      <c r="C674">
        <v>28.610001</v>
      </c>
      <c r="D674">
        <v>27.83</v>
      </c>
      <c r="E674">
        <v>28.549999</v>
      </c>
      <c r="F674">
        <v>28.549999</v>
      </c>
      <c r="G674">
        <v>6679600</v>
      </c>
    </row>
    <row r="675" spans="1:7" x14ac:dyDescent="0.25">
      <c r="A675" s="20">
        <v>41491</v>
      </c>
      <c r="B675">
        <v>28.65</v>
      </c>
      <c r="C675">
        <v>29</v>
      </c>
      <c r="D675">
        <v>28.5</v>
      </c>
      <c r="E675">
        <v>28.9</v>
      </c>
      <c r="F675">
        <v>28.9</v>
      </c>
      <c r="G675">
        <v>6555500</v>
      </c>
    </row>
    <row r="676" spans="1:7" x14ac:dyDescent="0.25">
      <c r="A676" s="20">
        <v>41492</v>
      </c>
      <c r="B676">
        <v>28.77</v>
      </c>
      <c r="C676">
        <v>28.85</v>
      </c>
      <c r="D676">
        <v>27.809999000000001</v>
      </c>
      <c r="E676">
        <v>28.030000999999999</v>
      </c>
      <c r="F676">
        <v>28.030000999999999</v>
      </c>
      <c r="G676">
        <v>10811300</v>
      </c>
    </row>
    <row r="677" spans="1:7" x14ac:dyDescent="0.25">
      <c r="A677" s="20">
        <v>41493</v>
      </c>
      <c r="B677">
        <v>27.629999000000002</v>
      </c>
      <c r="C677">
        <v>27.93</v>
      </c>
      <c r="D677">
        <v>26.99</v>
      </c>
      <c r="E677">
        <v>27.73</v>
      </c>
      <c r="F677">
        <v>27.73</v>
      </c>
      <c r="G677">
        <v>10742400</v>
      </c>
    </row>
    <row r="678" spans="1:7" x14ac:dyDescent="0.25">
      <c r="A678" s="20">
        <v>41494</v>
      </c>
      <c r="B678">
        <v>28.280000999999999</v>
      </c>
      <c r="C678">
        <v>28.4</v>
      </c>
      <c r="D678">
        <v>27.620000999999998</v>
      </c>
      <c r="E678">
        <v>28.190000999999999</v>
      </c>
      <c r="F678">
        <v>28.190000999999999</v>
      </c>
      <c r="G678">
        <v>9152600</v>
      </c>
    </row>
    <row r="679" spans="1:7" x14ac:dyDescent="0.25">
      <c r="A679" s="20">
        <v>41495</v>
      </c>
      <c r="B679">
        <v>28.16</v>
      </c>
      <c r="C679">
        <v>28.43</v>
      </c>
      <c r="D679">
        <v>27.5</v>
      </c>
      <c r="E679">
        <v>27.799999</v>
      </c>
      <c r="F679">
        <v>27.799999</v>
      </c>
      <c r="G679">
        <v>9960500</v>
      </c>
    </row>
    <row r="680" spans="1:7" x14ac:dyDescent="0.25">
      <c r="A680" s="20">
        <v>41498</v>
      </c>
      <c r="B680">
        <v>27.17</v>
      </c>
      <c r="C680">
        <v>28.049999</v>
      </c>
      <c r="D680">
        <v>27.15</v>
      </c>
      <c r="E680">
        <v>27.92</v>
      </c>
      <c r="F680">
        <v>27.92</v>
      </c>
      <c r="G680">
        <v>6891000</v>
      </c>
    </row>
    <row r="681" spans="1:7" x14ac:dyDescent="0.25">
      <c r="A681" s="20">
        <v>41499</v>
      </c>
      <c r="B681">
        <v>28.200001</v>
      </c>
      <c r="C681">
        <v>28.370000999999998</v>
      </c>
      <c r="D681">
        <v>27.530000999999999</v>
      </c>
      <c r="E681">
        <v>28.18</v>
      </c>
      <c r="F681">
        <v>28.18</v>
      </c>
      <c r="G681">
        <v>9385800</v>
      </c>
    </row>
    <row r="682" spans="1:7" x14ac:dyDescent="0.25">
      <c r="A682" s="20">
        <v>41500</v>
      </c>
      <c r="B682">
        <v>28.379999000000002</v>
      </c>
      <c r="C682">
        <v>28.5</v>
      </c>
      <c r="D682">
        <v>27.879999000000002</v>
      </c>
      <c r="E682">
        <v>27.940000999999999</v>
      </c>
      <c r="F682">
        <v>27.940000999999999</v>
      </c>
      <c r="G682">
        <v>7733200</v>
      </c>
    </row>
    <row r="683" spans="1:7" x14ac:dyDescent="0.25">
      <c r="A683" s="20">
        <v>41501</v>
      </c>
      <c r="B683">
        <v>26.99</v>
      </c>
      <c r="C683">
        <v>27.129999000000002</v>
      </c>
      <c r="D683">
        <v>26.4</v>
      </c>
      <c r="E683">
        <v>26.49</v>
      </c>
      <c r="F683">
        <v>26.49</v>
      </c>
      <c r="G683">
        <v>18234800</v>
      </c>
    </row>
    <row r="684" spans="1:7" x14ac:dyDescent="0.25">
      <c r="A684" s="20">
        <v>41502</v>
      </c>
      <c r="B684">
        <v>26.530000999999999</v>
      </c>
      <c r="C684">
        <v>27.41</v>
      </c>
      <c r="D684">
        <v>26.469999000000001</v>
      </c>
      <c r="E684">
        <v>26.99</v>
      </c>
      <c r="F684">
        <v>26.99</v>
      </c>
      <c r="G684">
        <v>11339600</v>
      </c>
    </row>
    <row r="685" spans="1:7" x14ac:dyDescent="0.25">
      <c r="A685" s="20">
        <v>41505</v>
      </c>
      <c r="B685">
        <v>26.870000999999998</v>
      </c>
      <c r="C685">
        <v>27.040001</v>
      </c>
      <c r="D685">
        <v>26.17</v>
      </c>
      <c r="E685">
        <v>26.25</v>
      </c>
      <c r="F685">
        <v>26.25</v>
      </c>
      <c r="G685">
        <v>8879400</v>
      </c>
    </row>
    <row r="686" spans="1:7" x14ac:dyDescent="0.25">
      <c r="A686" s="20">
        <v>41506</v>
      </c>
      <c r="B686">
        <v>26.139999</v>
      </c>
      <c r="C686">
        <v>27.219999000000001</v>
      </c>
      <c r="D686">
        <v>26.01</v>
      </c>
      <c r="E686">
        <v>26.559999000000001</v>
      </c>
      <c r="F686">
        <v>26.559999000000001</v>
      </c>
      <c r="G686">
        <v>9341100</v>
      </c>
    </row>
    <row r="687" spans="1:7" x14ac:dyDescent="0.25">
      <c r="A687" s="20">
        <v>41507</v>
      </c>
      <c r="B687">
        <v>26.09</v>
      </c>
      <c r="C687">
        <v>27.120000999999998</v>
      </c>
      <c r="D687">
        <v>25.559999000000001</v>
      </c>
      <c r="E687">
        <v>26.059999000000001</v>
      </c>
      <c r="F687">
        <v>26.059999000000001</v>
      </c>
      <c r="G687">
        <v>25188500</v>
      </c>
    </row>
    <row r="688" spans="1:7" x14ac:dyDescent="0.25">
      <c r="A688" s="20">
        <v>41508</v>
      </c>
      <c r="B688">
        <v>26.370000999999998</v>
      </c>
      <c r="C688">
        <v>26.83</v>
      </c>
      <c r="D688">
        <v>26.32</v>
      </c>
      <c r="E688">
        <v>26.66</v>
      </c>
      <c r="F688">
        <v>26.66</v>
      </c>
      <c r="G688">
        <v>8734900</v>
      </c>
    </row>
    <row r="689" spans="1:7" x14ac:dyDescent="0.25">
      <c r="A689" s="20">
        <v>41509</v>
      </c>
      <c r="B689">
        <v>26.9</v>
      </c>
      <c r="C689">
        <v>27.23</v>
      </c>
      <c r="D689">
        <v>26.67</v>
      </c>
      <c r="E689">
        <v>27.18</v>
      </c>
      <c r="F689">
        <v>27.18</v>
      </c>
      <c r="G689">
        <v>7105500</v>
      </c>
    </row>
    <row r="690" spans="1:7" x14ac:dyDescent="0.25">
      <c r="A690" s="20">
        <v>41512</v>
      </c>
      <c r="B690">
        <v>27.469999000000001</v>
      </c>
      <c r="C690">
        <v>27.67</v>
      </c>
      <c r="D690">
        <v>26.209999</v>
      </c>
      <c r="E690">
        <v>26.280000999999999</v>
      </c>
      <c r="F690">
        <v>26.280000999999999</v>
      </c>
      <c r="G690">
        <v>8365600</v>
      </c>
    </row>
    <row r="691" spans="1:7" x14ac:dyDescent="0.25">
      <c r="A691" s="20">
        <v>41513</v>
      </c>
      <c r="B691">
        <v>25.09</v>
      </c>
      <c r="C691">
        <v>25.49</v>
      </c>
      <c r="D691">
        <v>24.030000999999999</v>
      </c>
      <c r="E691">
        <v>24.200001</v>
      </c>
      <c r="F691">
        <v>24.200001</v>
      </c>
      <c r="G691">
        <v>20374800</v>
      </c>
    </row>
    <row r="692" spans="1:7" x14ac:dyDescent="0.25">
      <c r="A692" s="20">
        <v>41514</v>
      </c>
      <c r="B692">
        <v>24</v>
      </c>
      <c r="C692">
        <v>24.6</v>
      </c>
      <c r="D692">
        <v>23.690000999999999</v>
      </c>
      <c r="E692">
        <v>24.209999</v>
      </c>
      <c r="F692">
        <v>24.209999</v>
      </c>
      <c r="G692">
        <v>12065600</v>
      </c>
    </row>
    <row r="693" spans="1:7" x14ac:dyDescent="0.25">
      <c r="A693" s="20">
        <v>41515</v>
      </c>
      <c r="B693">
        <v>23.870000999999998</v>
      </c>
      <c r="C693">
        <v>24.42</v>
      </c>
      <c r="D693">
        <v>23.700001</v>
      </c>
      <c r="E693">
        <v>23.719999000000001</v>
      </c>
      <c r="F693">
        <v>23.719999000000001</v>
      </c>
      <c r="G693">
        <v>12099700</v>
      </c>
    </row>
    <row r="694" spans="1:7" x14ac:dyDescent="0.25">
      <c r="A694" s="20">
        <v>41516</v>
      </c>
      <c r="B694">
        <v>23.889999</v>
      </c>
      <c r="C694">
        <v>23.9</v>
      </c>
      <c r="D694">
        <v>23</v>
      </c>
      <c r="E694">
        <v>23.41</v>
      </c>
      <c r="F694">
        <v>23.41</v>
      </c>
      <c r="G694">
        <v>10637800</v>
      </c>
    </row>
    <row r="695" spans="1:7" x14ac:dyDescent="0.25">
      <c r="A695" s="20">
        <v>41520</v>
      </c>
      <c r="B695">
        <v>24.49</v>
      </c>
      <c r="C695">
        <v>24.58</v>
      </c>
      <c r="D695">
        <v>23.809999000000001</v>
      </c>
      <c r="E695">
        <v>24.34</v>
      </c>
      <c r="F695">
        <v>24.34</v>
      </c>
      <c r="G695">
        <v>13787200</v>
      </c>
    </row>
    <row r="696" spans="1:7" x14ac:dyDescent="0.25">
      <c r="A696" s="20">
        <v>41521</v>
      </c>
      <c r="B696">
        <v>24.290001</v>
      </c>
      <c r="C696">
        <v>24.540001</v>
      </c>
      <c r="D696">
        <v>24.129999000000002</v>
      </c>
      <c r="E696">
        <v>24.4</v>
      </c>
      <c r="F696">
        <v>24.4</v>
      </c>
      <c r="G696">
        <v>6754100</v>
      </c>
    </row>
    <row r="697" spans="1:7" x14ac:dyDescent="0.25">
      <c r="A697" s="20">
        <v>41522</v>
      </c>
      <c r="B697">
        <v>24.41</v>
      </c>
      <c r="C697">
        <v>24.99</v>
      </c>
      <c r="D697">
        <v>24.33</v>
      </c>
      <c r="E697">
        <v>24.92</v>
      </c>
      <c r="F697">
        <v>24.92</v>
      </c>
      <c r="G697">
        <v>7011100</v>
      </c>
    </row>
    <row r="698" spans="1:7" x14ac:dyDescent="0.25">
      <c r="A698" s="20">
        <v>41523</v>
      </c>
      <c r="B698">
        <v>25.26</v>
      </c>
      <c r="C698">
        <v>25.34</v>
      </c>
      <c r="D698">
        <v>24.01</v>
      </c>
      <c r="E698">
        <v>24.709999</v>
      </c>
      <c r="F698">
        <v>24.709999</v>
      </c>
      <c r="G698">
        <v>11830300</v>
      </c>
    </row>
    <row r="699" spans="1:7" x14ac:dyDescent="0.25">
      <c r="A699" s="20">
        <v>41526</v>
      </c>
      <c r="B699">
        <v>24.98</v>
      </c>
      <c r="C699">
        <v>25.76</v>
      </c>
      <c r="D699">
        <v>24.84</v>
      </c>
      <c r="E699">
        <v>25.639999</v>
      </c>
      <c r="F699">
        <v>25.639999</v>
      </c>
      <c r="G699">
        <v>6683700</v>
      </c>
    </row>
    <row r="700" spans="1:7" x14ac:dyDescent="0.25">
      <c r="A700" s="20">
        <v>41527</v>
      </c>
      <c r="B700">
        <v>26.379999000000002</v>
      </c>
      <c r="C700">
        <v>26.59</v>
      </c>
      <c r="D700">
        <v>26.200001</v>
      </c>
      <c r="E700">
        <v>26.559999000000001</v>
      </c>
      <c r="F700">
        <v>26.559999000000001</v>
      </c>
      <c r="G700">
        <v>6850000</v>
      </c>
    </row>
    <row r="701" spans="1:7" x14ac:dyDescent="0.25">
      <c r="A701" s="20">
        <v>41528</v>
      </c>
      <c r="B701">
        <v>26.459999</v>
      </c>
      <c r="C701">
        <v>27.530000999999999</v>
      </c>
      <c r="D701">
        <v>26.360001</v>
      </c>
      <c r="E701">
        <v>27.41</v>
      </c>
      <c r="F701">
        <v>27.41</v>
      </c>
      <c r="G701">
        <v>8325700</v>
      </c>
    </row>
    <row r="702" spans="1:7" x14ac:dyDescent="0.25">
      <c r="A702" s="20">
        <v>41529</v>
      </c>
      <c r="B702">
        <v>27.51</v>
      </c>
      <c r="C702">
        <v>27.9</v>
      </c>
      <c r="D702">
        <v>26.9</v>
      </c>
      <c r="E702">
        <v>26.940000999999999</v>
      </c>
      <c r="F702">
        <v>26.940000999999999</v>
      </c>
      <c r="G702">
        <v>9249900</v>
      </c>
    </row>
    <row r="703" spans="1:7" x14ac:dyDescent="0.25">
      <c r="A703" s="20">
        <v>41530</v>
      </c>
      <c r="B703">
        <v>27.52</v>
      </c>
      <c r="C703">
        <v>27.620000999999998</v>
      </c>
      <c r="D703">
        <v>26.879999000000002</v>
      </c>
      <c r="E703">
        <v>27.379999000000002</v>
      </c>
      <c r="F703">
        <v>27.379999000000002</v>
      </c>
      <c r="G703">
        <v>6086500</v>
      </c>
    </row>
    <row r="704" spans="1:7" x14ac:dyDescent="0.25">
      <c r="A704" s="20">
        <v>41533</v>
      </c>
      <c r="B704">
        <v>28.01</v>
      </c>
      <c r="C704">
        <v>28.09</v>
      </c>
      <c r="D704">
        <v>27.459999</v>
      </c>
      <c r="E704">
        <v>27.66</v>
      </c>
      <c r="F704">
        <v>27.66</v>
      </c>
      <c r="G704">
        <v>8015400</v>
      </c>
    </row>
    <row r="705" spans="1:7" x14ac:dyDescent="0.25">
      <c r="A705" s="20">
        <v>41534</v>
      </c>
      <c r="B705">
        <v>27.73</v>
      </c>
      <c r="C705">
        <v>28.08</v>
      </c>
      <c r="D705">
        <v>27.709999</v>
      </c>
      <c r="E705">
        <v>27.950001</v>
      </c>
      <c r="F705">
        <v>27.950001</v>
      </c>
      <c r="G705">
        <v>6384500</v>
      </c>
    </row>
    <row r="706" spans="1:7" x14ac:dyDescent="0.25">
      <c r="A706" s="20">
        <v>41535</v>
      </c>
      <c r="B706">
        <v>27.83</v>
      </c>
      <c r="C706">
        <v>29.299999</v>
      </c>
      <c r="D706">
        <v>27.450001</v>
      </c>
      <c r="E706">
        <v>28.950001</v>
      </c>
      <c r="F706">
        <v>28.950001</v>
      </c>
      <c r="G706">
        <v>16605100</v>
      </c>
    </row>
    <row r="707" spans="1:7" x14ac:dyDescent="0.25">
      <c r="A707" s="20">
        <v>41536</v>
      </c>
      <c r="B707">
        <v>29.34</v>
      </c>
      <c r="C707">
        <v>29.450001</v>
      </c>
      <c r="D707">
        <v>28.74</v>
      </c>
      <c r="E707">
        <v>29.1</v>
      </c>
      <c r="F707">
        <v>29.1</v>
      </c>
      <c r="G707">
        <v>9760100</v>
      </c>
    </row>
    <row r="708" spans="1:7" x14ac:dyDescent="0.25">
      <c r="A708" s="20">
        <v>41537</v>
      </c>
      <c r="B708">
        <v>29.049999</v>
      </c>
      <c r="C708">
        <v>29.389999</v>
      </c>
      <c r="D708">
        <v>28.540001</v>
      </c>
      <c r="E708">
        <v>28.549999</v>
      </c>
      <c r="F708">
        <v>28.549999</v>
      </c>
      <c r="G708">
        <v>11047900</v>
      </c>
    </row>
    <row r="709" spans="1:7" x14ac:dyDescent="0.25">
      <c r="A709" s="20">
        <v>41540</v>
      </c>
      <c r="B709">
        <v>28.629999000000002</v>
      </c>
      <c r="C709">
        <v>28.75</v>
      </c>
      <c r="D709">
        <v>27.66</v>
      </c>
      <c r="E709">
        <v>28.209999</v>
      </c>
      <c r="F709">
        <v>28.209999</v>
      </c>
      <c r="G709">
        <v>10036600</v>
      </c>
    </row>
    <row r="710" spans="1:7" x14ac:dyDescent="0.25">
      <c r="A710" s="20">
        <v>41541</v>
      </c>
      <c r="B710">
        <v>28.379999000000002</v>
      </c>
      <c r="C710">
        <v>28.82</v>
      </c>
      <c r="D710">
        <v>28.040001</v>
      </c>
      <c r="E710">
        <v>28.33</v>
      </c>
      <c r="F710">
        <v>28.33</v>
      </c>
      <c r="G710">
        <v>10926300</v>
      </c>
    </row>
    <row r="711" spans="1:7" x14ac:dyDescent="0.25">
      <c r="A711" s="20">
        <v>41542</v>
      </c>
      <c r="B711">
        <v>28.389999</v>
      </c>
      <c r="C711">
        <v>28.74</v>
      </c>
      <c r="D711">
        <v>28.040001</v>
      </c>
      <c r="E711">
        <v>28.41</v>
      </c>
      <c r="F711">
        <v>28.41</v>
      </c>
      <c r="G711">
        <v>11763100</v>
      </c>
    </row>
    <row r="712" spans="1:7" x14ac:dyDescent="0.25">
      <c r="A712" s="20">
        <v>41543</v>
      </c>
      <c r="B712">
        <v>28.85</v>
      </c>
      <c r="C712">
        <v>29.030000999999999</v>
      </c>
      <c r="D712">
        <v>28.5</v>
      </c>
      <c r="E712">
        <v>28.950001</v>
      </c>
      <c r="F712">
        <v>28.950001</v>
      </c>
      <c r="G712">
        <v>8023700</v>
      </c>
    </row>
    <row r="713" spans="1:7" x14ac:dyDescent="0.25">
      <c r="A713" s="20">
        <v>41544</v>
      </c>
      <c r="B713">
        <v>28.48</v>
      </c>
      <c r="C713">
        <v>28.559999000000001</v>
      </c>
      <c r="D713">
        <v>27.5</v>
      </c>
      <c r="E713">
        <v>27.799999</v>
      </c>
      <c r="F713">
        <v>27.799999</v>
      </c>
      <c r="G713">
        <v>11549200</v>
      </c>
    </row>
    <row r="714" spans="1:7" x14ac:dyDescent="0.25">
      <c r="A714" s="20">
        <v>41547</v>
      </c>
      <c r="B714">
        <v>26.549999</v>
      </c>
      <c r="C714">
        <v>27.49</v>
      </c>
      <c r="D714">
        <v>26.41</v>
      </c>
      <c r="E714">
        <v>26.790001</v>
      </c>
      <c r="F714">
        <v>26.790001</v>
      </c>
      <c r="G714">
        <v>12869100</v>
      </c>
    </row>
    <row r="715" spans="1:7" x14ac:dyDescent="0.25">
      <c r="A715" s="20">
        <v>41548</v>
      </c>
      <c r="B715">
        <v>26.76</v>
      </c>
      <c r="C715">
        <v>27.700001</v>
      </c>
      <c r="D715">
        <v>26.67</v>
      </c>
      <c r="E715">
        <v>27.67</v>
      </c>
      <c r="F715">
        <v>27.67</v>
      </c>
      <c r="G715">
        <v>10126400</v>
      </c>
    </row>
    <row r="716" spans="1:7" x14ac:dyDescent="0.25">
      <c r="A716" s="20">
        <v>41549</v>
      </c>
      <c r="B716">
        <v>27.120000999999998</v>
      </c>
      <c r="C716">
        <v>27.450001</v>
      </c>
      <c r="D716">
        <v>26.549999</v>
      </c>
      <c r="E716">
        <v>26.809999000000001</v>
      </c>
      <c r="F716">
        <v>26.809999000000001</v>
      </c>
      <c r="G716">
        <v>11198200</v>
      </c>
    </row>
    <row r="717" spans="1:7" x14ac:dyDescent="0.25">
      <c r="A717" s="20">
        <v>41550</v>
      </c>
      <c r="B717">
        <v>26.58</v>
      </c>
      <c r="C717">
        <v>26.700001</v>
      </c>
      <c r="D717">
        <v>24.57</v>
      </c>
      <c r="E717">
        <v>25.780000999999999</v>
      </c>
      <c r="F717">
        <v>25.780000999999999</v>
      </c>
      <c r="G717">
        <v>23321600</v>
      </c>
    </row>
    <row r="718" spans="1:7" x14ac:dyDescent="0.25">
      <c r="A718" s="20">
        <v>41551</v>
      </c>
      <c r="B718">
        <v>25.49</v>
      </c>
      <c r="C718">
        <v>26.110001</v>
      </c>
      <c r="D718">
        <v>25.15</v>
      </c>
      <c r="E718">
        <v>25.940000999999999</v>
      </c>
      <c r="F718">
        <v>25.940000999999999</v>
      </c>
      <c r="G718">
        <v>12746300</v>
      </c>
    </row>
    <row r="719" spans="1:7" x14ac:dyDescent="0.25">
      <c r="A719" s="20">
        <v>41554</v>
      </c>
      <c r="B719">
        <v>24.860001</v>
      </c>
      <c r="C719">
        <v>25.200001</v>
      </c>
      <c r="D719">
        <v>23.91</v>
      </c>
      <c r="E719">
        <v>23.959999</v>
      </c>
      <c r="F719">
        <v>23.959999</v>
      </c>
      <c r="G719">
        <v>15604700</v>
      </c>
    </row>
    <row r="720" spans="1:7" x14ac:dyDescent="0.25">
      <c r="A720" s="20">
        <v>41555</v>
      </c>
      <c r="B720">
        <v>23.950001</v>
      </c>
      <c r="C720">
        <v>24.040001</v>
      </c>
      <c r="D720">
        <v>22.52</v>
      </c>
      <c r="E720">
        <v>22.85</v>
      </c>
      <c r="F720">
        <v>22.85</v>
      </c>
      <c r="G720">
        <v>28563000</v>
      </c>
    </row>
    <row r="721" spans="1:7" x14ac:dyDescent="0.25">
      <c r="A721" s="20">
        <v>41556</v>
      </c>
      <c r="B721">
        <v>22.85</v>
      </c>
      <c r="C721">
        <v>23.950001</v>
      </c>
      <c r="D721">
        <v>22.219999000000001</v>
      </c>
      <c r="E721">
        <v>23.549999</v>
      </c>
      <c r="F721">
        <v>23.549999</v>
      </c>
      <c r="G721">
        <v>28650100</v>
      </c>
    </row>
    <row r="722" spans="1:7" x14ac:dyDescent="0.25">
      <c r="A722" s="20">
        <v>41557</v>
      </c>
      <c r="B722">
        <v>24.49</v>
      </c>
      <c r="C722">
        <v>25.879999000000002</v>
      </c>
      <c r="D722">
        <v>24.469999000000001</v>
      </c>
      <c r="E722">
        <v>25.85</v>
      </c>
      <c r="F722">
        <v>25.85</v>
      </c>
      <c r="G722">
        <v>30329300</v>
      </c>
    </row>
    <row r="723" spans="1:7" x14ac:dyDescent="0.25">
      <c r="A723" s="20">
        <v>41558</v>
      </c>
      <c r="B723">
        <v>25.83</v>
      </c>
      <c r="C723">
        <v>26.790001</v>
      </c>
      <c r="D723">
        <v>25.76</v>
      </c>
      <c r="E723">
        <v>26.33</v>
      </c>
      <c r="F723">
        <v>26.33</v>
      </c>
      <c r="G723">
        <v>18875600</v>
      </c>
    </row>
    <row r="724" spans="1:7" x14ac:dyDescent="0.25">
      <c r="A724" s="20">
        <v>41561</v>
      </c>
      <c r="B724">
        <v>25.35</v>
      </c>
      <c r="C724">
        <v>26.43</v>
      </c>
      <c r="D724">
        <v>24.84</v>
      </c>
      <c r="E724">
        <v>26.040001</v>
      </c>
      <c r="F724">
        <v>26.040001</v>
      </c>
      <c r="G724">
        <v>23803700</v>
      </c>
    </row>
    <row r="725" spans="1:7" x14ac:dyDescent="0.25">
      <c r="A725" s="20">
        <v>41562</v>
      </c>
      <c r="B725">
        <v>25.83</v>
      </c>
      <c r="C725">
        <v>26.309999000000001</v>
      </c>
      <c r="D725">
        <v>24.290001</v>
      </c>
      <c r="E725">
        <v>24.450001</v>
      </c>
      <c r="F725">
        <v>24.450001</v>
      </c>
      <c r="G725">
        <v>23757800</v>
      </c>
    </row>
    <row r="726" spans="1:7" x14ac:dyDescent="0.25">
      <c r="A726" s="20">
        <v>41563</v>
      </c>
      <c r="B726">
        <v>25.719999000000001</v>
      </c>
      <c r="C726">
        <v>27.43</v>
      </c>
      <c r="D726">
        <v>25.360001</v>
      </c>
      <c r="E726">
        <v>27.389999</v>
      </c>
      <c r="F726">
        <v>27.389999</v>
      </c>
      <c r="G726">
        <v>26013100</v>
      </c>
    </row>
    <row r="727" spans="1:7" x14ac:dyDescent="0.25">
      <c r="A727" s="20">
        <v>41564</v>
      </c>
      <c r="B727">
        <v>27.1</v>
      </c>
      <c r="C727">
        <v>28.940000999999999</v>
      </c>
      <c r="D727">
        <v>27.07</v>
      </c>
      <c r="E727">
        <v>28.91</v>
      </c>
      <c r="F727">
        <v>28.91</v>
      </c>
      <c r="G727">
        <v>23959700</v>
      </c>
    </row>
    <row r="728" spans="1:7" x14ac:dyDescent="0.25">
      <c r="A728" s="20">
        <v>41565</v>
      </c>
      <c r="B728">
        <v>29.379999000000002</v>
      </c>
      <c r="C728">
        <v>29.77</v>
      </c>
      <c r="D728">
        <v>28.67</v>
      </c>
      <c r="E728">
        <v>29.18</v>
      </c>
      <c r="F728">
        <v>29.18</v>
      </c>
      <c r="G728">
        <v>19115800</v>
      </c>
    </row>
    <row r="729" spans="1:7" x14ac:dyDescent="0.25">
      <c r="A729" s="20">
        <v>41568</v>
      </c>
      <c r="B729">
        <v>29.85</v>
      </c>
      <c r="C729">
        <v>29.870000999999998</v>
      </c>
      <c r="D729">
        <v>28.719999000000001</v>
      </c>
      <c r="E729">
        <v>29.02</v>
      </c>
      <c r="F729">
        <v>29.02</v>
      </c>
      <c r="G729">
        <v>13072000</v>
      </c>
    </row>
    <row r="730" spans="1:7" x14ac:dyDescent="0.25">
      <c r="A730" s="20">
        <v>41569</v>
      </c>
      <c r="B730">
        <v>29.58</v>
      </c>
      <c r="C730">
        <v>29.700001</v>
      </c>
      <c r="D730">
        <v>28.709999</v>
      </c>
      <c r="E730">
        <v>28.870000999999998</v>
      </c>
      <c r="F730">
        <v>28.870000999999998</v>
      </c>
      <c r="G730">
        <v>13148700</v>
      </c>
    </row>
    <row r="731" spans="1:7" x14ac:dyDescent="0.25">
      <c r="A731" s="20">
        <v>41570</v>
      </c>
      <c r="B731">
        <v>28.530000999999999</v>
      </c>
      <c r="C731">
        <v>28.73</v>
      </c>
      <c r="D731">
        <v>27.790001</v>
      </c>
      <c r="E731">
        <v>28.67</v>
      </c>
      <c r="F731">
        <v>28.67</v>
      </c>
      <c r="G731">
        <v>15648600</v>
      </c>
    </row>
    <row r="732" spans="1:7" x14ac:dyDescent="0.25">
      <c r="A732" s="20">
        <v>41571</v>
      </c>
      <c r="B732">
        <v>28.860001</v>
      </c>
      <c r="C732">
        <v>29.280000999999999</v>
      </c>
      <c r="D732">
        <v>28.639999</v>
      </c>
      <c r="E732">
        <v>29.129999000000002</v>
      </c>
      <c r="F732">
        <v>29.129999000000002</v>
      </c>
      <c r="G732">
        <v>9683000</v>
      </c>
    </row>
    <row r="733" spans="1:7" x14ac:dyDescent="0.25">
      <c r="A733" s="20">
        <v>41572</v>
      </c>
      <c r="B733">
        <v>29.17</v>
      </c>
      <c r="C733">
        <v>29.25</v>
      </c>
      <c r="D733">
        <v>28.77</v>
      </c>
      <c r="E733">
        <v>29.219999000000001</v>
      </c>
      <c r="F733">
        <v>29.219999000000001</v>
      </c>
      <c r="G733">
        <v>8003900</v>
      </c>
    </row>
    <row r="734" spans="1:7" x14ac:dyDescent="0.25">
      <c r="A734" s="20">
        <v>41575</v>
      </c>
      <c r="B734">
        <v>29.07</v>
      </c>
      <c r="C734">
        <v>29.209999</v>
      </c>
      <c r="D734">
        <v>28.780000999999999</v>
      </c>
      <c r="E734">
        <v>29.049999</v>
      </c>
      <c r="F734">
        <v>29.049999</v>
      </c>
      <c r="G734">
        <v>7141900</v>
      </c>
    </row>
    <row r="735" spans="1:7" x14ac:dyDescent="0.25">
      <c r="A735" s="20">
        <v>41576</v>
      </c>
      <c r="B735">
        <v>29.120000999999998</v>
      </c>
      <c r="C735">
        <v>29.32</v>
      </c>
      <c r="D735">
        <v>28.84</v>
      </c>
      <c r="E735">
        <v>29.309999000000001</v>
      </c>
      <c r="F735">
        <v>29.309999000000001</v>
      </c>
      <c r="G735">
        <v>7942100</v>
      </c>
    </row>
    <row r="736" spans="1:7" x14ac:dyDescent="0.25">
      <c r="A736" s="20">
        <v>41577</v>
      </c>
      <c r="B736">
        <v>29.23</v>
      </c>
      <c r="C736">
        <v>29.309999000000001</v>
      </c>
      <c r="D736">
        <v>28.42</v>
      </c>
      <c r="E736">
        <v>28.85</v>
      </c>
      <c r="F736">
        <v>28.85</v>
      </c>
      <c r="G736">
        <v>11407000</v>
      </c>
    </row>
    <row r="737" spans="1:7" x14ac:dyDescent="0.25">
      <c r="A737" s="20">
        <v>41578</v>
      </c>
      <c r="B737">
        <v>28.940000999999999</v>
      </c>
      <c r="C737">
        <v>29.49</v>
      </c>
      <c r="D737">
        <v>28.719999000000001</v>
      </c>
      <c r="E737">
        <v>29</v>
      </c>
      <c r="F737">
        <v>29</v>
      </c>
      <c r="G737">
        <v>10539400</v>
      </c>
    </row>
    <row r="738" spans="1:7" x14ac:dyDescent="0.25">
      <c r="A738" s="20">
        <v>41579</v>
      </c>
      <c r="B738">
        <v>29.25</v>
      </c>
      <c r="C738">
        <v>29.459999</v>
      </c>
      <c r="D738">
        <v>28.84</v>
      </c>
      <c r="E738">
        <v>29.059999000000001</v>
      </c>
      <c r="F738">
        <v>29.059999000000001</v>
      </c>
      <c r="G738">
        <v>8689600</v>
      </c>
    </row>
    <row r="739" spans="1:7" x14ac:dyDescent="0.25">
      <c r="A739" s="20">
        <v>41582</v>
      </c>
      <c r="B739">
        <v>29.4</v>
      </c>
      <c r="C739">
        <v>29.99</v>
      </c>
      <c r="D739">
        <v>29.24</v>
      </c>
      <c r="E739">
        <v>29.950001</v>
      </c>
      <c r="F739">
        <v>29.950001</v>
      </c>
      <c r="G739">
        <v>6967500</v>
      </c>
    </row>
    <row r="740" spans="1:7" x14ac:dyDescent="0.25">
      <c r="A740" s="20">
        <v>41583</v>
      </c>
      <c r="B740">
        <v>29.76</v>
      </c>
      <c r="C740">
        <v>30.17</v>
      </c>
      <c r="D740">
        <v>29.549999</v>
      </c>
      <c r="E740">
        <v>30.02</v>
      </c>
      <c r="F740">
        <v>30.02</v>
      </c>
      <c r="G740">
        <v>7832700</v>
      </c>
    </row>
    <row r="741" spans="1:7" x14ac:dyDescent="0.25">
      <c r="A741" s="20">
        <v>41584</v>
      </c>
      <c r="B741">
        <v>30.370000999999998</v>
      </c>
      <c r="C741">
        <v>30.530000999999999</v>
      </c>
      <c r="D741">
        <v>29.940000999999999</v>
      </c>
      <c r="E741">
        <v>30.51</v>
      </c>
      <c r="F741">
        <v>30.51</v>
      </c>
      <c r="G741">
        <v>6740800</v>
      </c>
    </row>
    <row r="742" spans="1:7" x14ac:dyDescent="0.25">
      <c r="A742" s="20">
        <v>41585</v>
      </c>
      <c r="B742">
        <v>30.65</v>
      </c>
      <c r="C742">
        <v>30.67</v>
      </c>
      <c r="D742">
        <v>29.25</v>
      </c>
      <c r="E742">
        <v>29.440000999999999</v>
      </c>
      <c r="F742">
        <v>29.440000999999999</v>
      </c>
      <c r="G742">
        <v>13366400</v>
      </c>
    </row>
    <row r="743" spans="1:7" x14ac:dyDescent="0.25">
      <c r="A743" s="20">
        <v>41586</v>
      </c>
      <c r="B743">
        <v>29.790001</v>
      </c>
      <c r="C743">
        <v>30.68</v>
      </c>
      <c r="D743">
        <v>29.700001</v>
      </c>
      <c r="E743">
        <v>30.66</v>
      </c>
      <c r="F743">
        <v>30.66</v>
      </c>
      <c r="G743">
        <v>10437900</v>
      </c>
    </row>
    <row r="744" spans="1:7" x14ac:dyDescent="0.25">
      <c r="A744" s="20">
        <v>41589</v>
      </c>
      <c r="B744">
        <v>30.65</v>
      </c>
      <c r="C744">
        <v>30.83</v>
      </c>
      <c r="D744">
        <v>30.469999000000001</v>
      </c>
      <c r="E744">
        <v>30.790001</v>
      </c>
      <c r="F744">
        <v>30.790001</v>
      </c>
      <c r="G744">
        <v>5563100</v>
      </c>
    </row>
    <row r="745" spans="1:7" x14ac:dyDescent="0.25">
      <c r="A745" s="20">
        <v>41590</v>
      </c>
      <c r="B745">
        <v>30.719999000000001</v>
      </c>
      <c r="C745">
        <v>31</v>
      </c>
      <c r="D745">
        <v>30.530000999999999</v>
      </c>
      <c r="E745">
        <v>30.82</v>
      </c>
      <c r="F745">
        <v>30.82</v>
      </c>
      <c r="G745">
        <v>7274900</v>
      </c>
    </row>
    <row r="746" spans="1:7" x14ac:dyDescent="0.25">
      <c r="A746" s="20">
        <v>41591</v>
      </c>
      <c r="B746">
        <v>30.4</v>
      </c>
      <c r="C746">
        <v>31.07</v>
      </c>
      <c r="D746">
        <v>30.370000999999998</v>
      </c>
      <c r="E746">
        <v>30.950001</v>
      </c>
      <c r="F746">
        <v>30.950001</v>
      </c>
      <c r="G746">
        <v>6954600</v>
      </c>
    </row>
    <row r="747" spans="1:7" x14ac:dyDescent="0.25">
      <c r="A747" s="20">
        <v>41592</v>
      </c>
      <c r="B747">
        <v>31.030000999999999</v>
      </c>
      <c r="C747">
        <v>31.370000999999998</v>
      </c>
      <c r="D747">
        <v>30.91</v>
      </c>
      <c r="E747">
        <v>31.309999000000001</v>
      </c>
      <c r="F747">
        <v>31.309999000000001</v>
      </c>
      <c r="G747">
        <v>6279700</v>
      </c>
    </row>
    <row r="748" spans="1:7" x14ac:dyDescent="0.25">
      <c r="A748" s="20">
        <v>41593</v>
      </c>
      <c r="B748">
        <v>31.52</v>
      </c>
      <c r="C748">
        <v>31.74</v>
      </c>
      <c r="D748">
        <v>31.469999000000001</v>
      </c>
      <c r="E748">
        <v>31.73</v>
      </c>
      <c r="F748">
        <v>31.73</v>
      </c>
      <c r="G748">
        <v>5227400</v>
      </c>
    </row>
    <row r="749" spans="1:7" x14ac:dyDescent="0.25">
      <c r="A749" s="20">
        <v>41596</v>
      </c>
      <c r="B749">
        <v>32.189999</v>
      </c>
      <c r="C749">
        <v>32.5</v>
      </c>
      <c r="D749">
        <v>31.57</v>
      </c>
      <c r="E749">
        <v>31.65</v>
      </c>
      <c r="F749">
        <v>31.65</v>
      </c>
      <c r="G749">
        <v>8122900</v>
      </c>
    </row>
    <row r="750" spans="1:7" x14ac:dyDescent="0.25">
      <c r="A750" s="20">
        <v>41597</v>
      </c>
      <c r="B750">
        <v>31.860001</v>
      </c>
      <c r="C750">
        <v>32.009998000000003</v>
      </c>
      <c r="D750">
        <v>30.92</v>
      </c>
      <c r="E750">
        <v>31.280000999999999</v>
      </c>
      <c r="F750">
        <v>31.280000999999999</v>
      </c>
      <c r="G750">
        <v>11817800</v>
      </c>
    </row>
    <row r="751" spans="1:7" x14ac:dyDescent="0.25">
      <c r="A751" s="20">
        <v>41598</v>
      </c>
      <c r="B751">
        <v>30.969999000000001</v>
      </c>
      <c r="C751">
        <v>32.450001</v>
      </c>
      <c r="D751">
        <v>30.92</v>
      </c>
      <c r="E751">
        <v>31.950001</v>
      </c>
      <c r="F751">
        <v>31.950001</v>
      </c>
      <c r="G751">
        <v>14369200</v>
      </c>
    </row>
    <row r="752" spans="1:7" x14ac:dyDescent="0.25">
      <c r="A752" s="20">
        <v>41599</v>
      </c>
      <c r="B752">
        <v>32.290000999999997</v>
      </c>
      <c r="C752">
        <v>33.270000000000003</v>
      </c>
      <c r="D752">
        <v>32.25</v>
      </c>
      <c r="E752">
        <v>32.979999999999997</v>
      </c>
      <c r="F752">
        <v>32.979999999999997</v>
      </c>
      <c r="G752">
        <v>10581500</v>
      </c>
    </row>
    <row r="753" spans="1:7" x14ac:dyDescent="0.25">
      <c r="A753" s="20">
        <v>41600</v>
      </c>
      <c r="B753">
        <v>33.189999</v>
      </c>
      <c r="C753">
        <v>33.490001999999997</v>
      </c>
      <c r="D753">
        <v>33.009998000000003</v>
      </c>
      <c r="E753">
        <v>33.490001999999997</v>
      </c>
      <c r="F753">
        <v>33.490001999999997</v>
      </c>
      <c r="G753">
        <v>6305900</v>
      </c>
    </row>
    <row r="754" spans="1:7" x14ac:dyDescent="0.25">
      <c r="A754" s="20">
        <v>41603</v>
      </c>
      <c r="B754">
        <v>33.82</v>
      </c>
      <c r="C754">
        <v>33.830002</v>
      </c>
      <c r="D754">
        <v>33.200001</v>
      </c>
      <c r="E754">
        <v>33.380001</v>
      </c>
      <c r="F754">
        <v>33.380001</v>
      </c>
      <c r="G754">
        <v>6214600</v>
      </c>
    </row>
    <row r="755" spans="1:7" x14ac:dyDescent="0.25">
      <c r="A755" s="20">
        <v>41604</v>
      </c>
      <c r="B755">
        <v>33.380001</v>
      </c>
      <c r="C755">
        <v>33.630001</v>
      </c>
      <c r="D755">
        <v>33.080002</v>
      </c>
      <c r="E755">
        <v>33.18</v>
      </c>
      <c r="F755">
        <v>33.18</v>
      </c>
      <c r="G755">
        <v>6501100</v>
      </c>
    </row>
    <row r="756" spans="1:7" x14ac:dyDescent="0.25">
      <c r="A756" s="20">
        <v>41605</v>
      </c>
      <c r="B756">
        <v>33.380001</v>
      </c>
      <c r="C756">
        <v>33.380001</v>
      </c>
      <c r="D756">
        <v>33.049999</v>
      </c>
      <c r="E756">
        <v>33.139999000000003</v>
      </c>
      <c r="F756">
        <v>33.139999000000003</v>
      </c>
      <c r="G756">
        <v>4272000</v>
      </c>
    </row>
    <row r="757" spans="1:7" x14ac:dyDescent="0.25">
      <c r="A757" s="20">
        <v>41607</v>
      </c>
      <c r="B757">
        <v>33.299999</v>
      </c>
      <c r="C757">
        <v>33.32</v>
      </c>
      <c r="D757">
        <v>32.709999000000003</v>
      </c>
      <c r="E757">
        <v>32.75</v>
      </c>
      <c r="F757">
        <v>32.75</v>
      </c>
      <c r="G757">
        <v>2409000</v>
      </c>
    </row>
    <row r="758" spans="1:7" x14ac:dyDescent="0.25">
      <c r="A758" s="20">
        <v>41610</v>
      </c>
      <c r="B758">
        <v>32.869999</v>
      </c>
      <c r="C758">
        <v>32.900002000000001</v>
      </c>
      <c r="D758">
        <v>32.25</v>
      </c>
      <c r="E758">
        <v>32.479999999999997</v>
      </c>
      <c r="F758">
        <v>32.479999999999997</v>
      </c>
      <c r="G758">
        <v>7037700</v>
      </c>
    </row>
    <row r="759" spans="1:7" x14ac:dyDescent="0.25">
      <c r="A759" s="20">
        <v>41611</v>
      </c>
      <c r="B759">
        <v>31.879999000000002</v>
      </c>
      <c r="C759">
        <v>32.159999999999997</v>
      </c>
      <c r="D759">
        <v>30.879999000000002</v>
      </c>
      <c r="E759">
        <v>31.67</v>
      </c>
      <c r="F759">
        <v>31.67</v>
      </c>
      <c r="G759">
        <v>11013100</v>
      </c>
    </row>
    <row r="760" spans="1:7" x14ac:dyDescent="0.25">
      <c r="A760" s="20">
        <v>41612</v>
      </c>
      <c r="B760">
        <v>31.059999000000001</v>
      </c>
      <c r="C760">
        <v>32.080002</v>
      </c>
      <c r="D760">
        <v>30.610001</v>
      </c>
      <c r="E760">
        <v>31.99</v>
      </c>
      <c r="F760">
        <v>31.99</v>
      </c>
      <c r="G760">
        <v>11198900</v>
      </c>
    </row>
    <row r="761" spans="1:7" x14ac:dyDescent="0.25">
      <c r="A761" s="20">
        <v>41613</v>
      </c>
      <c r="B761">
        <v>32.240001999999997</v>
      </c>
      <c r="C761">
        <v>32.290000999999997</v>
      </c>
      <c r="D761">
        <v>31.459999</v>
      </c>
      <c r="E761">
        <v>31.77</v>
      </c>
      <c r="F761">
        <v>31.77</v>
      </c>
      <c r="G761">
        <v>9177200</v>
      </c>
    </row>
    <row r="762" spans="1:7" x14ac:dyDescent="0.25">
      <c r="A762" s="20">
        <v>41614</v>
      </c>
      <c r="B762">
        <v>32.5</v>
      </c>
      <c r="C762">
        <v>33.080002</v>
      </c>
      <c r="D762">
        <v>32.400002000000001</v>
      </c>
      <c r="E762">
        <v>32.880001</v>
      </c>
      <c r="F762">
        <v>32.880001</v>
      </c>
      <c r="G762">
        <v>6482300</v>
      </c>
    </row>
    <row r="763" spans="1:7" x14ac:dyDescent="0.25">
      <c r="A763" s="20">
        <v>41617</v>
      </c>
      <c r="B763">
        <v>33.119999</v>
      </c>
      <c r="C763">
        <v>33.310001</v>
      </c>
      <c r="D763">
        <v>32.82</v>
      </c>
      <c r="E763">
        <v>33.139999000000003</v>
      </c>
      <c r="F763">
        <v>33.139999000000003</v>
      </c>
      <c r="G763">
        <v>6763300</v>
      </c>
    </row>
    <row r="764" spans="1:7" x14ac:dyDescent="0.25">
      <c r="A764" s="20">
        <v>41618</v>
      </c>
      <c r="B764">
        <v>32.919998</v>
      </c>
      <c r="C764">
        <v>33.159999999999997</v>
      </c>
      <c r="D764">
        <v>32.770000000000003</v>
      </c>
      <c r="E764">
        <v>32.950001</v>
      </c>
      <c r="F764">
        <v>32.950001</v>
      </c>
      <c r="G764">
        <v>5337400</v>
      </c>
    </row>
    <row r="765" spans="1:7" x14ac:dyDescent="0.25">
      <c r="A765" s="20">
        <v>41619</v>
      </c>
      <c r="B765">
        <v>33.040000999999997</v>
      </c>
      <c r="C765">
        <v>33.099997999999999</v>
      </c>
      <c r="D765">
        <v>31.26</v>
      </c>
      <c r="E765">
        <v>31.389999</v>
      </c>
      <c r="F765">
        <v>31.389999</v>
      </c>
      <c r="G765">
        <v>11136000</v>
      </c>
    </row>
    <row r="766" spans="1:7" x14ac:dyDescent="0.25">
      <c r="A766" s="20">
        <v>41620</v>
      </c>
      <c r="B766">
        <v>31.58</v>
      </c>
      <c r="C766">
        <v>31.799999</v>
      </c>
      <c r="D766">
        <v>30.639999</v>
      </c>
      <c r="E766">
        <v>31.25</v>
      </c>
      <c r="F766">
        <v>31.25</v>
      </c>
      <c r="G766">
        <v>10886600</v>
      </c>
    </row>
    <row r="767" spans="1:7" x14ac:dyDescent="0.25">
      <c r="A767" s="20">
        <v>41621</v>
      </c>
      <c r="B767">
        <v>31.33</v>
      </c>
      <c r="C767">
        <v>31.51</v>
      </c>
      <c r="D767">
        <v>30.959999</v>
      </c>
      <c r="E767">
        <v>31.24</v>
      </c>
      <c r="F767">
        <v>31.24</v>
      </c>
      <c r="G767">
        <v>7689100</v>
      </c>
    </row>
    <row r="768" spans="1:7" x14ac:dyDescent="0.25">
      <c r="A768" s="20">
        <v>41624</v>
      </c>
      <c r="B768">
        <v>31.6</v>
      </c>
      <c r="C768">
        <v>31.719999000000001</v>
      </c>
      <c r="D768">
        <v>31</v>
      </c>
      <c r="E768">
        <v>31.190000999999999</v>
      </c>
      <c r="F768">
        <v>31.190000999999999</v>
      </c>
      <c r="G768">
        <v>6770500</v>
      </c>
    </row>
    <row r="769" spans="1:7" x14ac:dyDescent="0.25">
      <c r="A769" s="20">
        <v>41625</v>
      </c>
      <c r="B769">
        <v>30.76</v>
      </c>
      <c r="C769">
        <v>31.5</v>
      </c>
      <c r="D769">
        <v>30.389999</v>
      </c>
      <c r="E769">
        <v>31.27</v>
      </c>
      <c r="F769">
        <v>31.27</v>
      </c>
      <c r="G769">
        <v>9839700</v>
      </c>
    </row>
    <row r="770" spans="1:7" x14ac:dyDescent="0.25">
      <c r="A770" s="20">
        <v>41626</v>
      </c>
      <c r="B770">
        <v>31.59</v>
      </c>
      <c r="C770">
        <v>33.490001999999997</v>
      </c>
      <c r="D770">
        <v>31.08</v>
      </c>
      <c r="E770">
        <v>33.43</v>
      </c>
      <c r="F770">
        <v>33.43</v>
      </c>
      <c r="G770">
        <v>16837200</v>
      </c>
    </row>
    <row r="771" spans="1:7" x14ac:dyDescent="0.25">
      <c r="A771" s="20">
        <v>41627</v>
      </c>
      <c r="B771">
        <v>33.270000000000003</v>
      </c>
      <c r="C771">
        <v>33.599997999999999</v>
      </c>
      <c r="D771">
        <v>33.029998999999997</v>
      </c>
      <c r="E771">
        <v>33.200001</v>
      </c>
      <c r="F771">
        <v>33.200001</v>
      </c>
      <c r="G771">
        <v>7013700</v>
      </c>
    </row>
    <row r="772" spans="1:7" x14ac:dyDescent="0.25">
      <c r="A772" s="20">
        <v>41628</v>
      </c>
      <c r="B772">
        <v>33.43</v>
      </c>
      <c r="C772">
        <v>33.590000000000003</v>
      </c>
      <c r="D772">
        <v>32.880001</v>
      </c>
      <c r="E772">
        <v>32.950001</v>
      </c>
      <c r="F772">
        <v>32.950001</v>
      </c>
      <c r="G772">
        <v>9019200</v>
      </c>
    </row>
    <row r="773" spans="1:7" x14ac:dyDescent="0.25">
      <c r="A773" s="20">
        <v>41631</v>
      </c>
      <c r="B773">
        <v>33.369999</v>
      </c>
      <c r="C773">
        <v>34.25</v>
      </c>
      <c r="D773">
        <v>33.25</v>
      </c>
      <c r="E773">
        <v>34.139999000000003</v>
      </c>
      <c r="F773">
        <v>34.139999000000003</v>
      </c>
      <c r="G773">
        <v>6473600</v>
      </c>
    </row>
    <row r="774" spans="1:7" x14ac:dyDescent="0.25">
      <c r="A774" s="20">
        <v>41632</v>
      </c>
      <c r="B774">
        <v>34.650002000000001</v>
      </c>
      <c r="C774">
        <v>34.939999</v>
      </c>
      <c r="D774">
        <v>34.439999</v>
      </c>
      <c r="E774">
        <v>34.830002</v>
      </c>
      <c r="F774">
        <v>34.830002</v>
      </c>
      <c r="G774">
        <v>3504300</v>
      </c>
    </row>
    <row r="775" spans="1:7" x14ac:dyDescent="0.25">
      <c r="A775" s="20">
        <v>41634</v>
      </c>
      <c r="B775">
        <v>35.560001</v>
      </c>
      <c r="C775">
        <v>35.659999999999997</v>
      </c>
      <c r="D775">
        <v>35.349997999999999</v>
      </c>
      <c r="E775">
        <v>35.380001</v>
      </c>
      <c r="F775">
        <v>35.380001</v>
      </c>
      <c r="G775">
        <v>6252100</v>
      </c>
    </row>
    <row r="776" spans="1:7" x14ac:dyDescent="0.25">
      <c r="A776" s="20">
        <v>41635</v>
      </c>
      <c r="B776">
        <v>35.520000000000003</v>
      </c>
      <c r="C776">
        <v>35.590000000000003</v>
      </c>
      <c r="D776">
        <v>34.68</v>
      </c>
      <c r="E776">
        <v>34.950001</v>
      </c>
      <c r="F776">
        <v>34.950001</v>
      </c>
      <c r="G776">
        <v>6419200</v>
      </c>
    </row>
    <row r="777" spans="1:7" x14ac:dyDescent="0.25">
      <c r="A777" s="20">
        <v>41638</v>
      </c>
      <c r="B777">
        <v>34.770000000000003</v>
      </c>
      <c r="C777">
        <v>34.959999000000003</v>
      </c>
      <c r="D777">
        <v>34.189999</v>
      </c>
      <c r="E777">
        <v>34.32</v>
      </c>
      <c r="F777">
        <v>34.32</v>
      </c>
      <c r="G777">
        <v>5098200</v>
      </c>
    </row>
    <row r="778" spans="1:7" x14ac:dyDescent="0.25">
      <c r="A778" s="20">
        <v>41639</v>
      </c>
      <c r="B778">
        <v>34.790000999999997</v>
      </c>
      <c r="C778">
        <v>34.82</v>
      </c>
      <c r="D778">
        <v>33.869999</v>
      </c>
      <c r="E778">
        <v>34.380001</v>
      </c>
      <c r="F778">
        <v>34.380001</v>
      </c>
      <c r="G778">
        <v>5707500</v>
      </c>
    </row>
    <row r="779" spans="1:7" x14ac:dyDescent="0.25">
      <c r="A779" s="20">
        <v>41641</v>
      </c>
      <c r="B779">
        <v>33.880001</v>
      </c>
      <c r="C779">
        <v>34.020000000000003</v>
      </c>
      <c r="D779">
        <v>33.479999999999997</v>
      </c>
      <c r="E779">
        <v>33.720001000000003</v>
      </c>
      <c r="F779">
        <v>33.720001000000003</v>
      </c>
      <c r="G779">
        <v>8118600</v>
      </c>
    </row>
    <row r="780" spans="1:7" x14ac:dyDescent="0.25">
      <c r="A780" s="20">
        <v>41642</v>
      </c>
      <c r="B780">
        <v>34.009998000000003</v>
      </c>
      <c r="C780">
        <v>34.380001</v>
      </c>
      <c r="D780">
        <v>33.560001</v>
      </c>
      <c r="E780">
        <v>33.919998</v>
      </c>
      <c r="F780">
        <v>33.919998</v>
      </c>
      <c r="G780">
        <v>6211700</v>
      </c>
    </row>
    <row r="781" spans="1:7" x14ac:dyDescent="0.25">
      <c r="A781" s="20">
        <v>41645</v>
      </c>
      <c r="B781">
        <v>34.490001999999997</v>
      </c>
      <c r="C781">
        <v>34.770000000000003</v>
      </c>
      <c r="D781">
        <v>34</v>
      </c>
      <c r="E781">
        <v>34.349997999999999</v>
      </c>
      <c r="F781">
        <v>34.349997999999999</v>
      </c>
      <c r="G781">
        <v>8063900</v>
      </c>
    </row>
    <row r="782" spans="1:7" x14ac:dyDescent="0.25">
      <c r="A782" s="20">
        <v>41646</v>
      </c>
      <c r="B782">
        <v>34.740001999999997</v>
      </c>
      <c r="C782">
        <v>35.220001000000003</v>
      </c>
      <c r="D782">
        <v>34.659999999999997</v>
      </c>
      <c r="E782">
        <v>35.130001</v>
      </c>
      <c r="F782">
        <v>35.130001</v>
      </c>
      <c r="G782">
        <v>6810200</v>
      </c>
    </row>
    <row r="783" spans="1:7" x14ac:dyDescent="0.25">
      <c r="A783" s="20">
        <v>41647</v>
      </c>
      <c r="B783">
        <v>34.93</v>
      </c>
      <c r="C783">
        <v>35.270000000000003</v>
      </c>
      <c r="D783">
        <v>34.759998000000003</v>
      </c>
      <c r="E783">
        <v>35.07</v>
      </c>
      <c r="F783">
        <v>35.07</v>
      </c>
      <c r="G783">
        <v>6689000</v>
      </c>
    </row>
    <row r="784" spans="1:7" x14ac:dyDescent="0.25">
      <c r="A784" s="20">
        <v>41648</v>
      </c>
      <c r="B784">
        <v>35.139999000000003</v>
      </c>
      <c r="C784">
        <v>35.279998999999997</v>
      </c>
      <c r="D784">
        <v>34.779998999999997</v>
      </c>
      <c r="E784">
        <v>34.959999000000003</v>
      </c>
      <c r="F784">
        <v>34.959999000000003</v>
      </c>
      <c r="G784">
        <v>5382000</v>
      </c>
    </row>
    <row r="785" spans="1:7" x14ac:dyDescent="0.25">
      <c r="A785" s="20">
        <v>41649</v>
      </c>
      <c r="B785">
        <v>35.270000000000003</v>
      </c>
      <c r="C785">
        <v>35.860000999999997</v>
      </c>
      <c r="D785">
        <v>34.849997999999999</v>
      </c>
      <c r="E785">
        <v>35.770000000000003</v>
      </c>
      <c r="F785">
        <v>35.770000000000003</v>
      </c>
      <c r="G785">
        <v>6413000</v>
      </c>
    </row>
    <row r="786" spans="1:7" x14ac:dyDescent="0.25">
      <c r="A786" s="20">
        <v>41652</v>
      </c>
      <c r="B786">
        <v>35.68</v>
      </c>
      <c r="C786">
        <v>36.259998000000003</v>
      </c>
      <c r="D786">
        <v>33.950001</v>
      </c>
      <c r="E786">
        <v>34.5</v>
      </c>
      <c r="F786">
        <v>34.5</v>
      </c>
      <c r="G786">
        <v>10196500</v>
      </c>
    </row>
    <row r="787" spans="1:7" x14ac:dyDescent="0.25">
      <c r="A787" s="20">
        <v>41653</v>
      </c>
      <c r="B787">
        <v>34.950001</v>
      </c>
      <c r="C787">
        <v>35.990001999999997</v>
      </c>
      <c r="D787">
        <v>34.950001</v>
      </c>
      <c r="E787">
        <v>35.919998</v>
      </c>
      <c r="F787">
        <v>35.919998</v>
      </c>
      <c r="G787">
        <v>9066000</v>
      </c>
    </row>
    <row r="788" spans="1:7" x14ac:dyDescent="0.25">
      <c r="A788" s="20">
        <v>41654</v>
      </c>
      <c r="B788">
        <v>36.009998000000003</v>
      </c>
      <c r="C788">
        <v>36.090000000000003</v>
      </c>
      <c r="D788">
        <v>35.349997999999999</v>
      </c>
      <c r="E788">
        <v>35.790000999999997</v>
      </c>
      <c r="F788">
        <v>35.790000999999997</v>
      </c>
      <c r="G788">
        <v>6049800</v>
      </c>
    </row>
    <row r="789" spans="1:7" x14ac:dyDescent="0.25">
      <c r="A789" s="20">
        <v>41655</v>
      </c>
      <c r="B789">
        <v>35.709999000000003</v>
      </c>
      <c r="C789">
        <v>35.830002</v>
      </c>
      <c r="D789">
        <v>35.189999</v>
      </c>
      <c r="E789">
        <v>35.57</v>
      </c>
      <c r="F789">
        <v>35.57</v>
      </c>
      <c r="G789">
        <v>4682000</v>
      </c>
    </row>
    <row r="790" spans="1:7" x14ac:dyDescent="0.25">
      <c r="A790" s="20">
        <v>41656</v>
      </c>
      <c r="B790">
        <v>35.479999999999997</v>
      </c>
      <c r="C790">
        <v>36</v>
      </c>
      <c r="D790">
        <v>35.32</v>
      </c>
      <c r="E790">
        <v>35.529998999999997</v>
      </c>
      <c r="F790">
        <v>35.529998999999997</v>
      </c>
      <c r="G790">
        <v>5603600</v>
      </c>
    </row>
    <row r="791" spans="1:7" x14ac:dyDescent="0.25">
      <c r="A791" s="20">
        <v>41660</v>
      </c>
      <c r="B791">
        <v>35.869999</v>
      </c>
      <c r="C791">
        <v>36.020000000000003</v>
      </c>
      <c r="D791">
        <v>35.32</v>
      </c>
      <c r="E791">
        <v>35.959999000000003</v>
      </c>
      <c r="F791">
        <v>35.959999000000003</v>
      </c>
      <c r="G791">
        <v>6181900</v>
      </c>
    </row>
    <row r="792" spans="1:7" x14ac:dyDescent="0.25">
      <c r="A792" s="20">
        <v>41661</v>
      </c>
      <c r="B792">
        <v>36.349997999999999</v>
      </c>
      <c r="C792">
        <v>36.619999</v>
      </c>
      <c r="D792">
        <v>36.139999000000003</v>
      </c>
      <c r="E792">
        <v>36.5</v>
      </c>
      <c r="F792">
        <v>36.5</v>
      </c>
      <c r="G792">
        <v>4551000</v>
      </c>
    </row>
    <row r="793" spans="1:7" x14ac:dyDescent="0.25">
      <c r="A793" s="20">
        <v>41662</v>
      </c>
      <c r="B793">
        <v>36.060001</v>
      </c>
      <c r="C793">
        <v>36.119999</v>
      </c>
      <c r="D793">
        <v>34.639999000000003</v>
      </c>
      <c r="E793">
        <v>35.540000999999997</v>
      </c>
      <c r="F793">
        <v>35.540000999999997</v>
      </c>
      <c r="G793">
        <v>13686300</v>
      </c>
    </row>
    <row r="794" spans="1:7" x14ac:dyDescent="0.25">
      <c r="A794" s="20">
        <v>41663</v>
      </c>
      <c r="B794">
        <v>34.520000000000003</v>
      </c>
      <c r="C794">
        <v>34.599997999999999</v>
      </c>
      <c r="D794">
        <v>31.67</v>
      </c>
      <c r="E794">
        <v>32.330002</v>
      </c>
      <c r="F794">
        <v>32.330002</v>
      </c>
      <c r="G794">
        <v>22175500</v>
      </c>
    </row>
    <row r="795" spans="1:7" x14ac:dyDescent="0.25">
      <c r="A795" s="20">
        <v>41666</v>
      </c>
      <c r="B795">
        <v>32.049999</v>
      </c>
      <c r="C795">
        <v>32.580002</v>
      </c>
      <c r="D795">
        <v>29.58</v>
      </c>
      <c r="E795">
        <v>31.49</v>
      </c>
      <c r="F795">
        <v>31.49</v>
      </c>
      <c r="G795">
        <v>19308100</v>
      </c>
    </row>
    <row r="796" spans="1:7" x14ac:dyDescent="0.25">
      <c r="A796" s="20">
        <v>41667</v>
      </c>
      <c r="B796">
        <v>31.49</v>
      </c>
      <c r="C796">
        <v>33.080002</v>
      </c>
      <c r="D796">
        <v>31.34</v>
      </c>
      <c r="E796">
        <v>32.799999</v>
      </c>
      <c r="F796">
        <v>32.799999</v>
      </c>
      <c r="G796">
        <v>17011900</v>
      </c>
    </row>
    <row r="797" spans="1:7" x14ac:dyDescent="0.25">
      <c r="A797" s="20">
        <v>41668</v>
      </c>
      <c r="B797">
        <v>31.15</v>
      </c>
      <c r="C797">
        <v>32.139999000000003</v>
      </c>
      <c r="D797">
        <v>30.07</v>
      </c>
      <c r="E797">
        <v>30.540001</v>
      </c>
      <c r="F797">
        <v>30.540001</v>
      </c>
      <c r="G797">
        <v>29672700</v>
      </c>
    </row>
    <row r="798" spans="1:7" x14ac:dyDescent="0.25">
      <c r="A798" s="20">
        <v>41669</v>
      </c>
      <c r="B798">
        <v>31.49</v>
      </c>
      <c r="C798">
        <v>31.879999000000002</v>
      </c>
      <c r="D798">
        <v>30.709999</v>
      </c>
      <c r="E798">
        <v>31.030000999999999</v>
      </c>
      <c r="F798">
        <v>31.030000999999999</v>
      </c>
      <c r="G798">
        <v>18569000</v>
      </c>
    </row>
    <row r="799" spans="1:7" x14ac:dyDescent="0.25">
      <c r="A799" s="20">
        <v>41670</v>
      </c>
      <c r="B799">
        <v>28.23</v>
      </c>
      <c r="C799">
        <v>29.9</v>
      </c>
      <c r="D799">
        <v>28.17</v>
      </c>
      <c r="E799">
        <v>28.610001</v>
      </c>
      <c r="F799">
        <v>28.610001</v>
      </c>
      <c r="G799">
        <v>33468300</v>
      </c>
    </row>
    <row r="800" spans="1:7" x14ac:dyDescent="0.25">
      <c r="A800" s="20">
        <v>41673</v>
      </c>
      <c r="B800">
        <v>28.280000999999999</v>
      </c>
      <c r="C800">
        <v>28.700001</v>
      </c>
      <c r="D800">
        <v>26.32</v>
      </c>
      <c r="E800">
        <v>26.639999</v>
      </c>
      <c r="F800">
        <v>26.639999</v>
      </c>
      <c r="G800">
        <v>45493800</v>
      </c>
    </row>
    <row r="801" spans="1:7" x14ac:dyDescent="0.25">
      <c r="A801" s="20">
        <v>41674</v>
      </c>
      <c r="B801">
        <v>26.940000999999999</v>
      </c>
      <c r="C801">
        <v>27.4</v>
      </c>
      <c r="D801">
        <v>26.5</v>
      </c>
      <c r="E801">
        <v>27.02</v>
      </c>
      <c r="F801">
        <v>27.02</v>
      </c>
      <c r="G801">
        <v>28447300</v>
      </c>
    </row>
    <row r="802" spans="1:7" x14ac:dyDescent="0.25">
      <c r="A802" s="20">
        <v>41675</v>
      </c>
      <c r="B802">
        <v>26.5</v>
      </c>
      <c r="C802">
        <v>26.76</v>
      </c>
      <c r="D802">
        <v>25.379999000000002</v>
      </c>
      <c r="E802">
        <v>26.1</v>
      </c>
      <c r="F802">
        <v>26.1</v>
      </c>
      <c r="G802">
        <v>32577400</v>
      </c>
    </row>
    <row r="803" spans="1:7" x14ac:dyDescent="0.25">
      <c r="A803" s="20">
        <v>41676</v>
      </c>
      <c r="B803">
        <v>26.41</v>
      </c>
      <c r="C803">
        <v>28.65</v>
      </c>
      <c r="D803">
        <v>26.379999000000002</v>
      </c>
      <c r="E803">
        <v>28.65</v>
      </c>
      <c r="F803">
        <v>28.65</v>
      </c>
      <c r="G803">
        <v>23267600</v>
      </c>
    </row>
    <row r="804" spans="1:7" x14ac:dyDescent="0.25">
      <c r="A804" s="20">
        <v>41677</v>
      </c>
      <c r="B804">
        <v>29.450001</v>
      </c>
      <c r="C804">
        <v>30.98</v>
      </c>
      <c r="D804">
        <v>29.27</v>
      </c>
      <c r="E804">
        <v>30.33</v>
      </c>
      <c r="F804">
        <v>30.33</v>
      </c>
      <c r="G804">
        <v>27311100</v>
      </c>
    </row>
    <row r="805" spans="1:7" x14ac:dyDescent="0.25">
      <c r="A805" s="20">
        <v>41680</v>
      </c>
      <c r="B805">
        <v>30.49</v>
      </c>
      <c r="C805">
        <v>30.940000999999999</v>
      </c>
      <c r="D805">
        <v>30.030000999999999</v>
      </c>
      <c r="E805">
        <v>30.35</v>
      </c>
      <c r="F805">
        <v>30.35</v>
      </c>
      <c r="G805">
        <v>13750600</v>
      </c>
    </row>
    <row r="806" spans="1:7" x14ac:dyDescent="0.25">
      <c r="A806" s="20">
        <v>41681</v>
      </c>
      <c r="B806">
        <v>30.860001</v>
      </c>
      <c r="C806">
        <v>31.82</v>
      </c>
      <c r="D806">
        <v>30.58</v>
      </c>
      <c r="E806">
        <v>31.469999000000001</v>
      </c>
      <c r="F806">
        <v>31.469999000000001</v>
      </c>
      <c r="G806">
        <v>16242600</v>
      </c>
    </row>
    <row r="807" spans="1:7" x14ac:dyDescent="0.25">
      <c r="A807" s="20">
        <v>41682</v>
      </c>
      <c r="B807">
        <v>31.9</v>
      </c>
      <c r="C807">
        <v>32.200001</v>
      </c>
      <c r="D807">
        <v>31.27</v>
      </c>
      <c r="E807">
        <v>32.119999</v>
      </c>
      <c r="F807">
        <v>32.119999</v>
      </c>
      <c r="G807">
        <v>17333600</v>
      </c>
    </row>
    <row r="808" spans="1:7" x14ac:dyDescent="0.25">
      <c r="A808" s="20">
        <v>41683</v>
      </c>
      <c r="B808">
        <v>31.139999</v>
      </c>
      <c r="C808">
        <v>32.419998</v>
      </c>
      <c r="D808">
        <v>31.129999000000002</v>
      </c>
      <c r="E808">
        <v>32.340000000000003</v>
      </c>
      <c r="F808">
        <v>32.340000000000003</v>
      </c>
      <c r="G808">
        <v>18241200</v>
      </c>
    </row>
    <row r="809" spans="1:7" x14ac:dyDescent="0.25">
      <c r="A809" s="20">
        <v>41684</v>
      </c>
      <c r="B809">
        <v>32.459999000000003</v>
      </c>
      <c r="C809">
        <v>33.139999000000003</v>
      </c>
      <c r="D809">
        <v>32.259998000000003</v>
      </c>
      <c r="E809">
        <v>32.849997999999999</v>
      </c>
      <c r="F809">
        <v>32.849997999999999</v>
      </c>
      <c r="G809">
        <v>11639900</v>
      </c>
    </row>
    <row r="810" spans="1:7" x14ac:dyDescent="0.25">
      <c r="A810" s="20">
        <v>41688</v>
      </c>
      <c r="B810">
        <v>33.150002000000001</v>
      </c>
      <c r="C810">
        <v>33.340000000000003</v>
      </c>
      <c r="D810">
        <v>32.369999</v>
      </c>
      <c r="E810">
        <v>33.299999</v>
      </c>
      <c r="F810">
        <v>33.299999</v>
      </c>
      <c r="G810">
        <v>10924600</v>
      </c>
    </row>
    <row r="811" spans="1:7" x14ac:dyDescent="0.25">
      <c r="A811" s="20">
        <v>41689</v>
      </c>
      <c r="B811">
        <v>32.849997999999999</v>
      </c>
      <c r="C811">
        <v>33.189999</v>
      </c>
      <c r="D811">
        <v>30.77</v>
      </c>
      <c r="E811">
        <v>30.99</v>
      </c>
      <c r="F811">
        <v>30.99</v>
      </c>
      <c r="G811">
        <v>20450800</v>
      </c>
    </row>
    <row r="812" spans="1:7" x14ac:dyDescent="0.25">
      <c r="A812" s="20">
        <v>41690</v>
      </c>
      <c r="B812">
        <v>31.34</v>
      </c>
      <c r="C812">
        <v>32.330002</v>
      </c>
      <c r="D812">
        <v>30.77</v>
      </c>
      <c r="E812">
        <v>32.229999999999997</v>
      </c>
      <c r="F812">
        <v>32.229999999999997</v>
      </c>
      <c r="G812">
        <v>12093600</v>
      </c>
    </row>
    <row r="813" spans="1:7" x14ac:dyDescent="0.25">
      <c r="A813" s="20">
        <v>41691</v>
      </c>
      <c r="B813">
        <v>32.610000999999997</v>
      </c>
      <c r="C813">
        <v>32.830002</v>
      </c>
      <c r="D813">
        <v>31.700001</v>
      </c>
      <c r="E813">
        <v>31.870000999999998</v>
      </c>
      <c r="F813">
        <v>31.870000999999998</v>
      </c>
      <c r="G813">
        <v>13006500</v>
      </c>
    </row>
    <row r="814" spans="1:7" x14ac:dyDescent="0.25">
      <c r="A814" s="20">
        <v>41694</v>
      </c>
      <c r="B814">
        <v>32.020000000000003</v>
      </c>
      <c r="C814">
        <v>32.610000999999997</v>
      </c>
      <c r="D814">
        <v>31.91</v>
      </c>
      <c r="E814">
        <v>32.090000000000003</v>
      </c>
      <c r="F814">
        <v>32.090000000000003</v>
      </c>
      <c r="G814">
        <v>8575300</v>
      </c>
    </row>
    <row r="815" spans="1:7" x14ac:dyDescent="0.25">
      <c r="A815" s="20">
        <v>41695</v>
      </c>
      <c r="B815">
        <v>32.159999999999997</v>
      </c>
      <c r="C815">
        <v>32.450001</v>
      </c>
      <c r="D815">
        <v>31.43</v>
      </c>
      <c r="E815">
        <v>32.060001</v>
      </c>
      <c r="F815">
        <v>32.060001</v>
      </c>
      <c r="G815">
        <v>10905900</v>
      </c>
    </row>
    <row r="816" spans="1:7" x14ac:dyDescent="0.25">
      <c r="A816" s="20">
        <v>41696</v>
      </c>
      <c r="B816">
        <v>32.169998</v>
      </c>
      <c r="C816">
        <v>32.349997999999999</v>
      </c>
      <c r="D816">
        <v>31.18</v>
      </c>
      <c r="E816">
        <v>31.6</v>
      </c>
      <c r="F816">
        <v>31.6</v>
      </c>
      <c r="G816">
        <v>13002500</v>
      </c>
    </row>
    <row r="817" spans="1:7" x14ac:dyDescent="0.25">
      <c r="A817" s="20">
        <v>41697</v>
      </c>
      <c r="B817">
        <v>31.110001</v>
      </c>
      <c r="C817">
        <v>31.879999000000002</v>
      </c>
      <c r="D817">
        <v>30.98</v>
      </c>
      <c r="E817">
        <v>31.690000999999999</v>
      </c>
      <c r="F817">
        <v>31.690000999999999</v>
      </c>
      <c r="G817">
        <v>9986700</v>
      </c>
    </row>
    <row r="818" spans="1:7" x14ac:dyDescent="0.25">
      <c r="A818" s="20">
        <v>41698</v>
      </c>
      <c r="B818">
        <v>31.709999</v>
      </c>
      <c r="C818">
        <v>32.290000999999997</v>
      </c>
      <c r="D818">
        <v>30.57</v>
      </c>
      <c r="E818">
        <v>31.200001</v>
      </c>
      <c r="F818">
        <v>31.200001</v>
      </c>
      <c r="G818">
        <v>15262700</v>
      </c>
    </row>
    <row r="819" spans="1:7" x14ac:dyDescent="0.25">
      <c r="A819" s="20">
        <v>41701</v>
      </c>
      <c r="B819">
        <v>29.27</v>
      </c>
      <c r="C819">
        <v>30.18</v>
      </c>
      <c r="D819">
        <v>28.65</v>
      </c>
      <c r="E819">
        <v>29.43</v>
      </c>
      <c r="F819">
        <v>29.43</v>
      </c>
      <c r="G819">
        <v>21906200</v>
      </c>
    </row>
    <row r="820" spans="1:7" x14ac:dyDescent="0.25">
      <c r="A820" s="20">
        <v>41702</v>
      </c>
      <c r="B820">
        <v>30.950001</v>
      </c>
      <c r="C820">
        <v>31.360001</v>
      </c>
      <c r="D820">
        <v>30.85</v>
      </c>
      <c r="E820">
        <v>31.24</v>
      </c>
      <c r="F820">
        <v>31.24</v>
      </c>
      <c r="G820">
        <v>11867500</v>
      </c>
    </row>
    <row r="821" spans="1:7" x14ac:dyDescent="0.25">
      <c r="A821" s="20">
        <v>41703</v>
      </c>
      <c r="B821">
        <v>31.27</v>
      </c>
      <c r="C821">
        <v>31.49</v>
      </c>
      <c r="D821">
        <v>30.77</v>
      </c>
      <c r="E821">
        <v>31.209999</v>
      </c>
      <c r="F821">
        <v>31.209999</v>
      </c>
      <c r="G821">
        <v>10051900</v>
      </c>
    </row>
    <row r="822" spans="1:7" x14ac:dyDescent="0.25">
      <c r="A822" s="20">
        <v>41704</v>
      </c>
      <c r="B822">
        <v>31.4</v>
      </c>
      <c r="C822">
        <v>31.6</v>
      </c>
      <c r="D822">
        <v>31.02</v>
      </c>
      <c r="E822">
        <v>31.450001</v>
      </c>
      <c r="F822">
        <v>31.450001</v>
      </c>
      <c r="G822">
        <v>8056900</v>
      </c>
    </row>
    <row r="823" spans="1:7" x14ac:dyDescent="0.25">
      <c r="A823" s="20">
        <v>41705</v>
      </c>
      <c r="B823">
        <v>31.700001</v>
      </c>
      <c r="C823">
        <v>31.700001</v>
      </c>
      <c r="D823">
        <v>30.43</v>
      </c>
      <c r="E823">
        <v>30.709999</v>
      </c>
      <c r="F823">
        <v>30.709999</v>
      </c>
      <c r="G823">
        <v>13609300</v>
      </c>
    </row>
    <row r="824" spans="1:7" x14ac:dyDescent="0.25">
      <c r="A824" s="20">
        <v>41708</v>
      </c>
      <c r="B824">
        <v>30.52</v>
      </c>
      <c r="C824">
        <v>30.98</v>
      </c>
      <c r="D824">
        <v>29.889999</v>
      </c>
      <c r="E824">
        <v>30.9</v>
      </c>
      <c r="F824">
        <v>30.9</v>
      </c>
      <c r="G824">
        <v>9718400</v>
      </c>
    </row>
    <row r="825" spans="1:7" x14ac:dyDescent="0.25">
      <c r="A825" s="20">
        <v>41709</v>
      </c>
      <c r="B825">
        <v>30.93</v>
      </c>
      <c r="C825">
        <v>31.34</v>
      </c>
      <c r="D825">
        <v>30.26</v>
      </c>
      <c r="E825">
        <v>30.43</v>
      </c>
      <c r="F825">
        <v>30.43</v>
      </c>
      <c r="G825">
        <v>11327500</v>
      </c>
    </row>
    <row r="826" spans="1:7" x14ac:dyDescent="0.25">
      <c r="A826" s="20">
        <v>41710</v>
      </c>
      <c r="B826">
        <v>29.82</v>
      </c>
      <c r="C826">
        <v>30.629999000000002</v>
      </c>
      <c r="D826">
        <v>29.610001</v>
      </c>
      <c r="E826">
        <v>30.450001</v>
      </c>
      <c r="F826">
        <v>30.450001</v>
      </c>
      <c r="G826">
        <v>13540000</v>
      </c>
    </row>
    <row r="827" spans="1:7" x14ac:dyDescent="0.25">
      <c r="A827" s="20">
        <v>41711</v>
      </c>
      <c r="B827">
        <v>30.870000999999998</v>
      </c>
      <c r="C827">
        <v>30.940000999999999</v>
      </c>
      <c r="D827">
        <v>28.77</v>
      </c>
      <c r="E827">
        <v>29.25</v>
      </c>
      <c r="F827">
        <v>29.25</v>
      </c>
      <c r="G827">
        <v>25010500</v>
      </c>
    </row>
    <row r="828" spans="1:7" x14ac:dyDescent="0.25">
      <c r="A828" s="20">
        <v>41712</v>
      </c>
      <c r="B828">
        <v>28.67</v>
      </c>
      <c r="C828">
        <v>29.200001</v>
      </c>
      <c r="D828">
        <v>27.91</v>
      </c>
      <c r="E828">
        <v>28.440000999999999</v>
      </c>
      <c r="F828">
        <v>28.440000999999999</v>
      </c>
      <c r="G828">
        <v>22233400</v>
      </c>
    </row>
    <row r="829" spans="1:7" x14ac:dyDescent="0.25">
      <c r="A829" s="20">
        <v>41715</v>
      </c>
      <c r="B829">
        <v>29.18</v>
      </c>
      <c r="C829">
        <v>29.860001</v>
      </c>
      <c r="D829">
        <v>29.16</v>
      </c>
      <c r="E829">
        <v>29.629999000000002</v>
      </c>
      <c r="F829">
        <v>29.629999000000002</v>
      </c>
      <c r="G829">
        <v>12245100</v>
      </c>
    </row>
    <row r="830" spans="1:7" x14ac:dyDescent="0.25">
      <c r="A830" s="20">
        <v>41716</v>
      </c>
      <c r="B830">
        <v>30.34</v>
      </c>
      <c r="C830">
        <v>30.91</v>
      </c>
      <c r="D830">
        <v>30.190000999999999</v>
      </c>
      <c r="E830">
        <v>30.84</v>
      </c>
      <c r="F830">
        <v>30.84</v>
      </c>
      <c r="G830">
        <v>13161900</v>
      </c>
    </row>
    <row r="831" spans="1:7" x14ac:dyDescent="0.25">
      <c r="A831" s="20">
        <v>41717</v>
      </c>
      <c r="B831">
        <v>30.780000999999999</v>
      </c>
      <c r="C831">
        <v>31.139999</v>
      </c>
      <c r="D831">
        <v>29.17</v>
      </c>
      <c r="E831">
        <v>30.26</v>
      </c>
      <c r="F831">
        <v>30.26</v>
      </c>
      <c r="G831">
        <v>16806000</v>
      </c>
    </row>
    <row r="832" spans="1:7" x14ac:dyDescent="0.25">
      <c r="A832" s="20">
        <v>41718</v>
      </c>
      <c r="B832">
        <v>30.02</v>
      </c>
      <c r="C832">
        <v>30.57</v>
      </c>
      <c r="D832">
        <v>29.83</v>
      </c>
      <c r="E832">
        <v>30.4</v>
      </c>
      <c r="F832">
        <v>30.4</v>
      </c>
      <c r="G832">
        <v>9457700</v>
      </c>
    </row>
    <row r="833" spans="1:7" x14ac:dyDescent="0.25">
      <c r="A833" s="20">
        <v>41719</v>
      </c>
      <c r="B833">
        <v>30.809999000000001</v>
      </c>
      <c r="C833">
        <v>30.91</v>
      </c>
      <c r="D833">
        <v>30.040001</v>
      </c>
      <c r="E833">
        <v>30.200001</v>
      </c>
      <c r="F833">
        <v>30.200001</v>
      </c>
      <c r="G833">
        <v>9754700</v>
      </c>
    </row>
    <row r="834" spans="1:7" x14ac:dyDescent="0.25">
      <c r="A834" s="20">
        <v>41722</v>
      </c>
      <c r="B834">
        <v>30.32</v>
      </c>
      <c r="C834">
        <v>30.469999000000001</v>
      </c>
      <c r="D834">
        <v>29.4</v>
      </c>
      <c r="E834">
        <v>30.110001</v>
      </c>
      <c r="F834">
        <v>30.110001</v>
      </c>
      <c r="G834">
        <v>11395300</v>
      </c>
    </row>
    <row r="835" spans="1:7" x14ac:dyDescent="0.25">
      <c r="A835" s="20">
        <v>41723</v>
      </c>
      <c r="B835">
        <v>30.51</v>
      </c>
      <c r="C835">
        <v>30.620000999999998</v>
      </c>
      <c r="D835">
        <v>29.969999000000001</v>
      </c>
      <c r="E835">
        <v>30.48</v>
      </c>
      <c r="F835">
        <v>30.48</v>
      </c>
      <c r="G835">
        <v>9458800</v>
      </c>
    </row>
    <row r="836" spans="1:7" x14ac:dyDescent="0.25">
      <c r="A836" s="20">
        <v>41724</v>
      </c>
      <c r="B836">
        <v>30.809999000000001</v>
      </c>
      <c r="C836">
        <v>30.85</v>
      </c>
      <c r="D836">
        <v>29.92</v>
      </c>
      <c r="E836">
        <v>29.93</v>
      </c>
      <c r="F836">
        <v>29.93</v>
      </c>
      <c r="G836">
        <v>12996400</v>
      </c>
    </row>
    <row r="837" spans="1:7" x14ac:dyDescent="0.25">
      <c r="A837" s="20">
        <v>41725</v>
      </c>
      <c r="B837">
        <v>29.99</v>
      </c>
      <c r="C837">
        <v>30.35</v>
      </c>
      <c r="D837">
        <v>29.65</v>
      </c>
      <c r="E837">
        <v>30.290001</v>
      </c>
      <c r="F837">
        <v>30.290001</v>
      </c>
      <c r="G837">
        <v>11793100</v>
      </c>
    </row>
    <row r="838" spans="1:7" x14ac:dyDescent="0.25">
      <c r="A838" s="20">
        <v>41726</v>
      </c>
      <c r="B838">
        <v>30.58</v>
      </c>
      <c r="C838">
        <v>30.82</v>
      </c>
      <c r="D838">
        <v>30.24</v>
      </c>
      <c r="E838">
        <v>30.66</v>
      </c>
      <c r="F838">
        <v>30.66</v>
      </c>
      <c r="G838">
        <v>8689400</v>
      </c>
    </row>
    <row r="839" spans="1:7" x14ac:dyDescent="0.25">
      <c r="A839" s="20">
        <v>41729</v>
      </c>
      <c r="B839">
        <v>30.969999000000001</v>
      </c>
      <c r="C839">
        <v>31.66</v>
      </c>
      <c r="D839">
        <v>30.93</v>
      </c>
      <c r="E839">
        <v>31.610001</v>
      </c>
      <c r="F839">
        <v>31.610001</v>
      </c>
      <c r="G839">
        <v>8308000</v>
      </c>
    </row>
    <row r="840" spans="1:7" x14ac:dyDescent="0.25">
      <c r="A840" s="20">
        <v>41730</v>
      </c>
      <c r="B840">
        <v>31.700001</v>
      </c>
      <c r="C840">
        <v>32.689999</v>
      </c>
      <c r="D840">
        <v>31.700001</v>
      </c>
      <c r="E840">
        <v>32.659999999999997</v>
      </c>
      <c r="F840">
        <v>32.659999999999997</v>
      </c>
      <c r="G840">
        <v>8257100</v>
      </c>
    </row>
    <row r="841" spans="1:7" x14ac:dyDescent="0.25">
      <c r="A841" s="20">
        <v>41731</v>
      </c>
      <c r="B841">
        <v>32.630001</v>
      </c>
      <c r="C841">
        <v>32.709999000000003</v>
      </c>
      <c r="D841">
        <v>32.139999000000003</v>
      </c>
      <c r="E841">
        <v>32.439999</v>
      </c>
      <c r="F841">
        <v>32.439999</v>
      </c>
      <c r="G841">
        <v>8299800</v>
      </c>
    </row>
    <row r="842" spans="1:7" x14ac:dyDescent="0.25">
      <c r="A842" s="20">
        <v>41732</v>
      </c>
      <c r="B842">
        <v>32.450001</v>
      </c>
      <c r="C842">
        <v>32.529998999999997</v>
      </c>
      <c r="D842">
        <v>32.040000999999997</v>
      </c>
      <c r="E842">
        <v>32.459999000000003</v>
      </c>
      <c r="F842">
        <v>32.459999000000003</v>
      </c>
      <c r="G842">
        <v>7815700</v>
      </c>
    </row>
    <row r="843" spans="1:7" x14ac:dyDescent="0.25">
      <c r="A843" s="20">
        <v>41733</v>
      </c>
      <c r="B843">
        <v>33.049999</v>
      </c>
      <c r="C843">
        <v>33.07</v>
      </c>
      <c r="D843">
        <v>31.379999000000002</v>
      </c>
      <c r="E843">
        <v>31.76</v>
      </c>
      <c r="F843">
        <v>31.76</v>
      </c>
      <c r="G843">
        <v>15363600</v>
      </c>
    </row>
    <row r="844" spans="1:7" x14ac:dyDescent="0.25">
      <c r="A844" s="20">
        <v>41736</v>
      </c>
      <c r="B844">
        <v>31.450001</v>
      </c>
      <c r="C844">
        <v>31.68</v>
      </c>
      <c r="D844">
        <v>30.610001</v>
      </c>
      <c r="E844">
        <v>31.040001</v>
      </c>
      <c r="F844">
        <v>31.040001</v>
      </c>
      <c r="G844">
        <v>13323700</v>
      </c>
    </row>
    <row r="845" spans="1:7" x14ac:dyDescent="0.25">
      <c r="A845" s="20">
        <v>41737</v>
      </c>
      <c r="B845">
        <v>31.190000999999999</v>
      </c>
      <c r="C845">
        <v>31.639999</v>
      </c>
      <c r="D845">
        <v>30.629999000000002</v>
      </c>
      <c r="E845">
        <v>31.610001</v>
      </c>
      <c r="F845">
        <v>31.610001</v>
      </c>
      <c r="G845">
        <v>9232400</v>
      </c>
    </row>
    <row r="846" spans="1:7" x14ac:dyDescent="0.25">
      <c r="A846" s="20">
        <v>41738</v>
      </c>
      <c r="B846">
        <v>32</v>
      </c>
      <c r="C846">
        <v>32.479999999999997</v>
      </c>
      <c r="D846">
        <v>31.6</v>
      </c>
      <c r="E846">
        <v>32.450001</v>
      </c>
      <c r="F846">
        <v>32.450001</v>
      </c>
      <c r="G846">
        <v>9374600</v>
      </c>
    </row>
    <row r="847" spans="1:7" x14ac:dyDescent="0.25">
      <c r="A847" s="20">
        <v>41739</v>
      </c>
      <c r="B847">
        <v>32.360000999999997</v>
      </c>
      <c r="C847">
        <v>32.450001</v>
      </c>
      <c r="D847">
        <v>30.35</v>
      </c>
      <c r="E847">
        <v>30.469999000000001</v>
      </c>
      <c r="F847">
        <v>30.469999000000001</v>
      </c>
      <c r="G847">
        <v>17531600</v>
      </c>
    </row>
    <row r="848" spans="1:7" x14ac:dyDescent="0.25">
      <c r="A848" s="20">
        <v>41740</v>
      </c>
      <c r="B848">
        <v>30.1</v>
      </c>
      <c r="C848">
        <v>30.540001</v>
      </c>
      <c r="D848">
        <v>29.120000999999998</v>
      </c>
      <c r="E848">
        <v>29.51</v>
      </c>
      <c r="F848">
        <v>29.51</v>
      </c>
      <c r="G848">
        <v>17418600</v>
      </c>
    </row>
    <row r="849" spans="1:7" x14ac:dyDescent="0.25">
      <c r="A849" s="20">
        <v>41743</v>
      </c>
      <c r="B849">
        <v>30.049999</v>
      </c>
      <c r="C849">
        <v>30.190000999999999</v>
      </c>
      <c r="D849">
        <v>28.82</v>
      </c>
      <c r="E849">
        <v>29.76</v>
      </c>
      <c r="F849">
        <v>29.76</v>
      </c>
      <c r="G849">
        <v>14306100</v>
      </c>
    </row>
    <row r="850" spans="1:7" x14ac:dyDescent="0.25">
      <c r="A850" s="20">
        <v>41744</v>
      </c>
      <c r="B850">
        <v>29.959999</v>
      </c>
      <c r="C850">
        <v>30.299999</v>
      </c>
      <c r="D850">
        <v>28.48</v>
      </c>
      <c r="E850">
        <v>30.129999000000002</v>
      </c>
      <c r="F850">
        <v>30.129999000000002</v>
      </c>
      <c r="G850">
        <v>20982100</v>
      </c>
    </row>
    <row r="851" spans="1:7" x14ac:dyDescent="0.25">
      <c r="A851" s="20">
        <v>41745</v>
      </c>
      <c r="B851">
        <v>30.690000999999999</v>
      </c>
      <c r="C851">
        <v>31.219999000000001</v>
      </c>
      <c r="D851">
        <v>30.25</v>
      </c>
      <c r="E851">
        <v>31.16</v>
      </c>
      <c r="F851">
        <v>31.16</v>
      </c>
      <c r="G851">
        <v>8528700</v>
      </c>
    </row>
    <row r="852" spans="1:7" x14ac:dyDescent="0.25">
      <c r="A852" s="20">
        <v>41746</v>
      </c>
      <c r="B852">
        <v>31.1</v>
      </c>
      <c r="C852">
        <v>31.709999</v>
      </c>
      <c r="D852">
        <v>30.91</v>
      </c>
      <c r="E852">
        <v>31.610001</v>
      </c>
      <c r="F852">
        <v>31.610001</v>
      </c>
      <c r="G852">
        <v>7941600</v>
      </c>
    </row>
    <row r="853" spans="1:7" x14ac:dyDescent="0.25">
      <c r="A853" s="20">
        <v>41750</v>
      </c>
      <c r="B853">
        <v>31.67</v>
      </c>
      <c r="C853">
        <v>32.279998999999997</v>
      </c>
      <c r="D853">
        <v>31.610001</v>
      </c>
      <c r="E853">
        <v>32.229999999999997</v>
      </c>
      <c r="F853">
        <v>32.229999999999997</v>
      </c>
      <c r="G853">
        <v>4962900</v>
      </c>
    </row>
    <row r="854" spans="1:7" x14ac:dyDescent="0.25">
      <c r="A854" s="20">
        <v>41751</v>
      </c>
      <c r="B854">
        <v>32.130001</v>
      </c>
      <c r="C854">
        <v>32.5</v>
      </c>
      <c r="D854">
        <v>32</v>
      </c>
      <c r="E854">
        <v>32.290000999999997</v>
      </c>
      <c r="F854">
        <v>32.290000999999997</v>
      </c>
      <c r="G854">
        <v>6268500</v>
      </c>
    </row>
    <row r="855" spans="1:7" x14ac:dyDescent="0.25">
      <c r="A855" s="20">
        <v>41752</v>
      </c>
      <c r="B855">
        <v>32.18</v>
      </c>
      <c r="C855">
        <v>32.299999</v>
      </c>
      <c r="D855">
        <v>31.940000999999999</v>
      </c>
      <c r="E855">
        <v>32.150002000000001</v>
      </c>
      <c r="F855">
        <v>32.150002000000001</v>
      </c>
      <c r="G855">
        <v>5414900</v>
      </c>
    </row>
    <row r="856" spans="1:7" x14ac:dyDescent="0.25">
      <c r="A856" s="20">
        <v>41753</v>
      </c>
      <c r="B856">
        <v>32.310001</v>
      </c>
      <c r="C856">
        <v>32.369999</v>
      </c>
      <c r="D856">
        <v>31.559999000000001</v>
      </c>
      <c r="E856">
        <v>31.76</v>
      </c>
      <c r="F856">
        <v>31.76</v>
      </c>
      <c r="G856">
        <v>9030700</v>
      </c>
    </row>
    <row r="857" spans="1:7" x14ac:dyDescent="0.25">
      <c r="A857" s="20">
        <v>41754</v>
      </c>
      <c r="B857">
        <v>31.49</v>
      </c>
      <c r="C857">
        <v>31.6</v>
      </c>
      <c r="D857">
        <v>30.9</v>
      </c>
      <c r="E857">
        <v>31.51</v>
      </c>
      <c r="F857">
        <v>31.51</v>
      </c>
      <c r="G857">
        <v>8184200</v>
      </c>
    </row>
    <row r="858" spans="1:7" x14ac:dyDescent="0.25">
      <c r="A858" s="20">
        <v>41757</v>
      </c>
      <c r="B858">
        <v>31.76</v>
      </c>
      <c r="C858">
        <v>32.240001999999997</v>
      </c>
      <c r="D858">
        <v>31.16</v>
      </c>
      <c r="E858">
        <v>32.209999000000003</v>
      </c>
      <c r="F858">
        <v>32.209999000000003</v>
      </c>
      <c r="G858">
        <v>10160900</v>
      </c>
    </row>
    <row r="859" spans="1:7" x14ac:dyDescent="0.25">
      <c r="A859" s="20">
        <v>41758</v>
      </c>
      <c r="B859">
        <v>32.360000999999997</v>
      </c>
      <c r="C859">
        <v>32.799999</v>
      </c>
      <c r="D859">
        <v>32.220001000000003</v>
      </c>
      <c r="E859">
        <v>32.790000999999997</v>
      </c>
      <c r="F859">
        <v>32.790000999999997</v>
      </c>
      <c r="G859">
        <v>6749600</v>
      </c>
    </row>
    <row r="860" spans="1:7" x14ac:dyDescent="0.25">
      <c r="A860" s="20">
        <v>41759</v>
      </c>
      <c r="B860">
        <v>32.610000999999997</v>
      </c>
      <c r="C860">
        <v>32.970001000000003</v>
      </c>
      <c r="D860">
        <v>32.439999</v>
      </c>
      <c r="E860">
        <v>32.759998000000003</v>
      </c>
      <c r="F860">
        <v>32.759998000000003</v>
      </c>
      <c r="G860">
        <v>8441000</v>
      </c>
    </row>
    <row r="861" spans="1:7" x14ac:dyDescent="0.25">
      <c r="A861" s="20">
        <v>41760</v>
      </c>
      <c r="B861">
        <v>32.650002000000001</v>
      </c>
      <c r="C861">
        <v>33.040000999999997</v>
      </c>
      <c r="D861">
        <v>32.520000000000003</v>
      </c>
      <c r="E861">
        <v>32.759998000000003</v>
      </c>
      <c r="F861">
        <v>32.759998000000003</v>
      </c>
      <c r="G861">
        <v>6509200</v>
      </c>
    </row>
    <row r="862" spans="1:7" x14ac:dyDescent="0.25">
      <c r="A862" s="20">
        <v>41761</v>
      </c>
      <c r="B862">
        <v>32.950001</v>
      </c>
      <c r="C862">
        <v>33.150002000000001</v>
      </c>
      <c r="D862">
        <v>32.529998999999997</v>
      </c>
      <c r="E862">
        <v>32.909999999999997</v>
      </c>
      <c r="F862">
        <v>32.909999999999997</v>
      </c>
      <c r="G862">
        <v>8159300</v>
      </c>
    </row>
    <row r="863" spans="1:7" x14ac:dyDescent="0.25">
      <c r="A863" s="20">
        <v>41764</v>
      </c>
      <c r="B863">
        <v>32.419998</v>
      </c>
      <c r="C863">
        <v>33.290000999999997</v>
      </c>
      <c r="D863">
        <v>32.200001</v>
      </c>
      <c r="E863">
        <v>33.270000000000003</v>
      </c>
      <c r="F863">
        <v>33.270000000000003</v>
      </c>
      <c r="G863">
        <v>5291000</v>
      </c>
    </row>
    <row r="864" spans="1:7" x14ac:dyDescent="0.25">
      <c r="A864" s="20">
        <v>41765</v>
      </c>
      <c r="B864">
        <v>33.119999</v>
      </c>
      <c r="C864">
        <v>33.5</v>
      </c>
      <c r="D864">
        <v>32.919998</v>
      </c>
      <c r="E864">
        <v>33.049999</v>
      </c>
      <c r="F864">
        <v>33.049999</v>
      </c>
      <c r="G864">
        <v>7635000</v>
      </c>
    </row>
    <row r="865" spans="1:7" x14ac:dyDescent="0.25">
      <c r="A865" s="20">
        <v>41766</v>
      </c>
      <c r="B865">
        <v>33.169998</v>
      </c>
      <c r="C865">
        <v>33.689999</v>
      </c>
      <c r="D865">
        <v>32.610000999999997</v>
      </c>
      <c r="E865">
        <v>33.619999</v>
      </c>
      <c r="F865">
        <v>33.619999</v>
      </c>
      <c r="G865">
        <v>9020200</v>
      </c>
    </row>
    <row r="866" spans="1:7" x14ac:dyDescent="0.25">
      <c r="A866" s="20">
        <v>41767</v>
      </c>
      <c r="B866">
        <v>33.669998</v>
      </c>
      <c r="C866">
        <v>34.349997999999999</v>
      </c>
      <c r="D866">
        <v>33.380001</v>
      </c>
      <c r="E866">
        <v>33.610000999999997</v>
      </c>
      <c r="F866">
        <v>33.610000999999997</v>
      </c>
      <c r="G866">
        <v>10228000</v>
      </c>
    </row>
    <row r="867" spans="1:7" x14ac:dyDescent="0.25">
      <c r="A867" s="20">
        <v>41768</v>
      </c>
      <c r="B867">
        <v>33.709999000000003</v>
      </c>
      <c r="C867">
        <v>34.330002</v>
      </c>
      <c r="D867">
        <v>33.259998000000003</v>
      </c>
      <c r="E867">
        <v>34.32</v>
      </c>
      <c r="F867">
        <v>34.32</v>
      </c>
      <c r="G867">
        <v>6725500</v>
      </c>
    </row>
    <row r="868" spans="1:7" x14ac:dyDescent="0.25">
      <c r="A868" s="20">
        <v>41771</v>
      </c>
      <c r="B868">
        <v>34.729999999999997</v>
      </c>
      <c r="C868">
        <v>35.450001</v>
      </c>
      <c r="D868">
        <v>34.639999000000003</v>
      </c>
      <c r="E868">
        <v>35.349997999999999</v>
      </c>
      <c r="F868">
        <v>35.349997999999999</v>
      </c>
      <c r="G868">
        <v>6525700</v>
      </c>
    </row>
    <row r="869" spans="1:7" x14ac:dyDescent="0.25">
      <c r="A869" s="20">
        <v>41772</v>
      </c>
      <c r="B869">
        <v>35.409999999999997</v>
      </c>
      <c r="C869">
        <v>35.639999000000003</v>
      </c>
      <c r="D869">
        <v>35.200001</v>
      </c>
      <c r="E869">
        <v>35.259998000000003</v>
      </c>
      <c r="F869">
        <v>35.259998000000003</v>
      </c>
      <c r="G869">
        <v>4750100</v>
      </c>
    </row>
    <row r="870" spans="1:7" x14ac:dyDescent="0.25">
      <c r="A870" s="20">
        <v>41773</v>
      </c>
      <c r="B870">
        <v>35.130001</v>
      </c>
      <c r="C870">
        <v>35.779998999999997</v>
      </c>
      <c r="D870">
        <v>34.990001999999997</v>
      </c>
      <c r="E870">
        <v>35.43</v>
      </c>
      <c r="F870">
        <v>35.43</v>
      </c>
      <c r="G870">
        <v>7593900</v>
      </c>
    </row>
    <row r="871" spans="1:7" x14ac:dyDescent="0.25">
      <c r="A871" s="20">
        <v>41774</v>
      </c>
      <c r="B871">
        <v>35.209999000000003</v>
      </c>
      <c r="C871">
        <v>35.360000999999997</v>
      </c>
      <c r="D871">
        <v>34.220001000000003</v>
      </c>
      <c r="E871">
        <v>35.049999</v>
      </c>
      <c r="F871">
        <v>35.049999</v>
      </c>
      <c r="G871">
        <v>14546600</v>
      </c>
    </row>
    <row r="872" spans="1:7" x14ac:dyDescent="0.25">
      <c r="A872" s="20">
        <v>41775</v>
      </c>
      <c r="B872">
        <v>35.330002</v>
      </c>
      <c r="C872">
        <v>35.860000999999997</v>
      </c>
      <c r="D872">
        <v>34.909999999999997</v>
      </c>
      <c r="E872">
        <v>35.860000999999997</v>
      </c>
      <c r="F872">
        <v>35.860000999999997</v>
      </c>
      <c r="G872">
        <v>7359400</v>
      </c>
    </row>
    <row r="873" spans="1:7" x14ac:dyDescent="0.25">
      <c r="A873" s="20">
        <v>41778</v>
      </c>
      <c r="B873">
        <v>35.669998</v>
      </c>
      <c r="C873">
        <v>36.340000000000003</v>
      </c>
      <c r="D873">
        <v>35.639999000000003</v>
      </c>
      <c r="E873">
        <v>36.299999</v>
      </c>
      <c r="F873">
        <v>36.299999</v>
      </c>
      <c r="G873">
        <v>6937800</v>
      </c>
    </row>
    <row r="874" spans="1:7" x14ac:dyDescent="0.25">
      <c r="A874" s="20">
        <v>41779</v>
      </c>
      <c r="B874">
        <v>36.400002000000001</v>
      </c>
      <c r="C874">
        <v>36.830002</v>
      </c>
      <c r="D874">
        <v>35.849997999999999</v>
      </c>
      <c r="E874">
        <v>36.580002</v>
      </c>
      <c r="F874">
        <v>36.580002</v>
      </c>
      <c r="G874">
        <v>13104500</v>
      </c>
    </row>
    <row r="875" spans="1:7" x14ac:dyDescent="0.25">
      <c r="A875" s="20">
        <v>41780</v>
      </c>
      <c r="B875">
        <v>36.909999999999997</v>
      </c>
      <c r="C875">
        <v>37.330002</v>
      </c>
      <c r="D875">
        <v>36.82</v>
      </c>
      <c r="E875">
        <v>37.159999999999997</v>
      </c>
      <c r="F875">
        <v>37.159999999999997</v>
      </c>
      <c r="G875">
        <v>8804700</v>
      </c>
    </row>
    <row r="876" spans="1:7" x14ac:dyDescent="0.25">
      <c r="A876" s="20">
        <v>41781</v>
      </c>
      <c r="B876">
        <v>37.130001</v>
      </c>
      <c r="C876">
        <v>37.5</v>
      </c>
      <c r="D876">
        <v>36.959999000000003</v>
      </c>
      <c r="E876">
        <v>37.189999</v>
      </c>
      <c r="F876">
        <v>37.189999</v>
      </c>
      <c r="G876">
        <v>5217700</v>
      </c>
    </row>
    <row r="877" spans="1:7" x14ac:dyDescent="0.25">
      <c r="A877" s="20">
        <v>41782</v>
      </c>
      <c r="B877">
        <v>37.169998</v>
      </c>
      <c r="C877">
        <v>37.599997999999999</v>
      </c>
      <c r="D877">
        <v>37.159999999999997</v>
      </c>
      <c r="E877">
        <v>37.459999000000003</v>
      </c>
      <c r="F877">
        <v>37.459999000000003</v>
      </c>
      <c r="G877">
        <v>3579600</v>
      </c>
    </row>
    <row r="878" spans="1:7" x14ac:dyDescent="0.25">
      <c r="A878" s="20">
        <v>41786</v>
      </c>
      <c r="B878">
        <v>38.150002000000001</v>
      </c>
      <c r="C878">
        <v>38.669998</v>
      </c>
      <c r="D878">
        <v>38.009998000000003</v>
      </c>
      <c r="E878">
        <v>38.619999</v>
      </c>
      <c r="F878">
        <v>38.619999</v>
      </c>
      <c r="G878">
        <v>6431400</v>
      </c>
    </row>
    <row r="879" spans="1:7" x14ac:dyDescent="0.25">
      <c r="A879" s="20">
        <v>41787</v>
      </c>
      <c r="B879">
        <v>38.630001</v>
      </c>
      <c r="C879">
        <v>38.860000999999997</v>
      </c>
      <c r="D879">
        <v>38.130001</v>
      </c>
      <c r="E879">
        <v>38.740001999999997</v>
      </c>
      <c r="F879">
        <v>38.740001999999997</v>
      </c>
      <c r="G879">
        <v>8013300</v>
      </c>
    </row>
    <row r="880" spans="1:7" x14ac:dyDescent="0.25">
      <c r="A880" s="20">
        <v>41788</v>
      </c>
      <c r="B880">
        <v>38.909999999999997</v>
      </c>
      <c r="C880">
        <v>39.119999</v>
      </c>
      <c r="D880">
        <v>38.599997999999999</v>
      </c>
      <c r="E880">
        <v>38.880001</v>
      </c>
      <c r="F880">
        <v>38.880001</v>
      </c>
      <c r="G880">
        <v>5982900</v>
      </c>
    </row>
    <row r="881" spans="1:7" x14ac:dyDescent="0.25">
      <c r="A881" s="20">
        <v>41789</v>
      </c>
      <c r="B881">
        <v>38.880001</v>
      </c>
      <c r="C881">
        <v>38.990001999999997</v>
      </c>
      <c r="D881">
        <v>38.659999999999997</v>
      </c>
      <c r="E881">
        <v>38.950001</v>
      </c>
      <c r="F881">
        <v>38.950001</v>
      </c>
      <c r="G881">
        <v>4928000</v>
      </c>
    </row>
    <row r="882" spans="1:7" x14ac:dyDescent="0.25">
      <c r="A882" s="20">
        <v>41792</v>
      </c>
      <c r="B882">
        <v>38.950001</v>
      </c>
      <c r="C882">
        <v>39.229999999999997</v>
      </c>
      <c r="D882">
        <v>38.540000999999997</v>
      </c>
      <c r="E882">
        <v>39.189999</v>
      </c>
      <c r="F882">
        <v>39.189999</v>
      </c>
      <c r="G882">
        <v>4574400</v>
      </c>
    </row>
    <row r="883" spans="1:7" x14ac:dyDescent="0.25">
      <c r="A883" s="20">
        <v>41793</v>
      </c>
      <c r="B883">
        <v>38.939999</v>
      </c>
      <c r="C883">
        <v>39.18</v>
      </c>
      <c r="D883">
        <v>38.700001</v>
      </c>
      <c r="E883">
        <v>39</v>
      </c>
      <c r="F883">
        <v>39</v>
      </c>
      <c r="G883">
        <v>5297400</v>
      </c>
    </row>
    <row r="884" spans="1:7" x14ac:dyDescent="0.25">
      <c r="A884" s="20">
        <v>41794</v>
      </c>
      <c r="B884">
        <v>38.82</v>
      </c>
      <c r="C884">
        <v>39.659999999999997</v>
      </c>
      <c r="D884">
        <v>38.720001000000003</v>
      </c>
      <c r="E884">
        <v>39.419998</v>
      </c>
      <c r="F884">
        <v>39.419998</v>
      </c>
      <c r="G884">
        <v>5294800</v>
      </c>
    </row>
    <row r="885" spans="1:7" x14ac:dyDescent="0.25">
      <c r="A885" s="20">
        <v>41795</v>
      </c>
      <c r="B885">
        <v>39.919998</v>
      </c>
      <c r="C885">
        <v>41</v>
      </c>
      <c r="D885">
        <v>39.560001</v>
      </c>
      <c r="E885">
        <v>40.82</v>
      </c>
      <c r="F885">
        <v>40.82</v>
      </c>
      <c r="G885">
        <v>8721400</v>
      </c>
    </row>
    <row r="886" spans="1:7" x14ac:dyDescent="0.25">
      <c r="A886" s="20">
        <v>41796</v>
      </c>
      <c r="B886">
        <v>41.860000999999997</v>
      </c>
      <c r="C886">
        <v>42.93</v>
      </c>
      <c r="D886">
        <v>41.799999</v>
      </c>
      <c r="E886">
        <v>42.900002000000001</v>
      </c>
      <c r="F886">
        <v>42.900002000000001</v>
      </c>
      <c r="G886">
        <v>10427900</v>
      </c>
    </row>
    <row r="887" spans="1:7" x14ac:dyDescent="0.25">
      <c r="A887" s="20">
        <v>41799</v>
      </c>
      <c r="B887">
        <v>43.099997999999999</v>
      </c>
      <c r="C887">
        <v>43.529998999999997</v>
      </c>
      <c r="D887">
        <v>42.200001</v>
      </c>
      <c r="E887">
        <v>42.290000999999997</v>
      </c>
      <c r="F887">
        <v>42.290000999999997</v>
      </c>
      <c r="G887">
        <v>7106400</v>
      </c>
    </row>
    <row r="888" spans="1:7" x14ac:dyDescent="0.25">
      <c r="A888" s="20">
        <v>41800</v>
      </c>
      <c r="B888">
        <v>42.119999</v>
      </c>
      <c r="C888">
        <v>43.09</v>
      </c>
      <c r="D888">
        <v>41.860000999999997</v>
      </c>
      <c r="E888">
        <v>43.040000999999997</v>
      </c>
      <c r="F888">
        <v>43.040000999999997</v>
      </c>
      <c r="G888">
        <v>4911900</v>
      </c>
    </row>
    <row r="889" spans="1:7" x14ac:dyDescent="0.25">
      <c r="A889" s="20">
        <v>41801</v>
      </c>
      <c r="B889">
        <v>42.27</v>
      </c>
      <c r="C889">
        <v>42.619999</v>
      </c>
      <c r="D889">
        <v>41.459999000000003</v>
      </c>
      <c r="E889">
        <v>42.110000999999997</v>
      </c>
      <c r="F889">
        <v>42.110000999999997</v>
      </c>
      <c r="G889">
        <v>6708900</v>
      </c>
    </row>
    <row r="890" spans="1:7" x14ac:dyDescent="0.25">
      <c r="A890" s="20">
        <v>41802</v>
      </c>
      <c r="B890">
        <v>41.799999</v>
      </c>
      <c r="C890">
        <v>42.009998000000003</v>
      </c>
      <c r="D890">
        <v>39.310001</v>
      </c>
      <c r="E890">
        <v>40.080002</v>
      </c>
      <c r="F890">
        <v>40.080002</v>
      </c>
      <c r="G890">
        <v>11823400</v>
      </c>
    </row>
    <row r="891" spans="1:7" x14ac:dyDescent="0.25">
      <c r="A891" s="20">
        <v>41803</v>
      </c>
      <c r="B891">
        <v>40.340000000000003</v>
      </c>
      <c r="C891">
        <v>41.130001</v>
      </c>
      <c r="D891">
        <v>39.689999</v>
      </c>
      <c r="E891">
        <v>40.740001999999997</v>
      </c>
      <c r="F891">
        <v>40.740001999999997</v>
      </c>
      <c r="G891">
        <v>6681000</v>
      </c>
    </row>
    <row r="892" spans="1:7" x14ac:dyDescent="0.25">
      <c r="A892" s="20">
        <v>41806</v>
      </c>
      <c r="B892">
        <v>40.549999</v>
      </c>
      <c r="C892">
        <v>41.240001999999997</v>
      </c>
      <c r="D892">
        <v>40.07</v>
      </c>
      <c r="E892">
        <v>40.779998999999997</v>
      </c>
      <c r="F892">
        <v>40.779998999999997</v>
      </c>
      <c r="G892">
        <v>5695400</v>
      </c>
    </row>
    <row r="893" spans="1:7" x14ac:dyDescent="0.25">
      <c r="A893" s="20">
        <v>41807</v>
      </c>
      <c r="B893">
        <v>40.919998</v>
      </c>
      <c r="C893">
        <v>42.279998999999997</v>
      </c>
      <c r="D893">
        <v>40.700001</v>
      </c>
      <c r="E893">
        <v>42.18</v>
      </c>
      <c r="F893">
        <v>42.18</v>
      </c>
      <c r="G893">
        <v>6827000</v>
      </c>
    </row>
    <row r="894" spans="1:7" x14ac:dyDescent="0.25">
      <c r="A894" s="20">
        <v>41808</v>
      </c>
      <c r="B894">
        <v>42.360000999999997</v>
      </c>
      <c r="C894">
        <v>44.48</v>
      </c>
      <c r="D894">
        <v>42.279998999999997</v>
      </c>
      <c r="E894">
        <v>44.419998</v>
      </c>
      <c r="F894">
        <v>44.419998</v>
      </c>
      <c r="G894">
        <v>10933300</v>
      </c>
    </row>
    <row r="895" spans="1:7" x14ac:dyDescent="0.25">
      <c r="A895" s="20">
        <v>41809</v>
      </c>
      <c r="B895">
        <v>44.799999</v>
      </c>
      <c r="C895">
        <v>45.09</v>
      </c>
      <c r="D895">
        <v>43.889999000000003</v>
      </c>
      <c r="E895">
        <v>44.259998000000003</v>
      </c>
      <c r="F895">
        <v>44.259998000000003</v>
      </c>
      <c r="G895">
        <v>9146900</v>
      </c>
    </row>
    <row r="896" spans="1:7" x14ac:dyDescent="0.25">
      <c r="A896" s="20">
        <v>41810</v>
      </c>
      <c r="B896">
        <v>44.389999000000003</v>
      </c>
      <c r="C896">
        <v>44.720001000000003</v>
      </c>
      <c r="D896">
        <v>43.619999</v>
      </c>
      <c r="E896">
        <v>43.639999000000003</v>
      </c>
      <c r="F896">
        <v>43.639999000000003</v>
      </c>
      <c r="G896">
        <v>5964900</v>
      </c>
    </row>
    <row r="897" spans="1:7" x14ac:dyDescent="0.25">
      <c r="A897" s="20">
        <v>41813</v>
      </c>
      <c r="B897">
        <v>43.880001</v>
      </c>
      <c r="C897">
        <v>44.84</v>
      </c>
      <c r="D897">
        <v>43.389999000000003</v>
      </c>
      <c r="E897">
        <v>44.740001999999997</v>
      </c>
      <c r="F897">
        <v>44.740001999999997</v>
      </c>
      <c r="G897">
        <v>5990900</v>
      </c>
    </row>
    <row r="898" spans="1:7" x14ac:dyDescent="0.25">
      <c r="A898" s="20">
        <v>41814</v>
      </c>
      <c r="B898">
        <v>44.27</v>
      </c>
      <c r="C898">
        <v>44.93</v>
      </c>
      <c r="D898">
        <v>42.709999000000003</v>
      </c>
      <c r="E898">
        <v>43.07</v>
      </c>
      <c r="F898">
        <v>43.07</v>
      </c>
      <c r="G898">
        <v>9254900</v>
      </c>
    </row>
    <row r="899" spans="1:7" x14ac:dyDescent="0.25">
      <c r="A899" s="20">
        <v>41815</v>
      </c>
      <c r="B899">
        <v>42.360000999999997</v>
      </c>
      <c r="C899">
        <v>44.790000999999997</v>
      </c>
      <c r="D899">
        <v>42.299999</v>
      </c>
      <c r="E899">
        <v>44.790000999999997</v>
      </c>
      <c r="F899">
        <v>44.790000999999997</v>
      </c>
      <c r="G899">
        <v>9883200</v>
      </c>
    </row>
    <row r="900" spans="1:7" x14ac:dyDescent="0.25">
      <c r="A900" s="20">
        <v>41816</v>
      </c>
      <c r="B900">
        <v>44.790000999999997</v>
      </c>
      <c r="C900">
        <v>44.82</v>
      </c>
      <c r="D900">
        <v>43.029998999999997</v>
      </c>
      <c r="E900">
        <v>44.189999</v>
      </c>
      <c r="F900">
        <v>44.189999</v>
      </c>
      <c r="G900">
        <v>9478000</v>
      </c>
    </row>
    <row r="901" spans="1:7" x14ac:dyDescent="0.25">
      <c r="A901" s="20">
        <v>41817</v>
      </c>
      <c r="B901">
        <v>43.759998000000003</v>
      </c>
      <c r="C901">
        <v>44.650002000000001</v>
      </c>
      <c r="D901">
        <v>43.619999</v>
      </c>
      <c r="E901">
        <v>44.560001</v>
      </c>
      <c r="F901">
        <v>44.560001</v>
      </c>
      <c r="G901">
        <v>5905200</v>
      </c>
    </row>
    <row r="902" spans="1:7" x14ac:dyDescent="0.25">
      <c r="A902" s="20">
        <v>41820</v>
      </c>
      <c r="B902">
        <v>44.650002000000001</v>
      </c>
      <c r="C902">
        <v>45.490001999999997</v>
      </c>
      <c r="D902">
        <v>44.43</v>
      </c>
      <c r="E902">
        <v>44.98</v>
      </c>
      <c r="F902">
        <v>44.98</v>
      </c>
      <c r="G902">
        <v>6272800</v>
      </c>
    </row>
    <row r="903" spans="1:7" x14ac:dyDescent="0.25">
      <c r="A903" s="20">
        <v>41821</v>
      </c>
      <c r="B903">
        <v>45.400002000000001</v>
      </c>
      <c r="C903">
        <v>46.619999</v>
      </c>
      <c r="D903">
        <v>45.200001</v>
      </c>
      <c r="E903">
        <v>46.139999000000003</v>
      </c>
      <c r="F903">
        <v>46.139999000000003</v>
      </c>
      <c r="G903">
        <v>5994000</v>
      </c>
    </row>
    <row r="904" spans="1:7" x14ac:dyDescent="0.25">
      <c r="A904" s="20">
        <v>41822</v>
      </c>
      <c r="B904">
        <v>46.310001</v>
      </c>
      <c r="C904">
        <v>47.09</v>
      </c>
      <c r="D904">
        <v>46.25</v>
      </c>
      <c r="E904">
        <v>46.630001</v>
      </c>
      <c r="F904">
        <v>46.630001</v>
      </c>
      <c r="G904">
        <v>6132200</v>
      </c>
    </row>
    <row r="905" spans="1:7" x14ac:dyDescent="0.25">
      <c r="A905" s="20">
        <v>41823</v>
      </c>
      <c r="B905">
        <v>47.459999000000003</v>
      </c>
      <c r="C905">
        <v>47.66</v>
      </c>
      <c r="D905">
        <v>47.119999</v>
      </c>
      <c r="E905">
        <v>47.27</v>
      </c>
      <c r="F905">
        <v>47.27</v>
      </c>
      <c r="G905">
        <v>3894900</v>
      </c>
    </row>
    <row r="906" spans="1:7" x14ac:dyDescent="0.25">
      <c r="A906" s="20">
        <v>41827</v>
      </c>
      <c r="B906">
        <v>46.91</v>
      </c>
      <c r="C906">
        <v>47.029998999999997</v>
      </c>
      <c r="D906">
        <v>46.139999000000003</v>
      </c>
      <c r="E906">
        <v>46.290000999999997</v>
      </c>
      <c r="F906">
        <v>46.290000999999997</v>
      </c>
      <c r="G906">
        <v>6115000</v>
      </c>
    </row>
    <row r="907" spans="1:7" x14ac:dyDescent="0.25">
      <c r="A907" s="20">
        <v>41828</v>
      </c>
      <c r="B907">
        <v>45.959999000000003</v>
      </c>
      <c r="C907">
        <v>45.98</v>
      </c>
      <c r="D907">
        <v>44.490001999999997</v>
      </c>
      <c r="E907">
        <v>45.529998999999997</v>
      </c>
      <c r="F907">
        <v>45.529998999999997</v>
      </c>
      <c r="G907">
        <v>9921200</v>
      </c>
    </row>
    <row r="908" spans="1:7" x14ac:dyDescent="0.25">
      <c r="A908" s="20">
        <v>41829</v>
      </c>
      <c r="B908">
        <v>46.23</v>
      </c>
      <c r="C908">
        <v>46.720001000000003</v>
      </c>
      <c r="D908">
        <v>45.84</v>
      </c>
      <c r="E908">
        <v>46.439999</v>
      </c>
      <c r="F908">
        <v>46.439999</v>
      </c>
      <c r="G908">
        <v>7498000</v>
      </c>
    </row>
    <row r="909" spans="1:7" x14ac:dyDescent="0.25">
      <c r="A909" s="20">
        <v>41830</v>
      </c>
      <c r="B909">
        <v>43.889999000000003</v>
      </c>
      <c r="C909">
        <v>45.509998000000003</v>
      </c>
      <c r="D909">
        <v>43.759998000000003</v>
      </c>
      <c r="E909">
        <v>44.799999</v>
      </c>
      <c r="F909">
        <v>44.799999</v>
      </c>
      <c r="G909">
        <v>8874800</v>
      </c>
    </row>
    <row r="910" spans="1:7" x14ac:dyDescent="0.25">
      <c r="A910" s="20">
        <v>41831</v>
      </c>
      <c r="B910">
        <v>44.860000999999997</v>
      </c>
      <c r="C910">
        <v>45.419998</v>
      </c>
      <c r="D910">
        <v>44.5</v>
      </c>
      <c r="E910">
        <v>45.27</v>
      </c>
      <c r="F910">
        <v>45.27</v>
      </c>
      <c r="G910">
        <v>4868800</v>
      </c>
    </row>
    <row r="911" spans="1:7" x14ac:dyDescent="0.25">
      <c r="A911" s="20">
        <v>41834</v>
      </c>
      <c r="B911">
        <v>46.279998999999997</v>
      </c>
      <c r="C911">
        <v>46.990001999999997</v>
      </c>
      <c r="D911">
        <v>46.259998000000003</v>
      </c>
      <c r="E911">
        <v>46.560001</v>
      </c>
      <c r="F911">
        <v>46.560001</v>
      </c>
      <c r="G911">
        <v>4035800</v>
      </c>
    </row>
    <row r="912" spans="1:7" x14ac:dyDescent="0.25">
      <c r="A912" s="20">
        <v>41835</v>
      </c>
      <c r="B912">
        <v>46.970001000000003</v>
      </c>
      <c r="C912">
        <v>47.09</v>
      </c>
      <c r="D912">
        <v>44.889999000000003</v>
      </c>
      <c r="E912">
        <v>45.720001000000003</v>
      </c>
      <c r="F912">
        <v>45.720001000000003</v>
      </c>
      <c r="G912">
        <v>8910200</v>
      </c>
    </row>
    <row r="913" spans="1:7" x14ac:dyDescent="0.25">
      <c r="A913" s="20">
        <v>41836</v>
      </c>
      <c r="B913">
        <v>47.09</v>
      </c>
      <c r="C913">
        <v>47.25</v>
      </c>
      <c r="D913">
        <v>45.98</v>
      </c>
      <c r="E913">
        <v>46.790000999999997</v>
      </c>
      <c r="F913">
        <v>46.790000999999997</v>
      </c>
      <c r="G913">
        <v>6314700</v>
      </c>
    </row>
    <row r="914" spans="1:7" x14ac:dyDescent="0.25">
      <c r="A914" s="20">
        <v>41837</v>
      </c>
      <c r="B914">
        <v>46.220001000000003</v>
      </c>
      <c r="C914">
        <v>46.860000999999997</v>
      </c>
      <c r="D914">
        <v>41.23</v>
      </c>
      <c r="E914">
        <v>42.290000999999997</v>
      </c>
      <c r="F914">
        <v>42.290000999999997</v>
      </c>
      <c r="G914">
        <v>18160600</v>
      </c>
    </row>
    <row r="915" spans="1:7" x14ac:dyDescent="0.25">
      <c r="A915" s="20">
        <v>41838</v>
      </c>
      <c r="B915">
        <v>44.189999</v>
      </c>
      <c r="C915">
        <v>45.75</v>
      </c>
      <c r="D915">
        <v>43.830002</v>
      </c>
      <c r="E915">
        <v>45.43</v>
      </c>
      <c r="F915">
        <v>45.43</v>
      </c>
      <c r="G915">
        <v>7046900</v>
      </c>
    </row>
    <row r="916" spans="1:7" x14ac:dyDescent="0.25">
      <c r="A916" s="20">
        <v>41841</v>
      </c>
      <c r="B916">
        <v>45.02</v>
      </c>
      <c r="C916">
        <v>45.150002000000001</v>
      </c>
      <c r="D916">
        <v>43.41</v>
      </c>
      <c r="E916">
        <v>44.32</v>
      </c>
      <c r="F916">
        <v>44.32</v>
      </c>
      <c r="G916">
        <v>9528600</v>
      </c>
    </row>
    <row r="917" spans="1:7" x14ac:dyDescent="0.25">
      <c r="A917" s="20">
        <v>41842</v>
      </c>
      <c r="B917">
        <v>45.389999000000003</v>
      </c>
      <c r="C917">
        <v>45.790000999999997</v>
      </c>
      <c r="D917">
        <v>44.91</v>
      </c>
      <c r="E917">
        <v>45.220001000000003</v>
      </c>
      <c r="F917">
        <v>45.220001000000003</v>
      </c>
      <c r="G917">
        <v>7040400</v>
      </c>
    </row>
    <row r="918" spans="1:7" x14ac:dyDescent="0.25">
      <c r="A918" s="20">
        <v>41843</v>
      </c>
      <c r="B918">
        <v>45.540000999999997</v>
      </c>
      <c r="C918">
        <v>45.610000999999997</v>
      </c>
      <c r="D918">
        <v>44.599997999999999</v>
      </c>
      <c r="E918">
        <v>44.82</v>
      </c>
      <c r="F918">
        <v>44.82</v>
      </c>
      <c r="G918">
        <v>7860300</v>
      </c>
    </row>
    <row r="919" spans="1:7" x14ac:dyDescent="0.25">
      <c r="A919" s="20">
        <v>41844</v>
      </c>
      <c r="B919">
        <v>45.220001000000003</v>
      </c>
      <c r="C919">
        <v>45.25</v>
      </c>
      <c r="D919">
        <v>44.43</v>
      </c>
      <c r="E919">
        <v>45.16</v>
      </c>
      <c r="F919">
        <v>45.16</v>
      </c>
      <c r="G919">
        <v>6416900</v>
      </c>
    </row>
    <row r="920" spans="1:7" x14ac:dyDescent="0.25">
      <c r="A920" s="20">
        <v>41845</v>
      </c>
      <c r="B920">
        <v>44.360000999999997</v>
      </c>
      <c r="C920">
        <v>44.470001000000003</v>
      </c>
      <c r="D920">
        <v>43.59</v>
      </c>
      <c r="E920">
        <v>43.84</v>
      </c>
      <c r="F920">
        <v>43.84</v>
      </c>
      <c r="G920">
        <v>8587100</v>
      </c>
    </row>
    <row r="921" spans="1:7" x14ac:dyDescent="0.25">
      <c r="A921" s="20">
        <v>41848</v>
      </c>
      <c r="B921">
        <v>43.990001999999997</v>
      </c>
      <c r="C921">
        <v>44.290000999999997</v>
      </c>
      <c r="D921">
        <v>42.880001</v>
      </c>
      <c r="E921">
        <v>44.080002</v>
      </c>
      <c r="F921">
        <v>44.080002</v>
      </c>
      <c r="G921">
        <v>7992100</v>
      </c>
    </row>
    <row r="922" spans="1:7" x14ac:dyDescent="0.25">
      <c r="A922" s="20">
        <v>41849</v>
      </c>
      <c r="B922">
        <v>44.25</v>
      </c>
      <c r="C922">
        <v>44.849997999999999</v>
      </c>
      <c r="D922">
        <v>43.720001000000003</v>
      </c>
      <c r="E922">
        <v>44.119999</v>
      </c>
      <c r="F922">
        <v>44.119999</v>
      </c>
      <c r="G922">
        <v>8568600</v>
      </c>
    </row>
    <row r="923" spans="1:7" x14ac:dyDescent="0.25">
      <c r="A923" s="20">
        <v>41850</v>
      </c>
      <c r="B923">
        <v>44.57</v>
      </c>
      <c r="C923">
        <v>44.650002000000001</v>
      </c>
      <c r="D923">
        <v>43.220001000000003</v>
      </c>
      <c r="E923">
        <v>43.389999000000003</v>
      </c>
      <c r="F923">
        <v>43.389999000000003</v>
      </c>
      <c r="G923">
        <v>12042100</v>
      </c>
    </row>
    <row r="924" spans="1:7" x14ac:dyDescent="0.25">
      <c r="A924" s="20">
        <v>41851</v>
      </c>
      <c r="B924">
        <v>42</v>
      </c>
      <c r="C924">
        <v>42.23</v>
      </c>
      <c r="D924">
        <v>39.200001</v>
      </c>
      <c r="E924">
        <v>39.729999999999997</v>
      </c>
      <c r="F924">
        <v>39.729999999999997</v>
      </c>
      <c r="G924">
        <v>24974500</v>
      </c>
    </row>
    <row r="925" spans="1:7" x14ac:dyDescent="0.25">
      <c r="A925" s="20">
        <v>41852</v>
      </c>
      <c r="B925">
        <v>39.330002</v>
      </c>
      <c r="C925">
        <v>40.68</v>
      </c>
      <c r="D925">
        <v>36.919998</v>
      </c>
      <c r="E925">
        <v>37.75</v>
      </c>
      <c r="F925">
        <v>37.75</v>
      </c>
      <c r="G925">
        <v>29036100</v>
      </c>
    </row>
    <row r="926" spans="1:7" x14ac:dyDescent="0.25">
      <c r="A926" s="20">
        <v>41855</v>
      </c>
      <c r="B926">
        <v>38.020000000000003</v>
      </c>
      <c r="C926">
        <v>40.119999</v>
      </c>
      <c r="D926">
        <v>37.529998999999997</v>
      </c>
      <c r="E926">
        <v>39.290000999999997</v>
      </c>
      <c r="F926">
        <v>39.290000999999997</v>
      </c>
      <c r="G926">
        <v>19623600</v>
      </c>
    </row>
    <row r="927" spans="1:7" x14ac:dyDescent="0.25">
      <c r="A927" s="20">
        <v>41856</v>
      </c>
      <c r="B927">
        <v>38.520000000000003</v>
      </c>
      <c r="C927">
        <v>38.990001999999997</v>
      </c>
      <c r="D927">
        <v>35.950001</v>
      </c>
      <c r="E927">
        <v>36.590000000000003</v>
      </c>
      <c r="F927">
        <v>36.590000000000003</v>
      </c>
      <c r="G927">
        <v>25072300</v>
      </c>
    </row>
    <row r="928" spans="1:7" x14ac:dyDescent="0.25">
      <c r="A928" s="20">
        <v>41857</v>
      </c>
      <c r="B928">
        <v>35.909999999999997</v>
      </c>
      <c r="C928">
        <v>37.869999</v>
      </c>
      <c r="D928">
        <v>35.830002</v>
      </c>
      <c r="E928">
        <v>36.409999999999997</v>
      </c>
      <c r="F928">
        <v>36.409999999999997</v>
      </c>
      <c r="G928">
        <v>16184800</v>
      </c>
    </row>
    <row r="929" spans="1:7" x14ac:dyDescent="0.25">
      <c r="A929" s="20">
        <v>41858</v>
      </c>
      <c r="B929">
        <v>37.340000000000003</v>
      </c>
      <c r="C929">
        <v>37.619999</v>
      </c>
      <c r="D929">
        <v>35.009998000000003</v>
      </c>
      <c r="E929">
        <v>35.650002000000001</v>
      </c>
      <c r="F929">
        <v>35.650002000000001</v>
      </c>
      <c r="G929">
        <v>20907800</v>
      </c>
    </row>
    <row r="930" spans="1:7" x14ac:dyDescent="0.25">
      <c r="A930" s="20">
        <v>41859</v>
      </c>
      <c r="B930">
        <v>35.650002000000001</v>
      </c>
      <c r="C930">
        <v>37.18</v>
      </c>
      <c r="D930">
        <v>35.159999999999997</v>
      </c>
      <c r="E930">
        <v>37.080002</v>
      </c>
      <c r="F930">
        <v>37.080002</v>
      </c>
      <c r="G930">
        <v>15867900</v>
      </c>
    </row>
    <row r="931" spans="1:7" x14ac:dyDescent="0.25">
      <c r="A931" s="20">
        <v>41862</v>
      </c>
      <c r="B931">
        <v>37.849997999999999</v>
      </c>
      <c r="C931">
        <v>39.509998000000003</v>
      </c>
      <c r="D931">
        <v>37.669998</v>
      </c>
      <c r="E931">
        <v>38.560001</v>
      </c>
      <c r="F931">
        <v>38.560001</v>
      </c>
      <c r="G931">
        <v>13602500</v>
      </c>
    </row>
    <row r="932" spans="1:7" x14ac:dyDescent="0.25">
      <c r="A932" s="20">
        <v>41863</v>
      </c>
      <c r="B932">
        <v>38.720001000000003</v>
      </c>
      <c r="C932">
        <v>39.419998</v>
      </c>
      <c r="D932">
        <v>38.32</v>
      </c>
      <c r="E932">
        <v>38.830002</v>
      </c>
      <c r="F932">
        <v>38.830002</v>
      </c>
      <c r="G932">
        <v>14337700</v>
      </c>
    </row>
    <row r="933" spans="1:7" x14ac:dyDescent="0.25">
      <c r="A933" s="20">
        <v>41864</v>
      </c>
      <c r="B933">
        <v>39.810001</v>
      </c>
      <c r="C933">
        <v>41.23</v>
      </c>
      <c r="D933">
        <v>39.540000999999997</v>
      </c>
      <c r="E933">
        <v>41.040000999999997</v>
      </c>
      <c r="F933">
        <v>41.040000999999997</v>
      </c>
      <c r="G933">
        <v>11737400</v>
      </c>
    </row>
    <row r="934" spans="1:7" x14ac:dyDescent="0.25">
      <c r="A934" s="20">
        <v>41865</v>
      </c>
      <c r="B934">
        <v>41.619999</v>
      </c>
      <c r="C934">
        <v>42.439999</v>
      </c>
      <c r="D934">
        <v>41.389999000000003</v>
      </c>
      <c r="E934">
        <v>42.380001</v>
      </c>
      <c r="F934">
        <v>42.380001</v>
      </c>
      <c r="G934">
        <v>10763800</v>
      </c>
    </row>
    <row r="935" spans="1:7" x14ac:dyDescent="0.25">
      <c r="A935" s="20">
        <v>41866</v>
      </c>
      <c r="B935">
        <v>43.23</v>
      </c>
      <c r="C935">
        <v>43.5</v>
      </c>
      <c r="D935">
        <v>39.919998</v>
      </c>
      <c r="E935">
        <v>42.360000999999997</v>
      </c>
      <c r="F935">
        <v>42.360000999999997</v>
      </c>
      <c r="G935">
        <v>21613000</v>
      </c>
    </row>
    <row r="936" spans="1:7" x14ac:dyDescent="0.25">
      <c r="A936" s="20">
        <v>41869</v>
      </c>
      <c r="B936">
        <v>43.66</v>
      </c>
      <c r="C936">
        <v>43.970001000000003</v>
      </c>
      <c r="D936">
        <v>43.400002000000001</v>
      </c>
      <c r="E936">
        <v>43.950001</v>
      </c>
      <c r="F936">
        <v>43.950001</v>
      </c>
      <c r="G936">
        <v>9092500</v>
      </c>
    </row>
    <row r="937" spans="1:7" x14ac:dyDescent="0.25">
      <c r="A937" s="20">
        <v>41870</v>
      </c>
      <c r="B937">
        <v>44.5</v>
      </c>
      <c r="C937">
        <v>44.619999</v>
      </c>
      <c r="D937">
        <v>44.060001</v>
      </c>
      <c r="E937">
        <v>44.369999</v>
      </c>
      <c r="F937">
        <v>44.369999</v>
      </c>
      <c r="G937">
        <v>10418800</v>
      </c>
    </row>
    <row r="938" spans="1:7" x14ac:dyDescent="0.25">
      <c r="A938" s="20">
        <v>41871</v>
      </c>
      <c r="B938">
        <v>43.740001999999997</v>
      </c>
      <c r="C938">
        <v>44.220001000000003</v>
      </c>
      <c r="D938">
        <v>43.139999000000003</v>
      </c>
      <c r="E938">
        <v>44.029998999999997</v>
      </c>
      <c r="F938">
        <v>44.029998999999997</v>
      </c>
      <c r="G938">
        <v>10426600</v>
      </c>
    </row>
    <row r="939" spans="1:7" x14ac:dyDescent="0.25">
      <c r="A939" s="20">
        <v>41872</v>
      </c>
      <c r="B939">
        <v>43.93</v>
      </c>
      <c r="C939">
        <v>44.099997999999999</v>
      </c>
      <c r="D939">
        <v>43.380001</v>
      </c>
      <c r="E939">
        <v>43.900002000000001</v>
      </c>
      <c r="F939">
        <v>43.900002000000001</v>
      </c>
      <c r="G939">
        <v>5553700</v>
      </c>
    </row>
    <row r="940" spans="1:7" x14ac:dyDescent="0.25">
      <c r="A940" s="20">
        <v>41873</v>
      </c>
      <c r="B940">
        <v>44</v>
      </c>
      <c r="C940">
        <v>44.360000999999997</v>
      </c>
      <c r="D940">
        <v>43.130001</v>
      </c>
      <c r="E940">
        <v>44.060001</v>
      </c>
      <c r="F940">
        <v>44.060001</v>
      </c>
      <c r="G940">
        <v>8428200</v>
      </c>
    </row>
    <row r="941" spans="1:7" x14ac:dyDescent="0.25">
      <c r="A941" s="20">
        <v>41876</v>
      </c>
      <c r="B941">
        <v>44.560001</v>
      </c>
      <c r="C941">
        <v>44.790000999999997</v>
      </c>
      <c r="D941">
        <v>44.18</v>
      </c>
      <c r="E941">
        <v>44.52</v>
      </c>
      <c r="F941">
        <v>44.52</v>
      </c>
      <c r="G941">
        <v>6463300</v>
      </c>
    </row>
    <row r="942" spans="1:7" x14ac:dyDescent="0.25">
      <c r="A942" s="20">
        <v>41877</v>
      </c>
      <c r="B942">
        <v>44.439999</v>
      </c>
      <c r="C942">
        <v>44.619999</v>
      </c>
      <c r="D942">
        <v>43.950001</v>
      </c>
      <c r="E942">
        <v>44.139999000000003</v>
      </c>
      <c r="F942">
        <v>44.139999000000003</v>
      </c>
      <c r="G942">
        <v>5161400</v>
      </c>
    </row>
    <row r="943" spans="1:7" x14ac:dyDescent="0.25">
      <c r="A943" s="20">
        <v>41878</v>
      </c>
      <c r="B943">
        <v>44.029998999999997</v>
      </c>
      <c r="C943">
        <v>44.240001999999997</v>
      </c>
      <c r="D943">
        <v>43.43</v>
      </c>
      <c r="E943">
        <v>43.830002</v>
      </c>
      <c r="F943">
        <v>43.830002</v>
      </c>
      <c r="G943">
        <v>5263900</v>
      </c>
    </row>
    <row r="944" spans="1:7" x14ac:dyDescent="0.25">
      <c r="A944" s="20">
        <v>41879</v>
      </c>
      <c r="B944">
        <v>42.560001</v>
      </c>
      <c r="C944">
        <v>43.52</v>
      </c>
      <c r="D944">
        <v>42.419998</v>
      </c>
      <c r="E944">
        <v>43.080002</v>
      </c>
      <c r="F944">
        <v>43.080002</v>
      </c>
      <c r="G944">
        <v>6626500</v>
      </c>
    </row>
    <row r="945" spans="1:7" x14ac:dyDescent="0.25">
      <c r="A945" s="20">
        <v>41880</v>
      </c>
      <c r="B945">
        <v>43.580002</v>
      </c>
      <c r="C945">
        <v>43.689999</v>
      </c>
      <c r="D945">
        <v>42.900002000000001</v>
      </c>
      <c r="E945">
        <v>43.380001</v>
      </c>
      <c r="F945">
        <v>43.380001</v>
      </c>
      <c r="G945">
        <v>6612800</v>
      </c>
    </row>
    <row r="946" spans="1:7" x14ac:dyDescent="0.25">
      <c r="A946" s="20">
        <v>41884</v>
      </c>
      <c r="B946">
        <v>43.419998</v>
      </c>
      <c r="C946">
        <v>43.57</v>
      </c>
      <c r="D946">
        <v>42.759998000000003</v>
      </c>
      <c r="E946">
        <v>43.099997999999999</v>
      </c>
      <c r="F946">
        <v>43.099997999999999</v>
      </c>
      <c r="G946">
        <v>5533100</v>
      </c>
    </row>
    <row r="947" spans="1:7" x14ac:dyDescent="0.25">
      <c r="A947" s="20">
        <v>41885</v>
      </c>
      <c r="B947">
        <v>43.799999</v>
      </c>
      <c r="C947">
        <v>43.799999</v>
      </c>
      <c r="D947">
        <v>43.099997999999999</v>
      </c>
      <c r="E947">
        <v>43.599997999999999</v>
      </c>
      <c r="F947">
        <v>43.599997999999999</v>
      </c>
      <c r="G947">
        <v>6616800</v>
      </c>
    </row>
    <row r="948" spans="1:7" x14ac:dyDescent="0.25">
      <c r="A948" s="20">
        <v>41886</v>
      </c>
      <c r="B948">
        <v>43.91</v>
      </c>
      <c r="C948">
        <v>44.490001999999997</v>
      </c>
      <c r="D948">
        <v>43.029998999999997</v>
      </c>
      <c r="E948">
        <v>43.490001999999997</v>
      </c>
      <c r="F948">
        <v>43.490001999999997</v>
      </c>
      <c r="G948">
        <v>8826900</v>
      </c>
    </row>
    <row r="949" spans="1:7" x14ac:dyDescent="0.25">
      <c r="A949" s="20">
        <v>41887</v>
      </c>
      <c r="B949">
        <v>43.75</v>
      </c>
      <c r="C949">
        <v>44.490001999999997</v>
      </c>
      <c r="D949">
        <v>43.02</v>
      </c>
      <c r="E949">
        <v>44.380001</v>
      </c>
      <c r="F949">
        <v>44.380001</v>
      </c>
      <c r="G949">
        <v>7266300</v>
      </c>
    </row>
    <row r="950" spans="1:7" x14ac:dyDescent="0.25">
      <c r="A950" s="20">
        <v>41890</v>
      </c>
      <c r="B950">
        <v>44.259998000000003</v>
      </c>
      <c r="C950">
        <v>44.48</v>
      </c>
      <c r="D950">
        <v>43.759998000000003</v>
      </c>
      <c r="E950">
        <v>44.279998999999997</v>
      </c>
      <c r="F950">
        <v>44.279998999999997</v>
      </c>
      <c r="G950">
        <v>6641100</v>
      </c>
    </row>
    <row r="951" spans="1:7" x14ac:dyDescent="0.25">
      <c r="A951" s="20">
        <v>41891</v>
      </c>
      <c r="B951">
        <v>44.040000999999997</v>
      </c>
      <c r="C951">
        <v>44.060001</v>
      </c>
      <c r="D951">
        <v>42.810001</v>
      </c>
      <c r="E951">
        <v>43.080002</v>
      </c>
      <c r="F951">
        <v>43.080002</v>
      </c>
      <c r="G951">
        <v>8488200</v>
      </c>
    </row>
    <row r="952" spans="1:7" x14ac:dyDescent="0.25">
      <c r="A952" s="20">
        <v>41892</v>
      </c>
      <c r="B952">
        <v>43.029998999999997</v>
      </c>
      <c r="C952">
        <v>43.580002</v>
      </c>
      <c r="D952">
        <v>42.220001000000003</v>
      </c>
      <c r="E952">
        <v>43.369999</v>
      </c>
      <c r="F952">
        <v>43.369999</v>
      </c>
      <c r="G952">
        <v>8316000</v>
      </c>
    </row>
    <row r="953" spans="1:7" x14ac:dyDescent="0.25">
      <c r="A953" s="20">
        <v>41893</v>
      </c>
      <c r="B953">
        <v>42.599997999999999</v>
      </c>
      <c r="C953">
        <v>43.529998999999997</v>
      </c>
      <c r="D953">
        <v>42.43</v>
      </c>
      <c r="E953">
        <v>43.490001999999997</v>
      </c>
      <c r="F953">
        <v>43.490001999999997</v>
      </c>
      <c r="G953">
        <v>7422700</v>
      </c>
    </row>
    <row r="954" spans="1:7" x14ac:dyDescent="0.25">
      <c r="A954" s="20">
        <v>41894</v>
      </c>
      <c r="B954">
        <v>43.34</v>
      </c>
      <c r="C954">
        <v>43.450001</v>
      </c>
      <c r="D954">
        <v>41.82</v>
      </c>
      <c r="E954">
        <v>42.5</v>
      </c>
      <c r="F954">
        <v>42.5</v>
      </c>
      <c r="G954">
        <v>13833700</v>
      </c>
    </row>
    <row r="955" spans="1:7" x14ac:dyDescent="0.25">
      <c r="A955" s="20">
        <v>41897</v>
      </c>
      <c r="B955">
        <v>42.32</v>
      </c>
      <c r="C955">
        <v>42.349997999999999</v>
      </c>
      <c r="D955">
        <v>41.189999</v>
      </c>
      <c r="E955">
        <v>41.419998</v>
      </c>
      <c r="F955">
        <v>41.419998</v>
      </c>
      <c r="G955">
        <v>9576900</v>
      </c>
    </row>
    <row r="956" spans="1:7" x14ac:dyDescent="0.25">
      <c r="A956" s="20">
        <v>41898</v>
      </c>
      <c r="B956">
        <v>41</v>
      </c>
      <c r="C956">
        <v>43.580002</v>
      </c>
      <c r="D956">
        <v>40.939999</v>
      </c>
      <c r="E956">
        <v>43.450001</v>
      </c>
      <c r="F956">
        <v>43.450001</v>
      </c>
      <c r="G956">
        <v>11121500</v>
      </c>
    </row>
    <row r="957" spans="1:7" x14ac:dyDescent="0.25">
      <c r="A957" s="20">
        <v>41899</v>
      </c>
      <c r="B957">
        <v>43.669998</v>
      </c>
      <c r="C957">
        <v>44.779998999999997</v>
      </c>
      <c r="D957">
        <v>43.279998999999997</v>
      </c>
      <c r="E957">
        <v>43.84</v>
      </c>
      <c r="F957">
        <v>43.84</v>
      </c>
      <c r="G957">
        <v>14109500</v>
      </c>
    </row>
    <row r="958" spans="1:7" x14ac:dyDescent="0.25">
      <c r="A958" s="20">
        <v>41900</v>
      </c>
      <c r="B958">
        <v>44.150002000000001</v>
      </c>
      <c r="C958">
        <v>44.540000999999997</v>
      </c>
      <c r="D958">
        <v>43.970001000000003</v>
      </c>
      <c r="E958">
        <v>44.490001999999997</v>
      </c>
      <c r="F958">
        <v>44.490001999999997</v>
      </c>
      <c r="G958">
        <v>6162800</v>
      </c>
    </row>
    <row r="959" spans="1:7" x14ac:dyDescent="0.25">
      <c r="A959" s="20">
        <v>41901</v>
      </c>
      <c r="B959">
        <v>44.939999</v>
      </c>
      <c r="C959">
        <v>45.169998</v>
      </c>
      <c r="D959">
        <v>43.849997999999999</v>
      </c>
      <c r="E959">
        <v>44.470001000000003</v>
      </c>
      <c r="F959">
        <v>44.470001000000003</v>
      </c>
      <c r="G959">
        <v>8879500</v>
      </c>
    </row>
    <row r="960" spans="1:7" x14ac:dyDescent="0.25">
      <c r="A960" s="20">
        <v>41904</v>
      </c>
      <c r="B960">
        <v>43.959999000000003</v>
      </c>
      <c r="C960">
        <v>44.029998999999997</v>
      </c>
      <c r="D960">
        <v>42.57</v>
      </c>
      <c r="E960">
        <v>42.880001</v>
      </c>
      <c r="F960">
        <v>42.880001</v>
      </c>
      <c r="G960">
        <v>10242100</v>
      </c>
    </row>
    <row r="961" spans="1:7" x14ac:dyDescent="0.25">
      <c r="A961" s="20">
        <v>41905</v>
      </c>
      <c r="B961">
        <v>41.759998000000003</v>
      </c>
      <c r="C961">
        <v>42.560001</v>
      </c>
      <c r="D961">
        <v>41.279998999999997</v>
      </c>
      <c r="E961">
        <v>41.279998999999997</v>
      </c>
      <c r="F961">
        <v>41.279998999999997</v>
      </c>
      <c r="G961">
        <v>12271800</v>
      </c>
    </row>
    <row r="962" spans="1:7" x14ac:dyDescent="0.25">
      <c r="A962" s="20">
        <v>41906</v>
      </c>
      <c r="B962">
        <v>41.459999000000003</v>
      </c>
      <c r="C962">
        <v>42.639999000000003</v>
      </c>
      <c r="D962">
        <v>41.110000999999997</v>
      </c>
      <c r="E962">
        <v>42.549999</v>
      </c>
      <c r="F962">
        <v>42.549999</v>
      </c>
      <c r="G962">
        <v>8404600</v>
      </c>
    </row>
    <row r="963" spans="1:7" x14ac:dyDescent="0.25">
      <c r="A963" s="20">
        <v>41907</v>
      </c>
      <c r="B963">
        <v>42.110000999999997</v>
      </c>
      <c r="C963">
        <v>42.169998</v>
      </c>
      <c r="D963">
        <v>38.779998999999997</v>
      </c>
      <c r="E963">
        <v>39.360000999999997</v>
      </c>
      <c r="F963">
        <v>39.360000999999997</v>
      </c>
      <c r="G963">
        <v>24540300</v>
      </c>
    </row>
    <row r="964" spans="1:7" x14ac:dyDescent="0.25">
      <c r="A964" s="20">
        <v>41908</v>
      </c>
      <c r="B964">
        <v>39.779998999999997</v>
      </c>
      <c r="C964">
        <v>41.18</v>
      </c>
      <c r="D964">
        <v>39.529998999999997</v>
      </c>
      <c r="E964">
        <v>40.729999999999997</v>
      </c>
      <c r="F964">
        <v>40.729999999999997</v>
      </c>
      <c r="G964">
        <v>11957900</v>
      </c>
    </row>
    <row r="965" spans="1:7" x14ac:dyDescent="0.25">
      <c r="A965" s="20">
        <v>41911</v>
      </c>
      <c r="B965">
        <v>38.57</v>
      </c>
      <c r="C965">
        <v>39.82</v>
      </c>
      <c r="D965">
        <v>38.099997999999999</v>
      </c>
      <c r="E965">
        <v>38.790000999999997</v>
      </c>
      <c r="F965">
        <v>38.790000999999997</v>
      </c>
      <c r="G965">
        <v>18155000</v>
      </c>
    </row>
    <row r="966" spans="1:7" x14ac:dyDescent="0.25">
      <c r="A966" s="20">
        <v>41912</v>
      </c>
      <c r="B966">
        <v>38.540000999999997</v>
      </c>
      <c r="C966">
        <v>39.330002</v>
      </c>
      <c r="D966">
        <v>37.959999000000003</v>
      </c>
      <c r="E966">
        <v>38.25</v>
      </c>
      <c r="F966">
        <v>38.25</v>
      </c>
      <c r="G966">
        <v>15556800</v>
      </c>
    </row>
    <row r="967" spans="1:7" x14ac:dyDescent="0.25">
      <c r="A967" s="20">
        <v>41913</v>
      </c>
      <c r="B967">
        <v>38.270000000000003</v>
      </c>
      <c r="C967">
        <v>38.340000000000003</v>
      </c>
      <c r="D967">
        <v>36.450001</v>
      </c>
      <c r="E967">
        <v>37.5</v>
      </c>
      <c r="F967">
        <v>37.5</v>
      </c>
      <c r="G967">
        <v>26014100</v>
      </c>
    </row>
    <row r="968" spans="1:7" x14ac:dyDescent="0.25">
      <c r="A968" s="20">
        <v>41914</v>
      </c>
      <c r="B968">
        <v>37.169998</v>
      </c>
      <c r="C968">
        <v>38.389999000000003</v>
      </c>
      <c r="D968">
        <v>36.150002000000001</v>
      </c>
      <c r="E968">
        <v>37.720001000000003</v>
      </c>
      <c r="F968">
        <v>37.720001000000003</v>
      </c>
      <c r="G968">
        <v>26185700</v>
      </c>
    </row>
    <row r="969" spans="1:7" x14ac:dyDescent="0.25">
      <c r="A969" s="20">
        <v>41915</v>
      </c>
      <c r="B969">
        <v>39.020000000000003</v>
      </c>
      <c r="C969">
        <v>40.409999999999997</v>
      </c>
      <c r="D969">
        <v>38.779998999999997</v>
      </c>
      <c r="E969">
        <v>39.979999999999997</v>
      </c>
      <c r="F969">
        <v>39.979999999999997</v>
      </c>
      <c r="G969">
        <v>17130500</v>
      </c>
    </row>
    <row r="970" spans="1:7" x14ac:dyDescent="0.25">
      <c r="A970" s="20">
        <v>41918</v>
      </c>
      <c r="B970">
        <v>40.880001</v>
      </c>
      <c r="C970">
        <v>41.290000999999997</v>
      </c>
      <c r="D970">
        <v>39.090000000000003</v>
      </c>
      <c r="E970">
        <v>39.270000000000003</v>
      </c>
      <c r="F970">
        <v>39.270000000000003</v>
      </c>
      <c r="G970">
        <v>14948500</v>
      </c>
    </row>
    <row r="971" spans="1:7" x14ac:dyDescent="0.25">
      <c r="A971" s="20">
        <v>41919</v>
      </c>
      <c r="B971">
        <v>38.330002</v>
      </c>
      <c r="C971">
        <v>38.459999000000003</v>
      </c>
      <c r="D971">
        <v>36.520000000000003</v>
      </c>
      <c r="E971">
        <v>36.580002</v>
      </c>
      <c r="F971">
        <v>36.580002</v>
      </c>
      <c r="G971">
        <v>19890700</v>
      </c>
    </row>
    <row r="972" spans="1:7" x14ac:dyDescent="0.25">
      <c r="A972" s="20">
        <v>41920</v>
      </c>
      <c r="B972">
        <v>36.340000000000003</v>
      </c>
      <c r="C972">
        <v>39.650002000000001</v>
      </c>
      <c r="D972">
        <v>36.009998000000003</v>
      </c>
      <c r="E972">
        <v>39.479999999999997</v>
      </c>
      <c r="F972">
        <v>39.479999999999997</v>
      </c>
      <c r="G972">
        <v>26587600</v>
      </c>
    </row>
    <row r="973" spans="1:7" x14ac:dyDescent="0.25">
      <c r="A973" s="20">
        <v>41921</v>
      </c>
      <c r="B973">
        <v>38.93</v>
      </c>
      <c r="C973">
        <v>39.229999999999997</v>
      </c>
      <c r="D973">
        <v>35.740001999999997</v>
      </c>
      <c r="E973">
        <v>35.900002000000001</v>
      </c>
      <c r="F973">
        <v>35.900002000000001</v>
      </c>
      <c r="G973">
        <v>38317200</v>
      </c>
    </row>
    <row r="974" spans="1:7" x14ac:dyDescent="0.25">
      <c r="A974" s="20">
        <v>41922</v>
      </c>
      <c r="B974">
        <v>35.68</v>
      </c>
      <c r="C974">
        <v>36.400002000000001</v>
      </c>
      <c r="D974">
        <v>31.799999</v>
      </c>
      <c r="E974">
        <v>31.860001</v>
      </c>
      <c r="F974">
        <v>31.860001</v>
      </c>
      <c r="G974">
        <v>37130000</v>
      </c>
    </row>
    <row r="975" spans="1:7" x14ac:dyDescent="0.25">
      <c r="A975" s="20">
        <v>41925</v>
      </c>
      <c r="B975">
        <v>32.389999000000003</v>
      </c>
      <c r="C975">
        <v>32.889999000000003</v>
      </c>
      <c r="D975">
        <v>28.27</v>
      </c>
      <c r="E975">
        <v>28.51</v>
      </c>
      <c r="F975">
        <v>28.51</v>
      </c>
      <c r="G975">
        <v>31888400</v>
      </c>
    </row>
    <row r="976" spans="1:7" x14ac:dyDescent="0.25">
      <c r="A976" s="20">
        <v>41926</v>
      </c>
      <c r="B976">
        <v>29.110001</v>
      </c>
      <c r="C976">
        <v>30.42</v>
      </c>
      <c r="D976">
        <v>27.75</v>
      </c>
      <c r="E976">
        <v>28.75</v>
      </c>
      <c r="F976">
        <v>28.75</v>
      </c>
      <c r="G976">
        <v>37348200</v>
      </c>
    </row>
    <row r="977" spans="1:7" x14ac:dyDescent="0.25">
      <c r="A977" s="20">
        <v>41927</v>
      </c>
      <c r="B977">
        <v>26.639999</v>
      </c>
      <c r="C977">
        <v>28.530000999999999</v>
      </c>
      <c r="D977">
        <v>24.67</v>
      </c>
      <c r="E977">
        <v>28.299999</v>
      </c>
      <c r="F977">
        <v>28.299999</v>
      </c>
      <c r="G977">
        <v>66713600</v>
      </c>
    </row>
    <row r="978" spans="1:7" x14ac:dyDescent="0.25">
      <c r="A978" s="20">
        <v>41928</v>
      </c>
      <c r="B978">
        <v>24.85</v>
      </c>
      <c r="C978">
        <v>27.74</v>
      </c>
      <c r="D978">
        <v>24.709999</v>
      </c>
      <c r="E978">
        <v>27.190000999999999</v>
      </c>
      <c r="F978">
        <v>27.190000999999999</v>
      </c>
      <c r="G978">
        <v>53839600</v>
      </c>
    </row>
    <row r="979" spans="1:7" x14ac:dyDescent="0.25">
      <c r="A979" s="20">
        <v>41929</v>
      </c>
      <c r="B979">
        <v>29.049999</v>
      </c>
      <c r="C979">
        <v>29.48</v>
      </c>
      <c r="D979">
        <v>27.77</v>
      </c>
      <c r="E979">
        <v>28.33</v>
      </c>
      <c r="F979">
        <v>28.33</v>
      </c>
      <c r="G979">
        <v>32420400</v>
      </c>
    </row>
    <row r="980" spans="1:7" x14ac:dyDescent="0.25">
      <c r="A980" s="20">
        <v>41932</v>
      </c>
      <c r="B980">
        <v>28.16</v>
      </c>
      <c r="C980">
        <v>30.559999000000001</v>
      </c>
      <c r="D980">
        <v>28.01</v>
      </c>
      <c r="E980">
        <v>30.48</v>
      </c>
      <c r="F980">
        <v>30.48</v>
      </c>
      <c r="G980">
        <v>24882700</v>
      </c>
    </row>
    <row r="981" spans="1:7" x14ac:dyDescent="0.25">
      <c r="A981" s="20">
        <v>41933</v>
      </c>
      <c r="B981">
        <v>31.639999</v>
      </c>
      <c r="C981">
        <v>32.939999</v>
      </c>
      <c r="D981">
        <v>31.370000999999998</v>
      </c>
      <c r="E981">
        <v>32.740001999999997</v>
      </c>
      <c r="F981">
        <v>32.740001999999997</v>
      </c>
      <c r="G981">
        <v>23262400</v>
      </c>
    </row>
    <row r="982" spans="1:7" x14ac:dyDescent="0.25">
      <c r="A982" s="20">
        <v>41934</v>
      </c>
      <c r="B982">
        <v>32.979999999999997</v>
      </c>
      <c r="C982">
        <v>33.389999000000003</v>
      </c>
      <c r="D982">
        <v>29.91</v>
      </c>
      <c r="E982">
        <v>30.1</v>
      </c>
      <c r="F982">
        <v>30.1</v>
      </c>
      <c r="G982">
        <v>33668700</v>
      </c>
    </row>
    <row r="983" spans="1:7" x14ac:dyDescent="0.25">
      <c r="A983" s="20">
        <v>41935</v>
      </c>
      <c r="B983">
        <v>32.119999</v>
      </c>
      <c r="C983">
        <v>32.860000999999997</v>
      </c>
      <c r="D983">
        <v>31.51</v>
      </c>
      <c r="E983">
        <v>32.049999</v>
      </c>
      <c r="F983">
        <v>32.049999</v>
      </c>
      <c r="G983">
        <v>28412700</v>
      </c>
    </row>
    <row r="984" spans="1:7" x14ac:dyDescent="0.25">
      <c r="A984" s="20">
        <v>41936</v>
      </c>
      <c r="B984">
        <v>31.969999000000001</v>
      </c>
      <c r="C984">
        <v>32.560001</v>
      </c>
      <c r="D984">
        <v>30.209999</v>
      </c>
      <c r="E984">
        <v>32.369999</v>
      </c>
      <c r="F984">
        <v>32.369999</v>
      </c>
      <c r="G984">
        <v>22276500</v>
      </c>
    </row>
    <row r="985" spans="1:7" x14ac:dyDescent="0.25">
      <c r="A985" s="20">
        <v>41939</v>
      </c>
      <c r="B985">
        <v>31.76</v>
      </c>
      <c r="C985">
        <v>32.950001</v>
      </c>
      <c r="D985">
        <v>31.15</v>
      </c>
      <c r="E985">
        <v>32.790000999999997</v>
      </c>
      <c r="F985">
        <v>32.790000999999997</v>
      </c>
      <c r="G985">
        <v>22310400</v>
      </c>
    </row>
    <row r="986" spans="1:7" x14ac:dyDescent="0.25">
      <c r="A986" s="20">
        <v>41940</v>
      </c>
      <c r="B986">
        <v>33.270000000000003</v>
      </c>
      <c r="C986">
        <v>35.009998000000003</v>
      </c>
      <c r="D986">
        <v>33.229999999999997</v>
      </c>
      <c r="E986">
        <v>34.950001</v>
      </c>
      <c r="F986">
        <v>34.950001</v>
      </c>
      <c r="G986">
        <v>21888900</v>
      </c>
    </row>
    <row r="987" spans="1:7" x14ac:dyDescent="0.25">
      <c r="A987" s="20">
        <v>41941</v>
      </c>
      <c r="B987">
        <v>34.869999</v>
      </c>
      <c r="C987">
        <v>35.049999</v>
      </c>
      <c r="D987">
        <v>33.270000000000003</v>
      </c>
      <c r="E987">
        <v>34.330002</v>
      </c>
      <c r="F987">
        <v>34.330002</v>
      </c>
      <c r="G987">
        <v>33231600</v>
      </c>
    </row>
    <row r="988" spans="1:7" x14ac:dyDescent="0.25">
      <c r="A988" s="20">
        <v>41942</v>
      </c>
      <c r="B988">
        <v>33.599997999999999</v>
      </c>
      <c r="C988">
        <v>34.900002000000001</v>
      </c>
      <c r="D988">
        <v>33.090000000000003</v>
      </c>
      <c r="E988">
        <v>34.209999000000003</v>
      </c>
      <c r="F988">
        <v>34.209999000000003</v>
      </c>
      <c r="G988">
        <v>22199800</v>
      </c>
    </row>
    <row r="989" spans="1:7" x14ac:dyDescent="0.25">
      <c r="A989" s="20">
        <v>41943</v>
      </c>
      <c r="B989">
        <v>35.279998999999997</v>
      </c>
      <c r="C989">
        <v>35.349997999999999</v>
      </c>
      <c r="D989">
        <v>34.509998000000003</v>
      </c>
      <c r="E989">
        <v>35.060001</v>
      </c>
      <c r="F989">
        <v>35.060001</v>
      </c>
      <c r="G989">
        <v>16796600</v>
      </c>
    </row>
    <row r="990" spans="1:7" x14ac:dyDescent="0.25">
      <c r="A990" s="20">
        <v>41946</v>
      </c>
      <c r="B990">
        <v>35.099997999999999</v>
      </c>
      <c r="C990">
        <v>35.299999</v>
      </c>
      <c r="D990">
        <v>34.139999000000003</v>
      </c>
      <c r="E990">
        <v>34.5</v>
      </c>
      <c r="F990">
        <v>34.5</v>
      </c>
      <c r="G990">
        <v>12256300</v>
      </c>
    </row>
    <row r="991" spans="1:7" x14ac:dyDescent="0.25">
      <c r="A991" s="20">
        <v>41947</v>
      </c>
      <c r="B991">
        <v>34.220001000000003</v>
      </c>
      <c r="C991">
        <v>34.869999</v>
      </c>
      <c r="D991">
        <v>33.290000999999997</v>
      </c>
      <c r="E991">
        <v>34.770000000000003</v>
      </c>
      <c r="F991">
        <v>34.770000000000003</v>
      </c>
      <c r="G991">
        <v>19529000</v>
      </c>
    </row>
    <row r="992" spans="1:7" x14ac:dyDescent="0.25">
      <c r="A992" s="20">
        <v>41948</v>
      </c>
      <c r="B992">
        <v>35.389999000000003</v>
      </c>
      <c r="C992">
        <v>35.439999</v>
      </c>
      <c r="D992">
        <v>34.560001</v>
      </c>
      <c r="E992">
        <v>35.200001</v>
      </c>
      <c r="F992">
        <v>35.200001</v>
      </c>
      <c r="G992">
        <v>11753200</v>
      </c>
    </row>
    <row r="993" spans="1:7" x14ac:dyDescent="0.25">
      <c r="A993" s="20">
        <v>41949</v>
      </c>
      <c r="B993">
        <v>35.400002000000001</v>
      </c>
      <c r="C993">
        <v>36.229999999999997</v>
      </c>
      <c r="D993">
        <v>34.729999999999997</v>
      </c>
      <c r="E993">
        <v>36.07</v>
      </c>
      <c r="F993">
        <v>36.07</v>
      </c>
      <c r="G993">
        <v>12685900</v>
      </c>
    </row>
    <row r="994" spans="1:7" x14ac:dyDescent="0.25">
      <c r="A994" s="20">
        <v>41950</v>
      </c>
      <c r="B994">
        <v>36.130001</v>
      </c>
      <c r="C994">
        <v>36.689999</v>
      </c>
      <c r="D994">
        <v>35.700001</v>
      </c>
      <c r="E994">
        <v>36.610000999999997</v>
      </c>
      <c r="F994">
        <v>36.610000999999997</v>
      </c>
      <c r="G994">
        <v>13911600</v>
      </c>
    </row>
    <row r="995" spans="1:7" x14ac:dyDescent="0.25">
      <c r="A995" s="20">
        <v>41953</v>
      </c>
      <c r="B995">
        <v>36.799999</v>
      </c>
      <c r="C995">
        <v>38.270000000000003</v>
      </c>
      <c r="D995">
        <v>36.709999000000003</v>
      </c>
      <c r="E995">
        <v>37.970001000000003</v>
      </c>
      <c r="F995">
        <v>37.970001000000003</v>
      </c>
      <c r="G995">
        <v>12553100</v>
      </c>
    </row>
    <row r="996" spans="1:7" x14ac:dyDescent="0.25">
      <c r="A996" s="20">
        <v>41954</v>
      </c>
      <c r="B996">
        <v>38.189999</v>
      </c>
      <c r="C996">
        <v>38.360000999999997</v>
      </c>
      <c r="D996">
        <v>37.209999000000003</v>
      </c>
      <c r="E996">
        <v>38.009998000000003</v>
      </c>
      <c r="F996">
        <v>38.009998000000003</v>
      </c>
      <c r="G996">
        <v>11567300</v>
      </c>
    </row>
    <row r="997" spans="1:7" x14ac:dyDescent="0.25">
      <c r="A997" s="20">
        <v>41955</v>
      </c>
      <c r="B997">
        <v>37.07</v>
      </c>
      <c r="C997">
        <v>37.909999999999997</v>
      </c>
      <c r="D997">
        <v>37.009998000000003</v>
      </c>
      <c r="E997">
        <v>37.520000000000003</v>
      </c>
      <c r="F997">
        <v>37.520000000000003</v>
      </c>
      <c r="G997">
        <v>9742800</v>
      </c>
    </row>
    <row r="998" spans="1:7" x14ac:dyDescent="0.25">
      <c r="A998" s="20">
        <v>41956</v>
      </c>
      <c r="B998">
        <v>37.360000999999997</v>
      </c>
      <c r="C998">
        <v>37.849997999999999</v>
      </c>
      <c r="D998">
        <v>35.979999999999997</v>
      </c>
      <c r="E998">
        <v>37.040000999999997</v>
      </c>
      <c r="F998">
        <v>37.040000999999997</v>
      </c>
      <c r="G998">
        <v>14598300</v>
      </c>
    </row>
    <row r="999" spans="1:7" x14ac:dyDescent="0.25">
      <c r="A999" s="20">
        <v>41957</v>
      </c>
      <c r="B999">
        <v>36.860000999999997</v>
      </c>
      <c r="C999">
        <v>37.060001</v>
      </c>
      <c r="D999">
        <v>36.18</v>
      </c>
      <c r="E999">
        <v>36.950001</v>
      </c>
      <c r="F999">
        <v>36.950001</v>
      </c>
      <c r="G999">
        <v>10854900</v>
      </c>
    </row>
    <row r="1000" spans="1:7" x14ac:dyDescent="0.25">
      <c r="A1000" s="20">
        <v>41960</v>
      </c>
      <c r="B1000">
        <v>36.590000000000003</v>
      </c>
      <c r="C1000">
        <v>37.400002000000001</v>
      </c>
      <c r="D1000">
        <v>36.32</v>
      </c>
      <c r="E1000">
        <v>37.040000999999997</v>
      </c>
      <c r="F1000">
        <v>37.040000999999997</v>
      </c>
      <c r="G1000">
        <v>9396800</v>
      </c>
    </row>
    <row r="1001" spans="1:7" x14ac:dyDescent="0.25">
      <c r="A1001" s="20">
        <v>41961</v>
      </c>
      <c r="B1001">
        <v>37.25</v>
      </c>
      <c r="C1001">
        <v>38.119999</v>
      </c>
      <c r="D1001">
        <v>37.220001000000003</v>
      </c>
      <c r="E1001">
        <v>37.659999999999997</v>
      </c>
      <c r="F1001">
        <v>37.659999999999997</v>
      </c>
      <c r="G1001">
        <v>8820000</v>
      </c>
    </row>
    <row r="1002" spans="1:7" x14ac:dyDescent="0.25">
      <c r="A1002" s="20">
        <v>41962</v>
      </c>
      <c r="B1002">
        <v>37.200001</v>
      </c>
      <c r="C1002">
        <v>37.349997999999999</v>
      </c>
      <c r="D1002">
        <v>36.409999999999997</v>
      </c>
      <c r="E1002">
        <v>36.740001999999997</v>
      </c>
      <c r="F1002">
        <v>36.740001999999997</v>
      </c>
      <c r="G1002">
        <v>11556200</v>
      </c>
    </row>
    <row r="1003" spans="1:7" x14ac:dyDescent="0.25">
      <c r="A1003" s="20">
        <v>41963</v>
      </c>
      <c r="B1003">
        <v>36.060001</v>
      </c>
      <c r="C1003">
        <v>37.299999</v>
      </c>
      <c r="D1003">
        <v>36</v>
      </c>
      <c r="E1003">
        <v>37.110000999999997</v>
      </c>
      <c r="F1003">
        <v>37.110000999999997</v>
      </c>
      <c r="G1003">
        <v>6709700</v>
      </c>
    </row>
    <row r="1004" spans="1:7" x14ac:dyDescent="0.25">
      <c r="A1004" s="20">
        <v>41964</v>
      </c>
      <c r="B1004">
        <v>38.259998000000003</v>
      </c>
      <c r="C1004">
        <v>38.290000999999997</v>
      </c>
      <c r="D1004">
        <v>37.57</v>
      </c>
      <c r="E1004">
        <v>37.900002000000001</v>
      </c>
      <c r="F1004">
        <v>37.900002000000001</v>
      </c>
      <c r="G1004">
        <v>9602800</v>
      </c>
    </row>
    <row r="1005" spans="1:7" x14ac:dyDescent="0.25">
      <c r="A1005" s="20">
        <v>41967</v>
      </c>
      <c r="B1005">
        <v>38.240001999999997</v>
      </c>
      <c r="C1005">
        <v>38.729999999999997</v>
      </c>
      <c r="D1005">
        <v>38.060001</v>
      </c>
      <c r="E1005">
        <v>38.700001</v>
      </c>
      <c r="F1005">
        <v>38.700001</v>
      </c>
      <c r="G1005">
        <v>7356200</v>
      </c>
    </row>
    <row r="1006" spans="1:7" x14ac:dyDescent="0.25">
      <c r="A1006" s="20">
        <v>41968</v>
      </c>
      <c r="B1006">
        <v>38.889999000000003</v>
      </c>
      <c r="C1006">
        <v>39.07</v>
      </c>
      <c r="D1006">
        <v>38.400002000000001</v>
      </c>
      <c r="E1006">
        <v>38.939999</v>
      </c>
      <c r="F1006">
        <v>38.939999</v>
      </c>
      <c r="G1006">
        <v>7671100</v>
      </c>
    </row>
    <row r="1007" spans="1:7" x14ac:dyDescent="0.25">
      <c r="A1007" s="20">
        <v>41969</v>
      </c>
      <c r="B1007">
        <v>38.970001000000003</v>
      </c>
      <c r="C1007">
        <v>39.700001</v>
      </c>
      <c r="D1007">
        <v>38.860000999999997</v>
      </c>
      <c r="E1007">
        <v>39.580002</v>
      </c>
      <c r="F1007">
        <v>39.580002</v>
      </c>
      <c r="G1007">
        <v>7402100</v>
      </c>
    </row>
    <row r="1008" spans="1:7" x14ac:dyDescent="0.25">
      <c r="A1008" s="20">
        <v>41971</v>
      </c>
      <c r="B1008">
        <v>39.400002000000001</v>
      </c>
      <c r="C1008">
        <v>39.720001000000003</v>
      </c>
      <c r="D1008">
        <v>38.409999999999997</v>
      </c>
      <c r="E1008">
        <v>38.509998000000003</v>
      </c>
      <c r="F1008">
        <v>38.509998000000003</v>
      </c>
      <c r="G1008">
        <v>5235300</v>
      </c>
    </row>
    <row r="1009" spans="1:7" x14ac:dyDescent="0.25">
      <c r="A1009" s="20">
        <v>41974</v>
      </c>
      <c r="B1009">
        <v>37.720001000000003</v>
      </c>
      <c r="C1009">
        <v>37.849997999999999</v>
      </c>
      <c r="D1009">
        <v>36.509998000000003</v>
      </c>
      <c r="E1009">
        <v>36.900002000000001</v>
      </c>
      <c r="F1009">
        <v>36.900002000000001</v>
      </c>
      <c r="G1009">
        <v>12921000</v>
      </c>
    </row>
    <row r="1010" spans="1:7" x14ac:dyDescent="0.25">
      <c r="A1010" s="20">
        <v>41975</v>
      </c>
      <c r="B1010">
        <v>36.900002000000001</v>
      </c>
      <c r="C1010">
        <v>38.889999000000003</v>
      </c>
      <c r="D1010">
        <v>36.900002000000001</v>
      </c>
      <c r="E1010">
        <v>38.82</v>
      </c>
      <c r="F1010">
        <v>38.82</v>
      </c>
      <c r="G1010">
        <v>8772700</v>
      </c>
    </row>
    <row r="1011" spans="1:7" x14ac:dyDescent="0.25">
      <c r="A1011" s="20">
        <v>41976</v>
      </c>
      <c r="B1011">
        <v>39.240001999999997</v>
      </c>
      <c r="C1011">
        <v>39.599997999999999</v>
      </c>
      <c r="D1011">
        <v>38.979999999999997</v>
      </c>
      <c r="E1011">
        <v>39.43</v>
      </c>
      <c r="F1011">
        <v>39.43</v>
      </c>
      <c r="G1011">
        <v>7271700</v>
      </c>
    </row>
    <row r="1012" spans="1:7" x14ac:dyDescent="0.25">
      <c r="A1012" s="20">
        <v>41977</v>
      </c>
      <c r="B1012">
        <v>38.959999000000003</v>
      </c>
      <c r="C1012">
        <v>39.779998999999997</v>
      </c>
      <c r="D1012">
        <v>38.240001999999997</v>
      </c>
      <c r="E1012">
        <v>39.380001</v>
      </c>
      <c r="F1012">
        <v>39.380001</v>
      </c>
      <c r="G1012">
        <v>10196100</v>
      </c>
    </row>
    <row r="1013" spans="1:7" x14ac:dyDescent="0.25">
      <c r="A1013" s="20">
        <v>41978</v>
      </c>
      <c r="B1013">
        <v>40</v>
      </c>
      <c r="C1013">
        <v>40.740001999999997</v>
      </c>
      <c r="D1013">
        <v>39.700001</v>
      </c>
      <c r="E1013">
        <v>40.07</v>
      </c>
      <c r="F1013">
        <v>40.07</v>
      </c>
      <c r="G1013">
        <v>9836300</v>
      </c>
    </row>
    <row r="1014" spans="1:7" x14ac:dyDescent="0.25">
      <c r="A1014" s="20">
        <v>41981</v>
      </c>
      <c r="B1014">
        <v>39.799999</v>
      </c>
      <c r="C1014">
        <v>40.439999</v>
      </c>
      <c r="D1014">
        <v>38</v>
      </c>
      <c r="E1014">
        <v>38.479999999999997</v>
      </c>
      <c r="F1014">
        <v>38.479999999999997</v>
      </c>
      <c r="G1014">
        <v>11978300</v>
      </c>
    </row>
    <row r="1015" spans="1:7" x14ac:dyDescent="0.25">
      <c r="A1015" s="20">
        <v>41982</v>
      </c>
      <c r="B1015">
        <v>36.419998</v>
      </c>
      <c r="C1015">
        <v>38.240001999999997</v>
      </c>
      <c r="D1015">
        <v>35.790000999999997</v>
      </c>
      <c r="E1015">
        <v>37.880001</v>
      </c>
      <c r="F1015">
        <v>37.880001</v>
      </c>
      <c r="G1015">
        <v>18972800</v>
      </c>
    </row>
    <row r="1016" spans="1:7" x14ac:dyDescent="0.25">
      <c r="A1016" s="20">
        <v>41983</v>
      </c>
      <c r="B1016">
        <v>37.209999000000003</v>
      </c>
      <c r="C1016">
        <v>37.360000999999997</v>
      </c>
      <c r="D1016">
        <v>33.959999000000003</v>
      </c>
      <c r="E1016">
        <v>34.029998999999997</v>
      </c>
      <c r="F1016">
        <v>34.029998999999997</v>
      </c>
      <c r="G1016">
        <v>27451100</v>
      </c>
    </row>
    <row r="1017" spans="1:7" x14ac:dyDescent="0.25">
      <c r="A1017" s="20">
        <v>41984</v>
      </c>
      <c r="B1017">
        <v>34.259998000000003</v>
      </c>
      <c r="C1017">
        <v>35.650002000000001</v>
      </c>
      <c r="D1017">
        <v>31.809999000000001</v>
      </c>
      <c r="E1017">
        <v>31.84</v>
      </c>
      <c r="F1017">
        <v>31.84</v>
      </c>
      <c r="G1017">
        <v>26315200</v>
      </c>
    </row>
    <row r="1018" spans="1:7" x14ac:dyDescent="0.25">
      <c r="A1018" s="20">
        <v>41985</v>
      </c>
      <c r="B1018">
        <v>30.43</v>
      </c>
      <c r="C1018">
        <v>31.92</v>
      </c>
      <c r="D1018">
        <v>29.91</v>
      </c>
      <c r="E1018">
        <v>30.110001</v>
      </c>
      <c r="F1018">
        <v>30.110001</v>
      </c>
      <c r="G1018">
        <v>34931100</v>
      </c>
    </row>
    <row r="1019" spans="1:7" x14ac:dyDescent="0.25">
      <c r="A1019" s="20">
        <v>41988</v>
      </c>
      <c r="B1019">
        <v>31.57</v>
      </c>
      <c r="C1019">
        <v>32.32</v>
      </c>
      <c r="D1019">
        <v>29.639999</v>
      </c>
      <c r="E1019">
        <v>30.870000999999998</v>
      </c>
      <c r="F1019">
        <v>30.870000999999998</v>
      </c>
      <c r="G1019">
        <v>35677800</v>
      </c>
    </row>
    <row r="1020" spans="1:7" x14ac:dyDescent="0.25">
      <c r="A1020" s="20">
        <v>41989</v>
      </c>
      <c r="B1020">
        <v>30.08</v>
      </c>
      <c r="C1020">
        <v>32.610000999999997</v>
      </c>
      <c r="D1020">
        <v>29.299999</v>
      </c>
      <c r="E1020">
        <v>29.32</v>
      </c>
      <c r="F1020">
        <v>29.32</v>
      </c>
      <c r="G1020">
        <v>36775100</v>
      </c>
    </row>
    <row r="1021" spans="1:7" x14ac:dyDescent="0.25">
      <c r="A1021" s="20">
        <v>41990</v>
      </c>
      <c r="B1021">
        <v>28.85</v>
      </c>
      <c r="C1021">
        <v>32.130001</v>
      </c>
      <c r="D1021">
        <v>28.83</v>
      </c>
      <c r="E1021">
        <v>31.99</v>
      </c>
      <c r="F1021">
        <v>31.99</v>
      </c>
      <c r="G1021">
        <v>37777900</v>
      </c>
    </row>
    <row r="1022" spans="1:7" x14ac:dyDescent="0.25">
      <c r="A1022" s="20">
        <v>41991</v>
      </c>
      <c r="B1022">
        <v>33.599997999999999</v>
      </c>
      <c r="C1022">
        <v>33.709999000000003</v>
      </c>
      <c r="D1022">
        <v>32.119999</v>
      </c>
      <c r="E1022">
        <v>33.049999</v>
      </c>
      <c r="F1022">
        <v>33.049999</v>
      </c>
      <c r="G1022">
        <v>26902200</v>
      </c>
    </row>
    <row r="1023" spans="1:7" x14ac:dyDescent="0.25">
      <c r="A1023" s="20">
        <v>41992</v>
      </c>
      <c r="B1023">
        <v>33.189999</v>
      </c>
      <c r="C1023">
        <v>33.75</v>
      </c>
      <c r="D1023">
        <v>32.689999</v>
      </c>
      <c r="E1023">
        <v>33.220001000000003</v>
      </c>
      <c r="F1023">
        <v>33.220001000000003</v>
      </c>
      <c r="G1023">
        <v>23092400</v>
      </c>
    </row>
    <row r="1024" spans="1:7" x14ac:dyDescent="0.25">
      <c r="A1024" s="20">
        <v>41995</v>
      </c>
      <c r="B1024">
        <v>34.150002000000001</v>
      </c>
      <c r="C1024">
        <v>34.939999</v>
      </c>
      <c r="D1024">
        <v>33.869999</v>
      </c>
      <c r="E1024">
        <v>34.909999999999997</v>
      </c>
      <c r="F1024">
        <v>34.909999999999997</v>
      </c>
      <c r="G1024">
        <v>13984200</v>
      </c>
    </row>
    <row r="1025" spans="1:7" x14ac:dyDescent="0.25">
      <c r="A1025" s="20">
        <v>41996</v>
      </c>
      <c r="B1025">
        <v>35.130001</v>
      </c>
      <c r="C1025">
        <v>35.150002000000001</v>
      </c>
      <c r="D1025">
        <v>34.150002000000001</v>
      </c>
      <c r="E1025">
        <v>34.880001</v>
      </c>
      <c r="F1025">
        <v>34.880001</v>
      </c>
      <c r="G1025">
        <v>11221500</v>
      </c>
    </row>
    <row r="1026" spans="1:7" x14ac:dyDescent="0.25">
      <c r="A1026" s="20">
        <v>41997</v>
      </c>
      <c r="B1026">
        <v>35.240001999999997</v>
      </c>
      <c r="C1026">
        <v>35.299999</v>
      </c>
      <c r="D1026">
        <v>34.810001</v>
      </c>
      <c r="E1026">
        <v>35.110000999999997</v>
      </c>
      <c r="F1026">
        <v>35.110000999999997</v>
      </c>
      <c r="G1026">
        <v>4816700</v>
      </c>
    </row>
    <row r="1027" spans="1:7" x14ac:dyDescent="0.25">
      <c r="A1027" s="20">
        <v>41999</v>
      </c>
      <c r="B1027">
        <v>35.110000999999997</v>
      </c>
      <c r="C1027">
        <v>35.360000999999997</v>
      </c>
      <c r="D1027">
        <v>34.590000000000003</v>
      </c>
      <c r="E1027">
        <v>34.740001999999997</v>
      </c>
      <c r="F1027">
        <v>34.740001999999997</v>
      </c>
      <c r="G1027">
        <v>8202100</v>
      </c>
    </row>
    <row r="1028" spans="1:7" x14ac:dyDescent="0.25">
      <c r="A1028" s="20">
        <v>42002</v>
      </c>
      <c r="B1028">
        <v>34.509998000000003</v>
      </c>
      <c r="C1028">
        <v>35.080002</v>
      </c>
      <c r="D1028">
        <v>34.32</v>
      </c>
      <c r="E1028">
        <v>34.799999</v>
      </c>
      <c r="F1028">
        <v>34.799999</v>
      </c>
      <c r="G1028">
        <v>9017600</v>
      </c>
    </row>
    <row r="1029" spans="1:7" x14ac:dyDescent="0.25">
      <c r="A1029" s="20">
        <v>42003</v>
      </c>
      <c r="B1029">
        <v>34.279998999999997</v>
      </c>
      <c r="C1029">
        <v>34.740001999999997</v>
      </c>
      <c r="D1029">
        <v>33.740001999999997</v>
      </c>
      <c r="E1029">
        <v>33.959999000000003</v>
      </c>
      <c r="F1029">
        <v>33.959999000000003</v>
      </c>
      <c r="G1029">
        <v>12083800</v>
      </c>
    </row>
    <row r="1030" spans="1:7" x14ac:dyDescent="0.25">
      <c r="A1030" s="20">
        <v>42004</v>
      </c>
      <c r="B1030">
        <v>34.080002</v>
      </c>
      <c r="C1030">
        <v>34.25</v>
      </c>
      <c r="D1030">
        <v>30.549999</v>
      </c>
      <c r="E1030">
        <v>31.139999</v>
      </c>
      <c r="F1030">
        <v>31.139999</v>
      </c>
      <c r="G1030">
        <v>22868500</v>
      </c>
    </row>
    <row r="1031" spans="1:7" x14ac:dyDescent="0.25">
      <c r="A1031" s="20">
        <v>42006</v>
      </c>
      <c r="B1031">
        <v>32.25</v>
      </c>
      <c r="C1031">
        <v>32.619999</v>
      </c>
      <c r="D1031">
        <v>29.93</v>
      </c>
      <c r="E1031">
        <v>31.690000999999999</v>
      </c>
      <c r="F1031">
        <v>31.690000999999999</v>
      </c>
      <c r="G1031">
        <v>20012200</v>
      </c>
    </row>
    <row r="1032" spans="1:7" x14ac:dyDescent="0.25">
      <c r="A1032" s="20">
        <v>42009</v>
      </c>
      <c r="B1032">
        <v>30.9</v>
      </c>
      <c r="C1032">
        <v>31.030000999999999</v>
      </c>
      <c r="D1032">
        <v>29.01</v>
      </c>
      <c r="E1032">
        <v>29.49</v>
      </c>
      <c r="F1032">
        <v>29.49</v>
      </c>
      <c r="G1032">
        <v>28640600</v>
      </c>
    </row>
    <row r="1033" spans="1:7" x14ac:dyDescent="0.25">
      <c r="A1033" s="20">
        <v>42010</v>
      </c>
      <c r="B1033">
        <v>29.639999</v>
      </c>
      <c r="C1033">
        <v>30.049999</v>
      </c>
      <c r="D1033">
        <v>27.75</v>
      </c>
      <c r="E1033">
        <v>28.77</v>
      </c>
      <c r="F1033">
        <v>28.77</v>
      </c>
      <c r="G1033">
        <v>41123300</v>
      </c>
    </row>
    <row r="1034" spans="1:7" x14ac:dyDescent="0.25">
      <c r="A1034" s="20">
        <v>42011</v>
      </c>
      <c r="B1034">
        <v>29.629999000000002</v>
      </c>
      <c r="C1034">
        <v>30.09</v>
      </c>
      <c r="D1034">
        <v>29</v>
      </c>
      <c r="E1034">
        <v>29.74</v>
      </c>
      <c r="F1034">
        <v>29.74</v>
      </c>
      <c r="G1034">
        <v>20223000</v>
      </c>
    </row>
    <row r="1035" spans="1:7" x14ac:dyDescent="0.25">
      <c r="A1035" s="20">
        <v>42012</v>
      </c>
      <c r="B1035">
        <v>30.83</v>
      </c>
      <c r="C1035">
        <v>31.77</v>
      </c>
      <c r="D1035">
        <v>30.709999</v>
      </c>
      <c r="E1035">
        <v>31.610001</v>
      </c>
      <c r="F1035">
        <v>31.610001</v>
      </c>
      <c r="G1035">
        <v>19774200</v>
      </c>
    </row>
    <row r="1036" spans="1:7" x14ac:dyDescent="0.25">
      <c r="A1036" s="20">
        <v>42013</v>
      </c>
      <c r="B1036">
        <v>31.950001</v>
      </c>
      <c r="C1036">
        <v>32</v>
      </c>
      <c r="D1036">
        <v>30.120000999999998</v>
      </c>
      <c r="E1036">
        <v>30.41</v>
      </c>
      <c r="F1036">
        <v>30.41</v>
      </c>
      <c r="G1036">
        <v>23357500</v>
      </c>
    </row>
    <row r="1037" spans="1:7" x14ac:dyDescent="0.25">
      <c r="A1037" s="20">
        <v>42016</v>
      </c>
      <c r="B1037">
        <v>30.120000999999998</v>
      </c>
      <c r="C1037">
        <v>30.23</v>
      </c>
      <c r="D1037">
        <v>28.18</v>
      </c>
      <c r="E1037">
        <v>28.92</v>
      </c>
      <c r="F1037">
        <v>28.92</v>
      </c>
      <c r="G1037">
        <v>24066300</v>
      </c>
    </row>
    <row r="1038" spans="1:7" x14ac:dyDescent="0.25">
      <c r="A1038" s="20">
        <v>42017</v>
      </c>
      <c r="B1038">
        <v>29.59</v>
      </c>
      <c r="C1038">
        <v>29.959999</v>
      </c>
      <c r="D1038">
        <v>27.35</v>
      </c>
      <c r="E1038">
        <v>28.110001</v>
      </c>
      <c r="F1038">
        <v>28.110001</v>
      </c>
      <c r="G1038">
        <v>33653500</v>
      </c>
    </row>
    <row r="1039" spans="1:7" x14ac:dyDescent="0.25">
      <c r="A1039" s="20">
        <v>42018</v>
      </c>
      <c r="B1039">
        <v>26.77</v>
      </c>
      <c r="C1039">
        <v>27.700001</v>
      </c>
      <c r="D1039">
        <v>26.52</v>
      </c>
      <c r="E1039">
        <v>27.57</v>
      </c>
      <c r="F1039">
        <v>27.57</v>
      </c>
      <c r="G1039">
        <v>33279100</v>
      </c>
    </row>
    <row r="1040" spans="1:7" x14ac:dyDescent="0.25">
      <c r="A1040" s="20">
        <v>42019</v>
      </c>
      <c r="B1040">
        <v>27.92</v>
      </c>
      <c r="C1040">
        <v>28.299999</v>
      </c>
      <c r="D1040">
        <v>26.65</v>
      </c>
      <c r="E1040">
        <v>26.74</v>
      </c>
      <c r="F1040">
        <v>26.74</v>
      </c>
      <c r="G1040">
        <v>27095600</v>
      </c>
    </row>
    <row r="1041" spans="1:7" x14ac:dyDescent="0.25">
      <c r="A1041" s="20">
        <v>42020</v>
      </c>
      <c r="B1041">
        <v>26.700001</v>
      </c>
      <c r="C1041">
        <v>27.549999</v>
      </c>
      <c r="D1041">
        <v>26.17</v>
      </c>
      <c r="E1041">
        <v>27.25</v>
      </c>
      <c r="F1041">
        <v>27.25</v>
      </c>
      <c r="G1041">
        <v>28445400</v>
      </c>
    </row>
    <row r="1042" spans="1:7" x14ac:dyDescent="0.25">
      <c r="A1042" s="20">
        <v>42024</v>
      </c>
      <c r="B1042">
        <v>28.059999000000001</v>
      </c>
      <c r="C1042">
        <v>28.120000999999998</v>
      </c>
      <c r="D1042">
        <v>26.58</v>
      </c>
      <c r="E1042">
        <v>27.49</v>
      </c>
      <c r="F1042">
        <v>27.49</v>
      </c>
      <c r="G1042">
        <v>25774600</v>
      </c>
    </row>
    <row r="1043" spans="1:7" x14ac:dyDescent="0.25">
      <c r="A1043" s="20">
        <v>42025</v>
      </c>
      <c r="B1043">
        <v>27.15</v>
      </c>
      <c r="C1043">
        <v>28.809999000000001</v>
      </c>
      <c r="D1043">
        <v>26.82</v>
      </c>
      <c r="E1043">
        <v>28.76</v>
      </c>
      <c r="F1043">
        <v>28.76</v>
      </c>
      <c r="G1043">
        <v>27144500</v>
      </c>
    </row>
    <row r="1044" spans="1:7" x14ac:dyDescent="0.25">
      <c r="A1044" s="20">
        <v>42026</v>
      </c>
      <c r="B1044">
        <v>29.58</v>
      </c>
      <c r="C1044">
        <v>30.700001</v>
      </c>
      <c r="D1044">
        <v>28.469999000000001</v>
      </c>
      <c r="E1044">
        <v>30.66</v>
      </c>
      <c r="F1044">
        <v>30.66</v>
      </c>
      <c r="G1044">
        <v>27658100</v>
      </c>
    </row>
    <row r="1045" spans="1:7" x14ac:dyDescent="0.25">
      <c r="A1045" s="20">
        <v>42027</v>
      </c>
      <c r="B1045">
        <v>30.200001</v>
      </c>
      <c r="C1045">
        <v>31.09</v>
      </c>
      <c r="D1045">
        <v>29.690000999999999</v>
      </c>
      <c r="E1045">
        <v>29.82</v>
      </c>
      <c r="F1045">
        <v>29.82</v>
      </c>
      <c r="G1045">
        <v>22924000</v>
      </c>
    </row>
    <row r="1046" spans="1:7" x14ac:dyDescent="0.25">
      <c r="A1046" s="20">
        <v>42030</v>
      </c>
      <c r="B1046">
        <v>30.110001</v>
      </c>
      <c r="C1046">
        <v>31.209999</v>
      </c>
      <c r="D1046">
        <v>29.51</v>
      </c>
      <c r="E1046">
        <v>31.200001</v>
      </c>
      <c r="F1046">
        <v>31.200001</v>
      </c>
      <c r="G1046">
        <v>17698900</v>
      </c>
    </row>
    <row r="1047" spans="1:7" x14ac:dyDescent="0.25">
      <c r="A1047" s="20">
        <v>42031</v>
      </c>
      <c r="B1047">
        <v>29.49</v>
      </c>
      <c r="C1047">
        <v>30.690000999999999</v>
      </c>
      <c r="D1047">
        <v>29.190000999999999</v>
      </c>
      <c r="E1047">
        <v>29.709999</v>
      </c>
      <c r="F1047">
        <v>29.709999</v>
      </c>
      <c r="G1047">
        <v>28119000</v>
      </c>
    </row>
    <row r="1048" spans="1:7" x14ac:dyDescent="0.25">
      <c r="A1048" s="20">
        <v>42032</v>
      </c>
      <c r="B1048">
        <v>30.549999</v>
      </c>
      <c r="C1048">
        <v>30.58</v>
      </c>
      <c r="D1048">
        <v>26.809999000000001</v>
      </c>
      <c r="E1048">
        <v>27.129999000000002</v>
      </c>
      <c r="F1048">
        <v>27.129999000000002</v>
      </c>
      <c r="G1048">
        <v>39811800</v>
      </c>
    </row>
    <row r="1049" spans="1:7" x14ac:dyDescent="0.25">
      <c r="A1049" s="20">
        <v>42033</v>
      </c>
      <c r="B1049">
        <v>26.969999000000001</v>
      </c>
      <c r="C1049">
        <v>27.99</v>
      </c>
      <c r="D1049">
        <v>26.059999000000001</v>
      </c>
      <c r="E1049">
        <v>27.82</v>
      </c>
      <c r="F1049">
        <v>27.82</v>
      </c>
      <c r="G1049">
        <v>36316100</v>
      </c>
    </row>
    <row r="1050" spans="1:7" x14ac:dyDescent="0.25">
      <c r="A1050" s="20">
        <v>42034</v>
      </c>
      <c r="B1050">
        <v>26.9</v>
      </c>
      <c r="C1050">
        <v>27.469999000000001</v>
      </c>
      <c r="D1050">
        <v>24.799999</v>
      </c>
      <c r="E1050">
        <v>24.969999000000001</v>
      </c>
      <c r="F1050">
        <v>24.969999000000001</v>
      </c>
      <c r="G1050">
        <v>40081700</v>
      </c>
    </row>
    <row r="1051" spans="1:7" x14ac:dyDescent="0.25">
      <c r="A1051" s="20">
        <v>42037</v>
      </c>
      <c r="B1051">
        <v>25.91</v>
      </c>
      <c r="C1051">
        <v>26.450001</v>
      </c>
      <c r="D1051">
        <v>24.75</v>
      </c>
      <c r="E1051">
        <v>26.450001</v>
      </c>
      <c r="F1051">
        <v>26.450001</v>
      </c>
      <c r="G1051">
        <v>27897300</v>
      </c>
    </row>
    <row r="1052" spans="1:7" x14ac:dyDescent="0.25">
      <c r="A1052" s="20">
        <v>42038</v>
      </c>
      <c r="B1052">
        <v>26.85</v>
      </c>
      <c r="C1052">
        <v>27.75</v>
      </c>
      <c r="D1052">
        <v>26.610001</v>
      </c>
      <c r="E1052">
        <v>27.68</v>
      </c>
      <c r="F1052">
        <v>27.68</v>
      </c>
      <c r="G1052">
        <v>22087300</v>
      </c>
    </row>
    <row r="1053" spans="1:7" x14ac:dyDescent="0.25">
      <c r="A1053" s="20">
        <v>42039</v>
      </c>
      <c r="B1053">
        <v>27.309999000000001</v>
      </c>
      <c r="C1053">
        <v>28.120000999999998</v>
      </c>
      <c r="D1053">
        <v>26.73</v>
      </c>
      <c r="E1053">
        <v>26.91</v>
      </c>
      <c r="F1053">
        <v>26.91</v>
      </c>
      <c r="G1053">
        <v>22114800</v>
      </c>
    </row>
    <row r="1054" spans="1:7" x14ac:dyDescent="0.25">
      <c r="A1054" s="20">
        <v>42040</v>
      </c>
      <c r="B1054">
        <v>27.15</v>
      </c>
      <c r="C1054">
        <v>28</v>
      </c>
      <c r="D1054">
        <v>27.139999</v>
      </c>
      <c r="E1054">
        <v>27.83</v>
      </c>
      <c r="F1054">
        <v>27.83</v>
      </c>
      <c r="G1054">
        <v>14450500</v>
      </c>
    </row>
    <row r="1055" spans="1:7" x14ac:dyDescent="0.25">
      <c r="A1055" s="20">
        <v>42041</v>
      </c>
      <c r="B1055">
        <v>28.15</v>
      </c>
      <c r="C1055">
        <v>28.360001</v>
      </c>
      <c r="D1055">
        <v>26.059999000000001</v>
      </c>
      <c r="E1055">
        <v>26.65</v>
      </c>
      <c r="F1055">
        <v>26.65</v>
      </c>
      <c r="G1055">
        <v>30131800</v>
      </c>
    </row>
    <row r="1056" spans="1:7" x14ac:dyDescent="0.25">
      <c r="A1056" s="20">
        <v>42044</v>
      </c>
      <c r="B1056">
        <v>26.15</v>
      </c>
      <c r="C1056">
        <v>26.66</v>
      </c>
      <c r="D1056">
        <v>25.940000999999999</v>
      </c>
      <c r="E1056">
        <v>26.530000999999999</v>
      </c>
      <c r="F1056">
        <v>26.530000999999999</v>
      </c>
      <c r="G1056">
        <v>16438500</v>
      </c>
    </row>
    <row r="1057" spans="1:7" x14ac:dyDescent="0.25">
      <c r="A1057" s="20">
        <v>42045</v>
      </c>
      <c r="B1057">
        <v>27.16</v>
      </c>
      <c r="C1057">
        <v>27.68</v>
      </c>
      <c r="D1057">
        <v>26.629999000000002</v>
      </c>
      <c r="E1057">
        <v>27.52</v>
      </c>
      <c r="F1057">
        <v>27.52</v>
      </c>
      <c r="G1057">
        <v>18775900</v>
      </c>
    </row>
    <row r="1058" spans="1:7" x14ac:dyDescent="0.25">
      <c r="A1058" s="20">
        <v>42046</v>
      </c>
      <c r="B1058">
        <v>27.24</v>
      </c>
      <c r="C1058">
        <v>27.450001</v>
      </c>
      <c r="D1058">
        <v>26.860001</v>
      </c>
      <c r="E1058">
        <v>27.370000999999998</v>
      </c>
      <c r="F1058">
        <v>27.370000999999998</v>
      </c>
      <c r="G1058">
        <v>15937400</v>
      </c>
    </row>
    <row r="1059" spans="1:7" x14ac:dyDescent="0.25">
      <c r="A1059" s="20">
        <v>42047</v>
      </c>
      <c r="B1059">
        <v>28.030000999999999</v>
      </c>
      <c r="C1059">
        <v>29.18</v>
      </c>
      <c r="D1059">
        <v>27.889999</v>
      </c>
      <c r="E1059">
        <v>29.049999</v>
      </c>
      <c r="F1059">
        <v>29.049999</v>
      </c>
      <c r="G1059">
        <v>17749600</v>
      </c>
    </row>
    <row r="1060" spans="1:7" x14ac:dyDescent="0.25">
      <c r="A1060" s="20">
        <v>42048</v>
      </c>
      <c r="B1060">
        <v>29.18</v>
      </c>
      <c r="C1060">
        <v>29.559999000000001</v>
      </c>
      <c r="D1060">
        <v>28.629999000000002</v>
      </c>
      <c r="E1060">
        <v>29.4</v>
      </c>
      <c r="F1060">
        <v>29.4</v>
      </c>
      <c r="G1060">
        <v>19414900</v>
      </c>
    </row>
    <row r="1061" spans="1:7" x14ac:dyDescent="0.25">
      <c r="A1061" s="20">
        <v>42052</v>
      </c>
      <c r="B1061">
        <v>29.129999000000002</v>
      </c>
      <c r="C1061">
        <v>29.559999000000001</v>
      </c>
      <c r="D1061">
        <v>28.9</v>
      </c>
      <c r="E1061">
        <v>29.309999000000001</v>
      </c>
      <c r="F1061">
        <v>29.309999000000001</v>
      </c>
      <c r="G1061">
        <v>11592400</v>
      </c>
    </row>
    <row r="1062" spans="1:7" x14ac:dyDescent="0.25">
      <c r="A1062" s="20">
        <v>42053</v>
      </c>
      <c r="B1062">
        <v>28.959999</v>
      </c>
      <c r="C1062">
        <v>29.690000999999999</v>
      </c>
      <c r="D1062">
        <v>28.92</v>
      </c>
      <c r="E1062">
        <v>29.549999</v>
      </c>
      <c r="F1062">
        <v>29.549999</v>
      </c>
      <c r="G1062">
        <v>14298100</v>
      </c>
    </row>
    <row r="1063" spans="1:7" x14ac:dyDescent="0.25">
      <c r="A1063" s="20">
        <v>42054</v>
      </c>
      <c r="B1063">
        <v>29.219999000000001</v>
      </c>
      <c r="C1063">
        <v>30.23</v>
      </c>
      <c r="D1063">
        <v>29.18</v>
      </c>
      <c r="E1063">
        <v>30.200001</v>
      </c>
      <c r="F1063">
        <v>30.200001</v>
      </c>
      <c r="G1063">
        <v>13714800</v>
      </c>
    </row>
    <row r="1064" spans="1:7" x14ac:dyDescent="0.25">
      <c r="A1064" s="20">
        <v>42055</v>
      </c>
      <c r="B1064">
        <v>29.610001</v>
      </c>
      <c r="C1064">
        <v>31.5</v>
      </c>
      <c r="D1064">
        <v>29.41</v>
      </c>
      <c r="E1064">
        <v>31.290001</v>
      </c>
      <c r="F1064">
        <v>31.290001</v>
      </c>
      <c r="G1064">
        <v>18978800</v>
      </c>
    </row>
    <row r="1065" spans="1:7" x14ac:dyDescent="0.25">
      <c r="A1065" s="20">
        <v>42058</v>
      </c>
      <c r="B1065">
        <v>30.940000999999999</v>
      </c>
      <c r="C1065">
        <v>31.299999</v>
      </c>
      <c r="D1065">
        <v>30.73</v>
      </c>
      <c r="E1065">
        <v>31.139999</v>
      </c>
      <c r="F1065">
        <v>31.139999</v>
      </c>
      <c r="G1065">
        <v>11529700</v>
      </c>
    </row>
    <row r="1066" spans="1:7" x14ac:dyDescent="0.25">
      <c r="A1066" s="20">
        <v>42059</v>
      </c>
      <c r="B1066">
        <v>31.290001</v>
      </c>
      <c r="C1066">
        <v>32.630001</v>
      </c>
      <c r="D1066">
        <v>31.24</v>
      </c>
      <c r="E1066">
        <v>32.419998</v>
      </c>
      <c r="F1066">
        <v>32.419998</v>
      </c>
      <c r="G1066">
        <v>16753200</v>
      </c>
    </row>
    <row r="1067" spans="1:7" x14ac:dyDescent="0.25">
      <c r="A1067" s="20">
        <v>42060</v>
      </c>
      <c r="B1067">
        <v>32.369999</v>
      </c>
      <c r="C1067">
        <v>33.709999000000003</v>
      </c>
      <c r="D1067">
        <v>31.860001</v>
      </c>
      <c r="E1067">
        <v>32.200001</v>
      </c>
      <c r="F1067">
        <v>32.200001</v>
      </c>
      <c r="G1067">
        <v>20467500</v>
      </c>
    </row>
    <row r="1068" spans="1:7" x14ac:dyDescent="0.25">
      <c r="A1068" s="20">
        <v>42061</v>
      </c>
      <c r="B1068">
        <v>32.32</v>
      </c>
      <c r="C1068">
        <v>32.990001999999997</v>
      </c>
      <c r="D1068">
        <v>31.690000999999999</v>
      </c>
      <c r="E1068">
        <v>32.590000000000003</v>
      </c>
      <c r="F1068">
        <v>32.590000000000003</v>
      </c>
      <c r="G1068">
        <v>19368000</v>
      </c>
    </row>
    <row r="1069" spans="1:7" x14ac:dyDescent="0.25">
      <c r="A1069" s="20">
        <v>42062</v>
      </c>
      <c r="B1069">
        <v>32.610000999999997</v>
      </c>
      <c r="C1069">
        <v>33.270000000000003</v>
      </c>
      <c r="D1069">
        <v>32.32</v>
      </c>
      <c r="E1069">
        <v>32.75</v>
      </c>
      <c r="F1069">
        <v>32.75</v>
      </c>
      <c r="G1069">
        <v>15593700</v>
      </c>
    </row>
    <row r="1070" spans="1:7" x14ac:dyDescent="0.25">
      <c r="A1070" s="20">
        <v>42065</v>
      </c>
      <c r="B1070">
        <v>32.93</v>
      </c>
      <c r="C1070">
        <v>33.880001</v>
      </c>
      <c r="D1070">
        <v>32.790000999999997</v>
      </c>
      <c r="E1070">
        <v>33.849997999999999</v>
      </c>
      <c r="F1070">
        <v>33.849997999999999</v>
      </c>
      <c r="G1070">
        <v>12019500</v>
      </c>
    </row>
    <row r="1071" spans="1:7" x14ac:dyDescent="0.25">
      <c r="A1071" s="20">
        <v>42066</v>
      </c>
      <c r="B1071">
        <v>33.509998000000003</v>
      </c>
      <c r="C1071">
        <v>33.68</v>
      </c>
      <c r="D1071">
        <v>32.200001</v>
      </c>
      <c r="E1071">
        <v>33.090000000000003</v>
      </c>
      <c r="F1071">
        <v>33.090000000000003</v>
      </c>
      <c r="G1071">
        <v>17560700</v>
      </c>
    </row>
    <row r="1072" spans="1:7" x14ac:dyDescent="0.25">
      <c r="A1072" s="20">
        <v>42067</v>
      </c>
      <c r="B1072">
        <v>32.639999000000003</v>
      </c>
      <c r="C1072">
        <v>33.25</v>
      </c>
      <c r="D1072">
        <v>31.91</v>
      </c>
      <c r="E1072">
        <v>33.169998</v>
      </c>
      <c r="F1072">
        <v>33.169998</v>
      </c>
      <c r="G1072">
        <v>16579300</v>
      </c>
    </row>
    <row r="1073" spans="1:7" x14ac:dyDescent="0.25">
      <c r="A1073" s="20">
        <v>42068</v>
      </c>
      <c r="B1073">
        <v>33.43</v>
      </c>
      <c r="C1073">
        <v>33.659999999999997</v>
      </c>
      <c r="D1073">
        <v>32.909999999999997</v>
      </c>
      <c r="E1073">
        <v>33.590000000000003</v>
      </c>
      <c r="F1073">
        <v>33.590000000000003</v>
      </c>
      <c r="G1073">
        <v>14259600</v>
      </c>
    </row>
    <row r="1074" spans="1:7" x14ac:dyDescent="0.25">
      <c r="A1074" s="20">
        <v>42069</v>
      </c>
      <c r="B1074">
        <v>33.110000999999997</v>
      </c>
      <c r="C1074">
        <v>33.599997999999999</v>
      </c>
      <c r="D1074">
        <v>31.9</v>
      </c>
      <c r="E1074">
        <v>32.090000000000003</v>
      </c>
      <c r="F1074">
        <v>32.090000000000003</v>
      </c>
      <c r="G1074">
        <v>22846400</v>
      </c>
    </row>
    <row r="1075" spans="1:7" x14ac:dyDescent="0.25">
      <c r="A1075" s="20">
        <v>42072</v>
      </c>
      <c r="B1075">
        <v>32.299999</v>
      </c>
      <c r="C1075">
        <v>32.869999</v>
      </c>
      <c r="D1075">
        <v>32.099997999999999</v>
      </c>
      <c r="E1075">
        <v>32.509998000000003</v>
      </c>
      <c r="F1075">
        <v>32.509998000000003</v>
      </c>
      <c r="G1075">
        <v>13328800</v>
      </c>
    </row>
    <row r="1076" spans="1:7" x14ac:dyDescent="0.25">
      <c r="A1076" s="20">
        <v>42073</v>
      </c>
      <c r="B1076">
        <v>31.620000999999998</v>
      </c>
      <c r="C1076">
        <v>31.85</v>
      </c>
      <c r="D1076">
        <v>31.07</v>
      </c>
      <c r="E1076">
        <v>31.5</v>
      </c>
      <c r="F1076">
        <v>31.5</v>
      </c>
      <c r="G1076">
        <v>20493500</v>
      </c>
    </row>
    <row r="1077" spans="1:7" x14ac:dyDescent="0.25">
      <c r="A1077" s="20">
        <v>42074</v>
      </c>
      <c r="B1077">
        <v>31.370000999999998</v>
      </c>
      <c r="C1077">
        <v>31.469999000000001</v>
      </c>
      <c r="D1077">
        <v>30.49</v>
      </c>
      <c r="E1077">
        <v>30.73</v>
      </c>
      <c r="F1077">
        <v>30.73</v>
      </c>
      <c r="G1077">
        <v>18728700</v>
      </c>
    </row>
    <row r="1078" spans="1:7" x14ac:dyDescent="0.25">
      <c r="A1078" s="20">
        <v>42075</v>
      </c>
      <c r="B1078">
        <v>31.26</v>
      </c>
      <c r="C1078">
        <v>32.599997999999999</v>
      </c>
      <c r="D1078">
        <v>31.219999000000001</v>
      </c>
      <c r="E1078">
        <v>32.529998999999997</v>
      </c>
      <c r="F1078">
        <v>32.529998999999997</v>
      </c>
      <c r="G1078">
        <v>12337000</v>
      </c>
    </row>
    <row r="1079" spans="1:7" x14ac:dyDescent="0.25">
      <c r="A1079" s="20">
        <v>42076</v>
      </c>
      <c r="B1079">
        <v>32.400002000000001</v>
      </c>
      <c r="C1079">
        <v>32.57</v>
      </c>
      <c r="D1079">
        <v>30.940000999999999</v>
      </c>
      <c r="E1079">
        <v>31.790001</v>
      </c>
      <c r="F1079">
        <v>31.790001</v>
      </c>
      <c r="G1079">
        <v>24648400</v>
      </c>
    </row>
    <row r="1080" spans="1:7" x14ac:dyDescent="0.25">
      <c r="A1080" s="20">
        <v>42079</v>
      </c>
      <c r="B1080">
        <v>32.200001</v>
      </c>
      <c r="C1080">
        <v>32.840000000000003</v>
      </c>
      <c r="D1080">
        <v>32.099997999999999</v>
      </c>
      <c r="E1080">
        <v>32.509998000000003</v>
      </c>
      <c r="F1080">
        <v>32.509998000000003</v>
      </c>
      <c r="G1080">
        <v>13763700</v>
      </c>
    </row>
    <row r="1081" spans="1:7" x14ac:dyDescent="0.25">
      <c r="A1081" s="20">
        <v>42080</v>
      </c>
      <c r="B1081">
        <v>32.07</v>
      </c>
      <c r="C1081">
        <v>32.790000999999997</v>
      </c>
      <c r="D1081">
        <v>31.84</v>
      </c>
      <c r="E1081">
        <v>32.689999</v>
      </c>
      <c r="F1081">
        <v>32.689999</v>
      </c>
      <c r="G1081">
        <v>13576300</v>
      </c>
    </row>
    <row r="1082" spans="1:7" x14ac:dyDescent="0.25">
      <c r="A1082" s="20">
        <v>42081</v>
      </c>
      <c r="B1082">
        <v>32.490001999999997</v>
      </c>
      <c r="C1082">
        <v>34.380001</v>
      </c>
      <c r="D1082">
        <v>32.240001999999997</v>
      </c>
      <c r="E1082">
        <v>34.119999</v>
      </c>
      <c r="F1082">
        <v>34.119999</v>
      </c>
      <c r="G1082">
        <v>26152800</v>
      </c>
    </row>
    <row r="1083" spans="1:7" x14ac:dyDescent="0.25">
      <c r="A1083" s="20">
        <v>42082</v>
      </c>
      <c r="B1083">
        <v>33.57</v>
      </c>
      <c r="C1083">
        <v>34.189999</v>
      </c>
      <c r="D1083">
        <v>33.189999</v>
      </c>
      <c r="E1083">
        <v>34.090000000000003</v>
      </c>
      <c r="F1083">
        <v>34.090000000000003</v>
      </c>
      <c r="G1083">
        <v>16226500</v>
      </c>
    </row>
    <row r="1084" spans="1:7" x14ac:dyDescent="0.25">
      <c r="A1084" s="20">
        <v>42083</v>
      </c>
      <c r="B1084">
        <v>34.450001</v>
      </c>
      <c r="C1084">
        <v>35.630001</v>
      </c>
      <c r="D1084">
        <v>34.259998000000003</v>
      </c>
      <c r="E1084">
        <v>34.630001</v>
      </c>
      <c r="F1084">
        <v>34.630001</v>
      </c>
      <c r="G1084">
        <v>17482400</v>
      </c>
    </row>
    <row r="1085" spans="1:7" x14ac:dyDescent="0.25">
      <c r="A1085" s="20">
        <v>42086</v>
      </c>
      <c r="B1085">
        <v>34.860000999999997</v>
      </c>
      <c r="C1085">
        <v>35.639999000000003</v>
      </c>
      <c r="D1085">
        <v>34.810001</v>
      </c>
      <c r="E1085">
        <v>35.25</v>
      </c>
      <c r="F1085">
        <v>35.25</v>
      </c>
      <c r="G1085">
        <v>11359700</v>
      </c>
    </row>
    <row r="1086" spans="1:7" x14ac:dyDescent="0.25">
      <c r="A1086" s="20">
        <v>42087</v>
      </c>
      <c r="B1086">
        <v>35.200001</v>
      </c>
      <c r="C1086">
        <v>36.060001</v>
      </c>
      <c r="D1086">
        <v>34.979999999999997</v>
      </c>
      <c r="E1086">
        <v>35.380001</v>
      </c>
      <c r="F1086">
        <v>35.380001</v>
      </c>
      <c r="G1086">
        <v>14747800</v>
      </c>
    </row>
    <row r="1087" spans="1:7" x14ac:dyDescent="0.25">
      <c r="A1087" s="20">
        <v>42088</v>
      </c>
      <c r="B1087">
        <v>35.549999</v>
      </c>
      <c r="C1087">
        <v>35.75</v>
      </c>
      <c r="D1087">
        <v>33.720001000000003</v>
      </c>
      <c r="E1087">
        <v>33.779998999999997</v>
      </c>
      <c r="F1087">
        <v>33.779998999999997</v>
      </c>
      <c r="G1087">
        <v>22454500</v>
      </c>
    </row>
    <row r="1088" spans="1:7" x14ac:dyDescent="0.25">
      <c r="A1088" s="20">
        <v>42089</v>
      </c>
      <c r="B1088">
        <v>33.130001</v>
      </c>
      <c r="C1088">
        <v>34.310001</v>
      </c>
      <c r="D1088">
        <v>32.790000999999997</v>
      </c>
      <c r="E1088">
        <v>34.090000000000003</v>
      </c>
      <c r="F1088">
        <v>34.090000000000003</v>
      </c>
      <c r="G1088">
        <v>21644800</v>
      </c>
    </row>
    <row r="1089" spans="1:7" x14ac:dyDescent="0.25">
      <c r="A1089" s="20">
        <v>42090</v>
      </c>
      <c r="B1089">
        <v>34.099997999999999</v>
      </c>
      <c r="C1089">
        <v>34.630001</v>
      </c>
      <c r="D1089">
        <v>33.970001000000003</v>
      </c>
      <c r="E1089">
        <v>34.470001000000003</v>
      </c>
      <c r="F1089">
        <v>34.470001000000003</v>
      </c>
      <c r="G1089">
        <v>12375500</v>
      </c>
    </row>
    <row r="1090" spans="1:7" x14ac:dyDescent="0.25">
      <c r="A1090" s="20">
        <v>42093</v>
      </c>
      <c r="B1090">
        <v>35.290000999999997</v>
      </c>
      <c r="C1090">
        <v>35.729999999999997</v>
      </c>
      <c r="D1090">
        <v>35.220001000000003</v>
      </c>
      <c r="E1090">
        <v>35.529998999999997</v>
      </c>
      <c r="F1090">
        <v>35.529998999999997</v>
      </c>
      <c r="G1090">
        <v>9133600</v>
      </c>
    </row>
    <row r="1091" spans="1:7" x14ac:dyDescent="0.25">
      <c r="A1091" s="20">
        <v>42094</v>
      </c>
      <c r="B1091">
        <v>35.400002000000001</v>
      </c>
      <c r="C1091">
        <v>35.459999000000003</v>
      </c>
      <c r="D1091">
        <v>34.43</v>
      </c>
      <c r="E1091">
        <v>34.639999000000003</v>
      </c>
      <c r="F1091">
        <v>34.639999000000003</v>
      </c>
      <c r="G1091">
        <v>13293300</v>
      </c>
    </row>
    <row r="1092" spans="1:7" x14ac:dyDescent="0.25">
      <c r="A1092" s="20">
        <v>42095</v>
      </c>
      <c r="B1092">
        <v>34.590000000000003</v>
      </c>
      <c r="C1092">
        <v>34.700001</v>
      </c>
      <c r="D1092">
        <v>33.549999</v>
      </c>
      <c r="E1092">
        <v>34.659999999999997</v>
      </c>
      <c r="F1092">
        <v>34.659999999999997</v>
      </c>
      <c r="G1092">
        <v>17437200</v>
      </c>
    </row>
    <row r="1093" spans="1:7" x14ac:dyDescent="0.25">
      <c r="A1093" s="20">
        <v>42096</v>
      </c>
      <c r="B1093">
        <v>34.919998</v>
      </c>
      <c r="C1093">
        <v>35.470001000000003</v>
      </c>
      <c r="D1093">
        <v>34.720001000000003</v>
      </c>
      <c r="E1093">
        <v>35.349997999999999</v>
      </c>
      <c r="F1093">
        <v>35.349997999999999</v>
      </c>
      <c r="G1093">
        <v>13373100</v>
      </c>
    </row>
    <row r="1094" spans="1:7" x14ac:dyDescent="0.25">
      <c r="A1094" s="20">
        <v>42100</v>
      </c>
      <c r="B1094">
        <v>34.990001999999997</v>
      </c>
      <c r="C1094">
        <v>36.43</v>
      </c>
      <c r="D1094">
        <v>34.860000999999997</v>
      </c>
      <c r="E1094">
        <v>36.090000000000003</v>
      </c>
      <c r="F1094">
        <v>36.090000000000003</v>
      </c>
      <c r="G1094">
        <v>10938100</v>
      </c>
    </row>
    <row r="1095" spans="1:7" x14ac:dyDescent="0.25">
      <c r="A1095" s="20">
        <v>42101</v>
      </c>
      <c r="B1095">
        <v>36.380001</v>
      </c>
      <c r="C1095">
        <v>36.779998999999997</v>
      </c>
      <c r="D1095">
        <v>36.18</v>
      </c>
      <c r="E1095">
        <v>36.220001000000003</v>
      </c>
      <c r="F1095">
        <v>36.220001000000003</v>
      </c>
      <c r="G1095">
        <v>9277200</v>
      </c>
    </row>
    <row r="1096" spans="1:7" x14ac:dyDescent="0.25">
      <c r="A1096" s="20">
        <v>42102</v>
      </c>
      <c r="B1096">
        <v>36.43</v>
      </c>
      <c r="C1096">
        <v>36.979999999999997</v>
      </c>
      <c r="D1096">
        <v>36.200001</v>
      </c>
      <c r="E1096">
        <v>36.909999999999997</v>
      </c>
      <c r="F1096">
        <v>36.909999999999997</v>
      </c>
      <c r="G1096">
        <v>12662500</v>
      </c>
    </row>
    <row r="1097" spans="1:7" x14ac:dyDescent="0.25">
      <c r="A1097" s="20">
        <v>42103</v>
      </c>
      <c r="B1097">
        <v>37.060001</v>
      </c>
      <c r="C1097">
        <v>38.240001999999997</v>
      </c>
      <c r="D1097">
        <v>36.650002000000001</v>
      </c>
      <c r="E1097">
        <v>38.189999</v>
      </c>
      <c r="F1097">
        <v>38.189999</v>
      </c>
      <c r="G1097">
        <v>11980700</v>
      </c>
    </row>
    <row r="1098" spans="1:7" x14ac:dyDescent="0.25">
      <c r="A1098" s="20">
        <v>42104</v>
      </c>
      <c r="B1098">
        <v>38.509998000000003</v>
      </c>
      <c r="C1098">
        <v>39.900002000000001</v>
      </c>
      <c r="D1098">
        <v>38.439999</v>
      </c>
      <c r="E1098">
        <v>39.889999000000003</v>
      </c>
      <c r="F1098">
        <v>39.889999000000003</v>
      </c>
      <c r="G1098">
        <v>14676200</v>
      </c>
    </row>
    <row r="1099" spans="1:7" x14ac:dyDescent="0.25">
      <c r="A1099" s="20">
        <v>42107</v>
      </c>
      <c r="B1099">
        <v>40.349997999999999</v>
      </c>
      <c r="C1099">
        <v>40.759998000000003</v>
      </c>
      <c r="D1099">
        <v>38.389999000000003</v>
      </c>
      <c r="E1099">
        <v>38.779998999999997</v>
      </c>
      <c r="F1099">
        <v>38.779998999999997</v>
      </c>
      <c r="G1099">
        <v>17068400</v>
      </c>
    </row>
    <row r="1100" spans="1:7" x14ac:dyDescent="0.25">
      <c r="A1100" s="20">
        <v>42108</v>
      </c>
      <c r="B1100">
        <v>38.32</v>
      </c>
      <c r="C1100">
        <v>39.459999000000003</v>
      </c>
      <c r="D1100">
        <v>38.029998999999997</v>
      </c>
      <c r="E1100">
        <v>39.099997999999999</v>
      </c>
      <c r="F1100">
        <v>39.099997999999999</v>
      </c>
      <c r="G1100">
        <v>14811500</v>
      </c>
    </row>
    <row r="1101" spans="1:7" x14ac:dyDescent="0.25">
      <c r="A1101" s="20">
        <v>42109</v>
      </c>
      <c r="B1101">
        <v>39.659999999999997</v>
      </c>
      <c r="C1101">
        <v>40.400002000000001</v>
      </c>
      <c r="D1101">
        <v>39.549999</v>
      </c>
      <c r="E1101">
        <v>39.939999</v>
      </c>
      <c r="F1101">
        <v>39.939999</v>
      </c>
      <c r="G1101">
        <v>12775100</v>
      </c>
    </row>
    <row r="1102" spans="1:7" x14ac:dyDescent="0.25">
      <c r="A1102" s="20">
        <v>42110</v>
      </c>
      <c r="B1102">
        <v>39.799999</v>
      </c>
      <c r="C1102">
        <v>41.16</v>
      </c>
      <c r="D1102">
        <v>39.639999000000003</v>
      </c>
      <c r="E1102">
        <v>40.770000000000003</v>
      </c>
      <c r="F1102">
        <v>40.770000000000003</v>
      </c>
      <c r="G1102">
        <v>13087700</v>
      </c>
    </row>
    <row r="1103" spans="1:7" x14ac:dyDescent="0.25">
      <c r="A1103" s="20">
        <v>42111</v>
      </c>
      <c r="B1103">
        <v>39.459999000000003</v>
      </c>
      <c r="C1103">
        <v>39.68</v>
      </c>
      <c r="D1103">
        <v>38.259998000000003</v>
      </c>
      <c r="E1103">
        <v>39.369999</v>
      </c>
      <c r="F1103">
        <v>39.369999</v>
      </c>
      <c r="G1103">
        <v>25597200</v>
      </c>
    </row>
    <row r="1104" spans="1:7" x14ac:dyDescent="0.25">
      <c r="A1104" s="20">
        <v>42114</v>
      </c>
      <c r="B1104">
        <v>40.189999</v>
      </c>
      <c r="C1104">
        <v>40.939999</v>
      </c>
      <c r="D1104">
        <v>39.959999000000003</v>
      </c>
      <c r="E1104">
        <v>40.720001000000003</v>
      </c>
      <c r="F1104">
        <v>40.720001000000003</v>
      </c>
      <c r="G1104">
        <v>11428700</v>
      </c>
    </row>
    <row r="1105" spans="1:7" x14ac:dyDescent="0.25">
      <c r="A1105" s="20">
        <v>42115</v>
      </c>
      <c r="B1105">
        <v>41.209999000000003</v>
      </c>
      <c r="C1105">
        <v>41.349997999999999</v>
      </c>
      <c r="D1105">
        <v>40.240001999999997</v>
      </c>
      <c r="E1105">
        <v>40.709999000000003</v>
      </c>
      <c r="F1105">
        <v>40.709999000000003</v>
      </c>
      <c r="G1105">
        <v>13367800</v>
      </c>
    </row>
    <row r="1106" spans="1:7" x14ac:dyDescent="0.25">
      <c r="A1106" s="20">
        <v>42116</v>
      </c>
      <c r="B1106">
        <v>40.939999</v>
      </c>
      <c r="C1106">
        <v>41.330002</v>
      </c>
      <c r="D1106">
        <v>40.130001</v>
      </c>
      <c r="E1106">
        <v>41.16</v>
      </c>
      <c r="F1106">
        <v>41.16</v>
      </c>
      <c r="G1106">
        <v>10673000</v>
      </c>
    </row>
    <row r="1107" spans="1:7" x14ac:dyDescent="0.25">
      <c r="A1107" s="20">
        <v>42117</v>
      </c>
      <c r="B1107">
        <v>40.880001</v>
      </c>
      <c r="C1107">
        <v>41.93</v>
      </c>
      <c r="D1107">
        <v>40.709999000000003</v>
      </c>
      <c r="E1107">
        <v>41.529998999999997</v>
      </c>
      <c r="F1107">
        <v>41.529998999999997</v>
      </c>
      <c r="G1107">
        <v>8476800</v>
      </c>
    </row>
    <row r="1108" spans="1:7" x14ac:dyDescent="0.25">
      <c r="A1108" s="20">
        <v>42118</v>
      </c>
      <c r="B1108">
        <v>41.82</v>
      </c>
      <c r="C1108">
        <v>42.07</v>
      </c>
      <c r="D1108">
        <v>41.459999000000003</v>
      </c>
      <c r="E1108">
        <v>41.919998</v>
      </c>
      <c r="F1108">
        <v>41.919998</v>
      </c>
      <c r="G1108">
        <v>7163700</v>
      </c>
    </row>
    <row r="1109" spans="1:7" x14ac:dyDescent="0.25">
      <c r="A1109" s="20">
        <v>42121</v>
      </c>
      <c r="B1109">
        <v>42.32</v>
      </c>
      <c r="C1109">
        <v>42.459999000000003</v>
      </c>
      <c r="D1109">
        <v>40.419998</v>
      </c>
      <c r="E1109">
        <v>40.75</v>
      </c>
      <c r="F1109">
        <v>40.75</v>
      </c>
      <c r="G1109">
        <v>13994500</v>
      </c>
    </row>
    <row r="1110" spans="1:7" x14ac:dyDescent="0.25">
      <c r="A1110" s="20">
        <v>42122</v>
      </c>
      <c r="B1110">
        <v>40.439999</v>
      </c>
      <c r="C1110">
        <v>42.169998</v>
      </c>
      <c r="D1110">
        <v>39.330002</v>
      </c>
      <c r="E1110">
        <v>42.16</v>
      </c>
      <c r="F1110">
        <v>42.16</v>
      </c>
      <c r="G1110">
        <v>15657700</v>
      </c>
    </row>
    <row r="1111" spans="1:7" x14ac:dyDescent="0.25">
      <c r="A1111" s="20">
        <v>42123</v>
      </c>
      <c r="B1111">
        <v>41.119999</v>
      </c>
      <c r="C1111">
        <v>41.900002000000001</v>
      </c>
      <c r="D1111">
        <v>40.340000000000003</v>
      </c>
      <c r="E1111">
        <v>41.02</v>
      </c>
      <c r="F1111">
        <v>41.02</v>
      </c>
      <c r="G1111">
        <v>21622800</v>
      </c>
    </row>
    <row r="1112" spans="1:7" x14ac:dyDescent="0.25">
      <c r="A1112" s="20">
        <v>42124</v>
      </c>
      <c r="B1112">
        <v>40.490001999999997</v>
      </c>
      <c r="C1112">
        <v>40.93</v>
      </c>
      <c r="D1112">
        <v>39.080002</v>
      </c>
      <c r="E1112">
        <v>39.919998</v>
      </c>
      <c r="F1112">
        <v>39.919998</v>
      </c>
      <c r="G1112">
        <v>19010000</v>
      </c>
    </row>
    <row r="1113" spans="1:7" x14ac:dyDescent="0.25">
      <c r="A1113" s="20">
        <v>42125</v>
      </c>
      <c r="B1113">
        <v>40.439999</v>
      </c>
      <c r="C1113">
        <v>41.849997999999999</v>
      </c>
      <c r="D1113">
        <v>40.419998</v>
      </c>
      <c r="E1113">
        <v>41.82</v>
      </c>
      <c r="F1113">
        <v>41.82</v>
      </c>
      <c r="G1113">
        <v>13636200</v>
      </c>
    </row>
    <row r="1114" spans="1:7" x14ac:dyDescent="0.25">
      <c r="A1114" s="20">
        <v>42128</v>
      </c>
      <c r="B1114">
        <v>42.110000999999997</v>
      </c>
      <c r="C1114">
        <v>42.439999</v>
      </c>
      <c r="D1114">
        <v>41.259998000000003</v>
      </c>
      <c r="E1114">
        <v>41.689999</v>
      </c>
      <c r="F1114">
        <v>41.689999</v>
      </c>
      <c r="G1114">
        <v>11282400</v>
      </c>
    </row>
    <row r="1115" spans="1:7" x14ac:dyDescent="0.25">
      <c r="A1115" s="20">
        <v>42129</v>
      </c>
      <c r="B1115">
        <v>41.509998000000003</v>
      </c>
      <c r="C1115">
        <v>41.830002</v>
      </c>
      <c r="D1115">
        <v>40.279998999999997</v>
      </c>
      <c r="E1115">
        <v>40.340000000000003</v>
      </c>
      <c r="F1115">
        <v>40.340000000000003</v>
      </c>
      <c r="G1115">
        <v>18083200</v>
      </c>
    </row>
    <row r="1116" spans="1:7" x14ac:dyDescent="0.25">
      <c r="A1116" s="20">
        <v>42130</v>
      </c>
      <c r="B1116">
        <v>40.790000999999997</v>
      </c>
      <c r="C1116">
        <v>40.98</v>
      </c>
      <c r="D1116">
        <v>38.340000000000003</v>
      </c>
      <c r="E1116">
        <v>39.68</v>
      </c>
      <c r="F1116">
        <v>39.68</v>
      </c>
      <c r="G1116">
        <v>23925400</v>
      </c>
    </row>
    <row r="1117" spans="1:7" x14ac:dyDescent="0.25">
      <c r="A1117" s="20">
        <v>42131</v>
      </c>
      <c r="B1117">
        <v>39.450001</v>
      </c>
      <c r="C1117">
        <v>40.310001</v>
      </c>
      <c r="D1117">
        <v>38.939999</v>
      </c>
      <c r="E1117">
        <v>39.900002000000001</v>
      </c>
      <c r="F1117">
        <v>39.900002000000001</v>
      </c>
      <c r="G1117">
        <v>15883700</v>
      </c>
    </row>
    <row r="1118" spans="1:7" x14ac:dyDescent="0.25">
      <c r="A1118" s="20">
        <v>42132</v>
      </c>
      <c r="B1118">
        <v>41.490001999999997</v>
      </c>
      <c r="C1118">
        <v>42.16</v>
      </c>
      <c r="D1118">
        <v>41.220001000000003</v>
      </c>
      <c r="E1118">
        <v>41.98</v>
      </c>
      <c r="F1118">
        <v>41.98</v>
      </c>
      <c r="G1118">
        <v>12498400</v>
      </c>
    </row>
    <row r="1119" spans="1:7" x14ac:dyDescent="0.25">
      <c r="A1119" s="20">
        <v>42135</v>
      </c>
      <c r="B1119">
        <v>41.939999</v>
      </c>
      <c r="C1119">
        <v>42.080002</v>
      </c>
      <c r="D1119">
        <v>40.900002000000001</v>
      </c>
      <c r="E1119">
        <v>40.959999000000003</v>
      </c>
      <c r="F1119">
        <v>40.959999000000003</v>
      </c>
      <c r="G1119">
        <v>11199400</v>
      </c>
    </row>
    <row r="1120" spans="1:7" x14ac:dyDescent="0.25">
      <c r="A1120" s="20">
        <v>42136</v>
      </c>
      <c r="B1120">
        <v>40.209999000000003</v>
      </c>
      <c r="C1120">
        <v>41.299999</v>
      </c>
      <c r="D1120">
        <v>39.720001000000003</v>
      </c>
      <c r="E1120">
        <v>41.060001</v>
      </c>
      <c r="F1120">
        <v>41.060001</v>
      </c>
      <c r="G1120">
        <v>14083400</v>
      </c>
    </row>
    <row r="1121" spans="1:7" x14ac:dyDescent="0.25">
      <c r="A1121" s="20">
        <v>42137</v>
      </c>
      <c r="B1121">
        <v>41.43</v>
      </c>
      <c r="C1121">
        <v>41.880001</v>
      </c>
      <c r="D1121">
        <v>40.98</v>
      </c>
      <c r="E1121">
        <v>41.779998999999997</v>
      </c>
      <c r="F1121">
        <v>41.779998999999997</v>
      </c>
      <c r="G1121">
        <v>12636100</v>
      </c>
    </row>
    <row r="1122" spans="1:7" x14ac:dyDescent="0.25">
      <c r="A1122" s="20">
        <v>42138</v>
      </c>
      <c r="B1122">
        <v>42.25</v>
      </c>
      <c r="C1122">
        <v>42.650002000000001</v>
      </c>
      <c r="D1122">
        <v>42.07</v>
      </c>
      <c r="E1122">
        <v>42.650002000000001</v>
      </c>
      <c r="F1122">
        <v>42.650002000000001</v>
      </c>
      <c r="G1122">
        <v>8124600</v>
      </c>
    </row>
    <row r="1123" spans="1:7" x14ac:dyDescent="0.25">
      <c r="A1123" s="20">
        <v>42139</v>
      </c>
      <c r="B1123">
        <v>42.790000999999997</v>
      </c>
      <c r="C1123">
        <v>43.02</v>
      </c>
      <c r="D1123">
        <v>42.139999000000003</v>
      </c>
      <c r="E1123">
        <v>42.990001999999997</v>
      </c>
      <c r="F1123">
        <v>42.990001999999997</v>
      </c>
      <c r="G1123">
        <v>9988500</v>
      </c>
    </row>
    <row r="1124" spans="1:7" x14ac:dyDescent="0.25">
      <c r="A1124" s="20">
        <v>42142</v>
      </c>
      <c r="B1124">
        <v>43</v>
      </c>
      <c r="C1124">
        <v>44.759998000000003</v>
      </c>
      <c r="D1124">
        <v>42.93</v>
      </c>
      <c r="E1124">
        <v>44.400002000000001</v>
      </c>
      <c r="F1124">
        <v>44.400002000000001</v>
      </c>
      <c r="G1124">
        <v>9948700</v>
      </c>
    </row>
    <row r="1125" spans="1:7" x14ac:dyDescent="0.25">
      <c r="A1125" s="20">
        <v>42143</v>
      </c>
      <c r="B1125">
        <v>44.650002000000001</v>
      </c>
      <c r="C1125">
        <v>45.389999000000003</v>
      </c>
      <c r="D1125">
        <v>44.049999</v>
      </c>
      <c r="E1125">
        <v>45.029998999999997</v>
      </c>
      <c r="F1125">
        <v>45.029998999999997</v>
      </c>
      <c r="G1125">
        <v>13022200</v>
      </c>
    </row>
    <row r="1126" spans="1:7" x14ac:dyDescent="0.25">
      <c r="A1126" s="20">
        <v>42144</v>
      </c>
      <c r="B1126">
        <v>45.130001</v>
      </c>
      <c r="C1126">
        <v>45.360000999999997</v>
      </c>
      <c r="D1126">
        <v>44.34</v>
      </c>
      <c r="E1126">
        <v>44.950001</v>
      </c>
      <c r="F1126">
        <v>44.950001</v>
      </c>
      <c r="G1126">
        <v>14389800</v>
      </c>
    </row>
    <row r="1127" spans="1:7" x14ac:dyDescent="0.25">
      <c r="A1127" s="20">
        <v>42145</v>
      </c>
      <c r="B1127">
        <v>44.700001</v>
      </c>
      <c r="C1127">
        <v>46.43</v>
      </c>
      <c r="D1127">
        <v>44.5</v>
      </c>
      <c r="E1127">
        <v>46.18</v>
      </c>
      <c r="F1127">
        <v>46.18</v>
      </c>
      <c r="G1127">
        <v>11050300</v>
      </c>
    </row>
    <row r="1128" spans="1:7" x14ac:dyDescent="0.25">
      <c r="A1128" s="20">
        <v>42146</v>
      </c>
      <c r="B1128">
        <v>46.279998999999997</v>
      </c>
      <c r="C1128">
        <v>46.639999000000003</v>
      </c>
      <c r="D1128">
        <v>45.889999000000003</v>
      </c>
      <c r="E1128">
        <v>46.09</v>
      </c>
      <c r="F1128">
        <v>46.09</v>
      </c>
      <c r="G1128">
        <v>10089600</v>
      </c>
    </row>
    <row r="1129" spans="1:7" x14ac:dyDescent="0.25">
      <c r="A1129" s="20">
        <v>42150</v>
      </c>
      <c r="B1129">
        <v>45.57</v>
      </c>
      <c r="C1129">
        <v>45.779998999999997</v>
      </c>
      <c r="D1129">
        <v>43.880001</v>
      </c>
      <c r="E1129">
        <v>44.310001</v>
      </c>
      <c r="F1129">
        <v>44.310001</v>
      </c>
      <c r="G1129">
        <v>16987200</v>
      </c>
    </row>
    <row r="1130" spans="1:7" x14ac:dyDescent="0.25">
      <c r="A1130" s="20">
        <v>42151</v>
      </c>
      <c r="B1130">
        <v>44.709999000000003</v>
      </c>
      <c r="C1130">
        <v>46.25</v>
      </c>
      <c r="D1130">
        <v>44.43</v>
      </c>
      <c r="E1130">
        <v>45.990001999999997</v>
      </c>
      <c r="F1130">
        <v>45.990001999999997</v>
      </c>
      <c r="G1130">
        <v>10979100</v>
      </c>
    </row>
    <row r="1131" spans="1:7" x14ac:dyDescent="0.25">
      <c r="A1131" s="20">
        <v>42152</v>
      </c>
      <c r="B1131">
        <v>45.459999000000003</v>
      </c>
      <c r="C1131">
        <v>45.740001999999997</v>
      </c>
      <c r="D1131">
        <v>44.830002</v>
      </c>
      <c r="E1131">
        <v>45.470001000000003</v>
      </c>
      <c r="F1131">
        <v>45.470001000000003</v>
      </c>
      <c r="G1131">
        <v>12197800</v>
      </c>
    </row>
    <row r="1132" spans="1:7" x14ac:dyDescent="0.25">
      <c r="A1132" s="20">
        <v>42153</v>
      </c>
      <c r="B1132">
        <v>45.360000999999997</v>
      </c>
      <c r="C1132">
        <v>45.82</v>
      </c>
      <c r="D1132">
        <v>44.540000999999997</v>
      </c>
      <c r="E1132">
        <v>45.189999</v>
      </c>
      <c r="F1132">
        <v>45.189999</v>
      </c>
      <c r="G1132">
        <v>14036600</v>
      </c>
    </row>
    <row r="1133" spans="1:7" x14ac:dyDescent="0.25">
      <c r="A1133" s="20">
        <v>42156</v>
      </c>
      <c r="B1133">
        <v>45.700001</v>
      </c>
      <c r="C1133">
        <v>46.080002</v>
      </c>
      <c r="D1133">
        <v>44.91</v>
      </c>
      <c r="E1133">
        <v>45.610000999999997</v>
      </c>
      <c r="F1133">
        <v>45.610000999999997</v>
      </c>
      <c r="G1133">
        <v>12826400</v>
      </c>
    </row>
    <row r="1134" spans="1:7" x14ac:dyDescent="0.25">
      <c r="A1134" s="20">
        <v>42157</v>
      </c>
      <c r="B1134">
        <v>45.099997999999999</v>
      </c>
      <c r="C1134">
        <v>45.669998</v>
      </c>
      <c r="D1134">
        <v>44.610000999999997</v>
      </c>
      <c r="E1134">
        <v>44.869999</v>
      </c>
      <c r="F1134">
        <v>44.869999</v>
      </c>
      <c r="G1134">
        <v>11986200</v>
      </c>
    </row>
    <row r="1135" spans="1:7" x14ac:dyDescent="0.25">
      <c r="A1135" s="20">
        <v>42158</v>
      </c>
      <c r="B1135">
        <v>45.259998000000003</v>
      </c>
      <c r="C1135">
        <v>45.77</v>
      </c>
      <c r="D1135">
        <v>44.939999</v>
      </c>
      <c r="E1135">
        <v>45.650002000000001</v>
      </c>
      <c r="F1135">
        <v>45.650002000000001</v>
      </c>
      <c r="G1135">
        <v>12700500</v>
      </c>
    </row>
    <row r="1136" spans="1:7" x14ac:dyDescent="0.25">
      <c r="A1136" s="20">
        <v>42159</v>
      </c>
      <c r="B1136">
        <v>45.029998999999997</v>
      </c>
      <c r="C1136">
        <v>45.259998000000003</v>
      </c>
      <c r="D1136">
        <v>43.830002</v>
      </c>
      <c r="E1136">
        <v>44.099997999999999</v>
      </c>
      <c r="F1136">
        <v>44.099997999999999</v>
      </c>
      <c r="G1136">
        <v>18172500</v>
      </c>
    </row>
    <row r="1137" spans="1:7" x14ac:dyDescent="0.25">
      <c r="A1137" s="20">
        <v>42160</v>
      </c>
      <c r="B1137">
        <v>44.029998999999997</v>
      </c>
      <c r="C1137">
        <v>44.990001999999997</v>
      </c>
      <c r="D1137">
        <v>43.650002000000001</v>
      </c>
      <c r="E1137">
        <v>44.849997999999999</v>
      </c>
      <c r="F1137">
        <v>44.849997999999999</v>
      </c>
      <c r="G1137">
        <v>15341200</v>
      </c>
    </row>
    <row r="1138" spans="1:7" x14ac:dyDescent="0.25">
      <c r="A1138" s="20">
        <v>42163</v>
      </c>
      <c r="B1138">
        <v>44.669998</v>
      </c>
      <c r="C1138">
        <v>44.790000999999997</v>
      </c>
      <c r="D1138">
        <v>43.650002000000001</v>
      </c>
      <c r="E1138">
        <v>43.98</v>
      </c>
      <c r="F1138">
        <v>43.98</v>
      </c>
      <c r="G1138">
        <v>12602900</v>
      </c>
    </row>
    <row r="1139" spans="1:7" x14ac:dyDescent="0.25">
      <c r="A1139" s="20">
        <v>42164</v>
      </c>
      <c r="B1139">
        <v>43.84</v>
      </c>
      <c r="C1139">
        <v>44.639999000000003</v>
      </c>
      <c r="D1139">
        <v>43.380001</v>
      </c>
      <c r="E1139">
        <v>44.41</v>
      </c>
      <c r="F1139">
        <v>44.41</v>
      </c>
      <c r="G1139">
        <v>13834900</v>
      </c>
    </row>
    <row r="1140" spans="1:7" x14ac:dyDescent="0.25">
      <c r="A1140" s="20">
        <v>42165</v>
      </c>
      <c r="B1140">
        <v>45.110000999999997</v>
      </c>
      <c r="C1140">
        <v>46.5</v>
      </c>
      <c r="D1140">
        <v>45.02</v>
      </c>
      <c r="E1140">
        <v>46.34</v>
      </c>
      <c r="F1140">
        <v>46.34</v>
      </c>
      <c r="G1140">
        <v>14455400</v>
      </c>
    </row>
    <row r="1141" spans="1:7" x14ac:dyDescent="0.25">
      <c r="A1141" s="20">
        <v>42166</v>
      </c>
      <c r="B1141">
        <v>46.900002000000001</v>
      </c>
      <c r="C1141">
        <v>47.59</v>
      </c>
      <c r="D1141">
        <v>46.669998</v>
      </c>
      <c r="E1141">
        <v>47.34</v>
      </c>
      <c r="F1141">
        <v>47.34</v>
      </c>
      <c r="G1141">
        <v>12003000</v>
      </c>
    </row>
    <row r="1142" spans="1:7" x14ac:dyDescent="0.25">
      <c r="A1142" s="20">
        <v>42167</v>
      </c>
      <c r="B1142">
        <v>46.68</v>
      </c>
      <c r="C1142">
        <v>46.869999</v>
      </c>
      <c r="D1142">
        <v>45.810001</v>
      </c>
      <c r="E1142">
        <v>46.700001</v>
      </c>
      <c r="F1142">
        <v>46.700001</v>
      </c>
      <c r="G1142">
        <v>14033600</v>
      </c>
    </row>
    <row r="1143" spans="1:7" x14ac:dyDescent="0.25">
      <c r="A1143" s="20">
        <v>42170</v>
      </c>
      <c r="B1143">
        <v>45.580002</v>
      </c>
      <c r="C1143">
        <v>45.779998999999997</v>
      </c>
      <c r="D1143">
        <v>44.66</v>
      </c>
      <c r="E1143">
        <v>44.720001000000003</v>
      </c>
      <c r="F1143">
        <v>44.720001000000003</v>
      </c>
      <c r="G1143">
        <v>17024400</v>
      </c>
    </row>
    <row r="1144" spans="1:7" x14ac:dyDescent="0.25">
      <c r="A1144" s="20">
        <v>42171</v>
      </c>
      <c r="B1144">
        <v>44.290000999999997</v>
      </c>
      <c r="C1144">
        <v>45.720001000000003</v>
      </c>
      <c r="D1144">
        <v>44.060001</v>
      </c>
      <c r="E1144">
        <v>45.490001999999997</v>
      </c>
      <c r="F1144">
        <v>45.490001999999997</v>
      </c>
      <c r="G1144">
        <v>13737800</v>
      </c>
    </row>
    <row r="1145" spans="1:7" x14ac:dyDescent="0.25">
      <c r="A1145" s="20">
        <v>42172</v>
      </c>
      <c r="B1145">
        <v>45.740001999999997</v>
      </c>
      <c r="C1145">
        <v>46.150002000000001</v>
      </c>
      <c r="D1145">
        <v>44.610000999999997</v>
      </c>
      <c r="E1145">
        <v>45.66</v>
      </c>
      <c r="F1145">
        <v>45.66</v>
      </c>
      <c r="G1145">
        <v>20804900</v>
      </c>
    </row>
    <row r="1146" spans="1:7" x14ac:dyDescent="0.25">
      <c r="A1146" s="20">
        <v>42173</v>
      </c>
      <c r="B1146">
        <v>46.290000999999997</v>
      </c>
      <c r="C1146">
        <v>47.450001</v>
      </c>
      <c r="D1146">
        <v>46.130001</v>
      </c>
      <c r="E1146">
        <v>46.970001000000003</v>
      </c>
      <c r="F1146">
        <v>46.970001000000003</v>
      </c>
      <c r="G1146">
        <v>16235600</v>
      </c>
    </row>
    <row r="1147" spans="1:7" x14ac:dyDescent="0.25">
      <c r="A1147" s="20">
        <v>42174</v>
      </c>
      <c r="B1147">
        <v>46.98</v>
      </c>
      <c r="C1147">
        <v>47.080002</v>
      </c>
      <c r="D1147">
        <v>46.27</v>
      </c>
      <c r="E1147">
        <v>46.529998999999997</v>
      </c>
      <c r="F1147">
        <v>46.529998999999997</v>
      </c>
      <c r="G1147">
        <v>12295400</v>
      </c>
    </row>
    <row r="1148" spans="1:7" x14ac:dyDescent="0.25">
      <c r="A1148" s="20">
        <v>42177</v>
      </c>
      <c r="B1148">
        <v>47.549999</v>
      </c>
      <c r="C1148">
        <v>48.490001999999997</v>
      </c>
      <c r="D1148">
        <v>47.220001000000003</v>
      </c>
      <c r="E1148">
        <v>48.459999000000003</v>
      </c>
      <c r="F1148">
        <v>48.459999000000003</v>
      </c>
      <c r="G1148">
        <v>12762000</v>
      </c>
    </row>
    <row r="1149" spans="1:7" x14ac:dyDescent="0.25">
      <c r="A1149" s="20">
        <v>42178</v>
      </c>
      <c r="B1149">
        <v>48.720001000000003</v>
      </c>
      <c r="C1149">
        <v>49.740001999999997</v>
      </c>
      <c r="D1149">
        <v>48.66</v>
      </c>
      <c r="E1149">
        <v>49.68</v>
      </c>
      <c r="F1149">
        <v>49.68</v>
      </c>
      <c r="G1149">
        <v>11581100</v>
      </c>
    </row>
    <row r="1150" spans="1:7" x14ac:dyDescent="0.25">
      <c r="A1150" s="20">
        <v>42179</v>
      </c>
      <c r="B1150">
        <v>49.450001</v>
      </c>
      <c r="C1150">
        <v>50.099997999999999</v>
      </c>
      <c r="D1150">
        <v>48.639999000000003</v>
      </c>
      <c r="E1150">
        <v>48.779998999999997</v>
      </c>
      <c r="F1150">
        <v>48.779998999999997</v>
      </c>
      <c r="G1150">
        <v>12329900</v>
      </c>
    </row>
    <row r="1151" spans="1:7" x14ac:dyDescent="0.25">
      <c r="A1151" s="20">
        <v>42180</v>
      </c>
      <c r="B1151">
        <v>49.09</v>
      </c>
      <c r="C1151">
        <v>49.509998000000003</v>
      </c>
      <c r="D1151">
        <v>48.040000999999997</v>
      </c>
      <c r="E1151">
        <v>48.310001</v>
      </c>
      <c r="F1151">
        <v>48.310001</v>
      </c>
      <c r="G1151">
        <v>13764000</v>
      </c>
    </row>
    <row r="1152" spans="1:7" x14ac:dyDescent="0.25">
      <c r="A1152" s="20">
        <v>42181</v>
      </c>
      <c r="B1152">
        <v>48.59</v>
      </c>
      <c r="C1152">
        <v>48.900002000000001</v>
      </c>
      <c r="D1152">
        <v>47.57</v>
      </c>
      <c r="E1152">
        <v>48.599997999999999</v>
      </c>
      <c r="F1152">
        <v>48.599997999999999</v>
      </c>
      <c r="G1152">
        <v>14805100</v>
      </c>
    </row>
    <row r="1153" spans="1:7" x14ac:dyDescent="0.25">
      <c r="A1153" s="20">
        <v>42184</v>
      </c>
      <c r="B1153">
        <v>45.650002000000001</v>
      </c>
      <c r="C1153">
        <v>46.41</v>
      </c>
      <c r="D1153">
        <v>39.82</v>
      </c>
      <c r="E1153">
        <v>40.470001000000003</v>
      </c>
      <c r="F1153">
        <v>40.470001000000003</v>
      </c>
      <c r="G1153">
        <v>38561600</v>
      </c>
    </row>
    <row r="1154" spans="1:7" x14ac:dyDescent="0.25">
      <c r="A1154" s="20">
        <v>42185</v>
      </c>
      <c r="B1154">
        <v>42.389999000000003</v>
      </c>
      <c r="C1154">
        <v>42.48</v>
      </c>
      <c r="D1154">
        <v>38.729999999999997</v>
      </c>
      <c r="E1154">
        <v>40.610000999999997</v>
      </c>
      <c r="F1154">
        <v>40.610000999999997</v>
      </c>
      <c r="G1154">
        <v>30450800</v>
      </c>
    </row>
    <row r="1155" spans="1:7" x14ac:dyDescent="0.25">
      <c r="A1155" s="20">
        <v>42186</v>
      </c>
      <c r="B1155">
        <v>42.700001</v>
      </c>
      <c r="C1155">
        <v>43.400002000000001</v>
      </c>
      <c r="D1155">
        <v>41.41</v>
      </c>
      <c r="E1155">
        <v>43.299999</v>
      </c>
      <c r="F1155">
        <v>43.299999</v>
      </c>
      <c r="G1155">
        <v>22667800</v>
      </c>
    </row>
    <row r="1156" spans="1:7" x14ac:dyDescent="0.25">
      <c r="A1156" s="20">
        <v>42187</v>
      </c>
      <c r="B1156">
        <v>43.310001</v>
      </c>
      <c r="C1156">
        <v>43.509998000000003</v>
      </c>
      <c r="D1156">
        <v>39.759998000000003</v>
      </c>
      <c r="E1156">
        <v>40.590000000000003</v>
      </c>
      <c r="F1156">
        <v>40.590000000000003</v>
      </c>
      <c r="G1156">
        <v>26043100</v>
      </c>
    </row>
    <row r="1157" spans="1:7" x14ac:dyDescent="0.25">
      <c r="A1157" s="20">
        <v>42191</v>
      </c>
      <c r="B1157">
        <v>38.669998</v>
      </c>
      <c r="C1157">
        <v>40.509998000000003</v>
      </c>
      <c r="D1157">
        <v>38.270000000000003</v>
      </c>
      <c r="E1157">
        <v>39.590000000000003</v>
      </c>
      <c r="F1157">
        <v>39.590000000000003</v>
      </c>
      <c r="G1157">
        <v>24588600</v>
      </c>
    </row>
    <row r="1158" spans="1:7" x14ac:dyDescent="0.25">
      <c r="A1158" s="20">
        <v>42192</v>
      </c>
      <c r="B1158">
        <v>39.68</v>
      </c>
      <c r="C1158">
        <v>41.689999</v>
      </c>
      <c r="D1158">
        <v>37.400002000000001</v>
      </c>
      <c r="E1158">
        <v>41.66</v>
      </c>
      <c r="F1158">
        <v>41.66</v>
      </c>
      <c r="G1158">
        <v>33050100</v>
      </c>
    </row>
    <row r="1159" spans="1:7" x14ac:dyDescent="0.25">
      <c r="A1159" s="20">
        <v>42193</v>
      </c>
      <c r="B1159">
        <v>39.880001</v>
      </c>
      <c r="C1159">
        <v>40.369999</v>
      </c>
      <c r="D1159">
        <v>37.409999999999997</v>
      </c>
      <c r="E1159">
        <v>37.479999999999997</v>
      </c>
      <c r="F1159">
        <v>37.479999999999997</v>
      </c>
      <c r="G1159">
        <v>37258200</v>
      </c>
    </row>
    <row r="1160" spans="1:7" x14ac:dyDescent="0.25">
      <c r="A1160" s="20">
        <v>42194</v>
      </c>
      <c r="B1160">
        <v>39.470001000000003</v>
      </c>
      <c r="C1160">
        <v>39.630001</v>
      </c>
      <c r="D1160">
        <v>36.950001</v>
      </c>
      <c r="E1160">
        <v>37.150002000000001</v>
      </c>
      <c r="F1160">
        <v>37.150002000000001</v>
      </c>
      <c r="G1160">
        <v>25188200</v>
      </c>
    </row>
    <row r="1161" spans="1:7" x14ac:dyDescent="0.25">
      <c r="A1161" s="20">
        <v>42195</v>
      </c>
      <c r="B1161">
        <v>38.979999999999997</v>
      </c>
      <c r="C1161">
        <v>39.979999999999997</v>
      </c>
      <c r="D1161">
        <v>37.919998</v>
      </c>
      <c r="E1161">
        <v>39.909999999999997</v>
      </c>
      <c r="F1161">
        <v>39.909999999999997</v>
      </c>
      <c r="G1161">
        <v>27400500</v>
      </c>
    </row>
    <row r="1162" spans="1:7" x14ac:dyDescent="0.25">
      <c r="A1162" s="20">
        <v>42198</v>
      </c>
      <c r="B1162">
        <v>42.049999</v>
      </c>
      <c r="C1162">
        <v>43.93</v>
      </c>
      <c r="D1162">
        <v>41.830002</v>
      </c>
      <c r="E1162">
        <v>43.77</v>
      </c>
      <c r="F1162">
        <v>43.77</v>
      </c>
      <c r="G1162">
        <v>21241800</v>
      </c>
    </row>
    <row r="1163" spans="1:7" x14ac:dyDescent="0.25">
      <c r="A1163" s="20">
        <v>42199</v>
      </c>
      <c r="B1163">
        <v>43.619999</v>
      </c>
      <c r="C1163">
        <v>44.959999000000003</v>
      </c>
      <c r="D1163">
        <v>43.380001</v>
      </c>
      <c r="E1163">
        <v>44.060001</v>
      </c>
      <c r="F1163">
        <v>44.060001</v>
      </c>
      <c r="G1163">
        <v>16827600</v>
      </c>
    </row>
    <row r="1164" spans="1:7" x14ac:dyDescent="0.25">
      <c r="A1164" s="20">
        <v>42200</v>
      </c>
      <c r="B1164">
        <v>44.279998999999997</v>
      </c>
      <c r="C1164">
        <v>44.849997999999999</v>
      </c>
      <c r="D1164">
        <v>43.150002000000001</v>
      </c>
      <c r="E1164">
        <v>44.240001999999997</v>
      </c>
      <c r="F1164">
        <v>44.240001999999997</v>
      </c>
      <c r="G1164">
        <v>15483000</v>
      </c>
    </row>
    <row r="1165" spans="1:7" x14ac:dyDescent="0.25">
      <c r="A1165" s="20">
        <v>42201</v>
      </c>
      <c r="B1165">
        <v>45.68</v>
      </c>
      <c r="C1165">
        <v>47.279998999999997</v>
      </c>
      <c r="D1165">
        <v>45.560001</v>
      </c>
      <c r="E1165">
        <v>47.240001999999997</v>
      </c>
      <c r="F1165">
        <v>47.240001999999997</v>
      </c>
      <c r="G1165">
        <v>15085100</v>
      </c>
    </row>
    <row r="1166" spans="1:7" x14ac:dyDescent="0.25">
      <c r="A1166" s="20">
        <v>42202</v>
      </c>
      <c r="B1166">
        <v>47.490001999999997</v>
      </c>
      <c r="C1166">
        <v>47.650002000000001</v>
      </c>
      <c r="D1166">
        <v>46.860000999999997</v>
      </c>
      <c r="E1166">
        <v>47.560001</v>
      </c>
      <c r="F1166">
        <v>47.560001</v>
      </c>
      <c r="G1166">
        <v>11519100</v>
      </c>
    </row>
    <row r="1167" spans="1:7" x14ac:dyDescent="0.25">
      <c r="A1167" s="20">
        <v>42205</v>
      </c>
      <c r="B1167">
        <v>47.580002</v>
      </c>
      <c r="C1167">
        <v>48.720001000000003</v>
      </c>
      <c r="D1167">
        <v>47.32</v>
      </c>
      <c r="E1167">
        <v>47.689999</v>
      </c>
      <c r="F1167">
        <v>47.689999</v>
      </c>
      <c r="G1167">
        <v>11218700</v>
      </c>
    </row>
    <row r="1168" spans="1:7" x14ac:dyDescent="0.25">
      <c r="A1168" s="20">
        <v>42206</v>
      </c>
      <c r="B1168">
        <v>47.900002000000001</v>
      </c>
      <c r="C1168">
        <v>48.189999</v>
      </c>
      <c r="D1168">
        <v>47.220001000000003</v>
      </c>
      <c r="E1168">
        <v>48.110000999999997</v>
      </c>
      <c r="F1168">
        <v>48.110000999999997</v>
      </c>
      <c r="G1168">
        <v>11785100</v>
      </c>
    </row>
    <row r="1169" spans="1:7" x14ac:dyDescent="0.25">
      <c r="A1169" s="20">
        <v>42207</v>
      </c>
      <c r="B1169">
        <v>46.779998999999997</v>
      </c>
      <c r="C1169">
        <v>48.810001</v>
      </c>
      <c r="D1169">
        <v>46.779998999999997</v>
      </c>
      <c r="E1169">
        <v>48.34</v>
      </c>
      <c r="F1169">
        <v>48.34</v>
      </c>
      <c r="G1169">
        <v>13039800</v>
      </c>
    </row>
    <row r="1170" spans="1:7" x14ac:dyDescent="0.25">
      <c r="A1170" s="20">
        <v>42208</v>
      </c>
      <c r="B1170">
        <v>48.790000999999997</v>
      </c>
      <c r="C1170">
        <v>49.060001</v>
      </c>
      <c r="D1170">
        <v>47</v>
      </c>
      <c r="E1170">
        <v>47.59</v>
      </c>
      <c r="F1170">
        <v>47.59</v>
      </c>
      <c r="G1170">
        <v>18658200</v>
      </c>
    </row>
    <row r="1171" spans="1:7" x14ac:dyDescent="0.25">
      <c r="A1171" s="20">
        <v>42209</v>
      </c>
      <c r="B1171">
        <v>47.68</v>
      </c>
      <c r="C1171">
        <v>48.200001</v>
      </c>
      <c r="D1171">
        <v>45.470001000000003</v>
      </c>
      <c r="E1171">
        <v>46.200001</v>
      </c>
      <c r="F1171">
        <v>46.200001</v>
      </c>
      <c r="G1171">
        <v>19847900</v>
      </c>
    </row>
    <row r="1172" spans="1:7" x14ac:dyDescent="0.25">
      <c r="A1172" s="20">
        <v>42212</v>
      </c>
      <c r="B1172">
        <v>44.349997999999999</v>
      </c>
      <c r="C1172">
        <v>44.950001</v>
      </c>
      <c r="D1172">
        <v>42.700001</v>
      </c>
      <c r="E1172">
        <v>43.75</v>
      </c>
      <c r="F1172">
        <v>43.75</v>
      </c>
      <c r="G1172">
        <v>20796400</v>
      </c>
    </row>
    <row r="1173" spans="1:7" x14ac:dyDescent="0.25">
      <c r="A1173" s="20">
        <v>42213</v>
      </c>
      <c r="B1173">
        <v>45</v>
      </c>
      <c r="C1173">
        <v>47.290000999999997</v>
      </c>
      <c r="D1173">
        <v>43.889999000000003</v>
      </c>
      <c r="E1173">
        <v>46.950001</v>
      </c>
      <c r="F1173">
        <v>46.950001</v>
      </c>
      <c r="G1173">
        <v>18238600</v>
      </c>
    </row>
    <row r="1174" spans="1:7" x14ac:dyDescent="0.25">
      <c r="A1174" s="20">
        <v>42214</v>
      </c>
      <c r="B1174">
        <v>47.119999</v>
      </c>
      <c r="C1174">
        <v>48.09</v>
      </c>
      <c r="D1174">
        <v>46.880001</v>
      </c>
      <c r="E1174">
        <v>47.650002000000001</v>
      </c>
      <c r="F1174">
        <v>47.650002000000001</v>
      </c>
      <c r="G1174">
        <v>14559800</v>
      </c>
    </row>
    <row r="1175" spans="1:7" x14ac:dyDescent="0.25">
      <c r="A1175" s="20">
        <v>42215</v>
      </c>
      <c r="B1175">
        <v>47.450001</v>
      </c>
      <c r="C1175">
        <v>48.18</v>
      </c>
      <c r="D1175">
        <v>46.459999000000003</v>
      </c>
      <c r="E1175">
        <v>47.970001000000003</v>
      </c>
      <c r="F1175">
        <v>47.970001000000003</v>
      </c>
      <c r="G1175">
        <v>13246200</v>
      </c>
    </row>
    <row r="1176" spans="1:7" x14ac:dyDescent="0.25">
      <c r="A1176" s="20">
        <v>42216</v>
      </c>
      <c r="B1176">
        <v>48.290000999999997</v>
      </c>
      <c r="C1176">
        <v>48.740001999999997</v>
      </c>
      <c r="D1176">
        <v>47.380001</v>
      </c>
      <c r="E1176">
        <v>48.040000999999997</v>
      </c>
      <c r="F1176">
        <v>48.040000999999997</v>
      </c>
      <c r="G1176">
        <v>12476600</v>
      </c>
    </row>
    <row r="1177" spans="1:7" x14ac:dyDescent="0.25">
      <c r="A1177" s="20">
        <v>42219</v>
      </c>
      <c r="B1177">
        <v>48.27</v>
      </c>
      <c r="C1177">
        <v>48.889999000000003</v>
      </c>
      <c r="D1177">
        <v>46.799999</v>
      </c>
      <c r="E1177">
        <v>48.759998000000003</v>
      </c>
      <c r="F1177">
        <v>48.759998000000003</v>
      </c>
      <c r="G1177">
        <v>14348900</v>
      </c>
    </row>
    <row r="1178" spans="1:7" x14ac:dyDescent="0.25">
      <c r="A1178" s="20">
        <v>42220</v>
      </c>
      <c r="B1178">
        <v>48.439999</v>
      </c>
      <c r="C1178">
        <v>49</v>
      </c>
      <c r="D1178">
        <v>47.66</v>
      </c>
      <c r="E1178">
        <v>48.540000999999997</v>
      </c>
      <c r="F1178">
        <v>48.540000999999997</v>
      </c>
      <c r="G1178">
        <v>13747500</v>
      </c>
    </row>
    <row r="1179" spans="1:7" x14ac:dyDescent="0.25">
      <c r="A1179" s="20">
        <v>42221</v>
      </c>
      <c r="B1179">
        <v>48.740001999999997</v>
      </c>
      <c r="C1179">
        <v>49.599997999999999</v>
      </c>
      <c r="D1179">
        <v>48.209999000000003</v>
      </c>
      <c r="E1179">
        <v>48.880001</v>
      </c>
      <c r="F1179">
        <v>48.880001</v>
      </c>
      <c r="G1179">
        <v>13055800</v>
      </c>
    </row>
    <row r="1180" spans="1:7" x14ac:dyDescent="0.25">
      <c r="A1180" s="20">
        <v>42222</v>
      </c>
      <c r="B1180">
        <v>48.860000999999997</v>
      </c>
      <c r="C1180">
        <v>48.900002000000001</v>
      </c>
      <c r="D1180">
        <v>46.25</v>
      </c>
      <c r="E1180">
        <v>47.16</v>
      </c>
      <c r="F1180">
        <v>47.16</v>
      </c>
      <c r="G1180">
        <v>17624600</v>
      </c>
    </row>
    <row r="1181" spans="1:7" x14ac:dyDescent="0.25">
      <c r="A1181" s="20">
        <v>42223</v>
      </c>
      <c r="B1181">
        <v>47.32</v>
      </c>
      <c r="C1181">
        <v>47.919998</v>
      </c>
      <c r="D1181">
        <v>46.290000999999997</v>
      </c>
      <c r="E1181">
        <v>47.610000999999997</v>
      </c>
      <c r="F1181">
        <v>47.610000999999997</v>
      </c>
      <c r="G1181">
        <v>16320700</v>
      </c>
    </row>
    <row r="1182" spans="1:7" x14ac:dyDescent="0.25">
      <c r="A1182" s="20">
        <v>42226</v>
      </c>
      <c r="B1182">
        <v>48.82</v>
      </c>
      <c r="C1182">
        <v>49.5</v>
      </c>
      <c r="D1182">
        <v>48.810001</v>
      </c>
      <c r="E1182">
        <v>49.439999</v>
      </c>
      <c r="F1182">
        <v>49.439999</v>
      </c>
      <c r="G1182">
        <v>7005400</v>
      </c>
    </row>
    <row r="1183" spans="1:7" x14ac:dyDescent="0.25">
      <c r="A1183" s="20">
        <v>42227</v>
      </c>
      <c r="B1183">
        <v>47.59</v>
      </c>
      <c r="C1183">
        <v>48.240001999999997</v>
      </c>
      <c r="D1183">
        <v>46.240001999999997</v>
      </c>
      <c r="E1183">
        <v>47.209999000000003</v>
      </c>
      <c r="F1183">
        <v>47.209999000000003</v>
      </c>
      <c r="G1183">
        <v>18398200</v>
      </c>
    </row>
    <row r="1184" spans="1:7" x14ac:dyDescent="0.25">
      <c r="A1184" s="20">
        <v>42228</v>
      </c>
      <c r="B1184">
        <v>44.66</v>
      </c>
      <c r="C1184">
        <v>47.599997999999999</v>
      </c>
      <c r="D1184">
        <v>43.799999</v>
      </c>
      <c r="E1184">
        <v>47.169998</v>
      </c>
      <c r="F1184">
        <v>47.169998</v>
      </c>
      <c r="G1184">
        <v>21662000</v>
      </c>
    </row>
    <row r="1185" spans="1:7" x14ac:dyDescent="0.25">
      <c r="A1185" s="20">
        <v>42229</v>
      </c>
      <c r="B1185">
        <v>47.650002000000001</v>
      </c>
      <c r="C1185">
        <v>48.439999</v>
      </c>
      <c r="D1185">
        <v>46.689999</v>
      </c>
      <c r="E1185">
        <v>47.790000999999997</v>
      </c>
      <c r="F1185">
        <v>47.790000999999997</v>
      </c>
      <c r="G1185">
        <v>15391500</v>
      </c>
    </row>
    <row r="1186" spans="1:7" x14ac:dyDescent="0.25">
      <c r="A1186" s="20">
        <v>42230</v>
      </c>
      <c r="B1186">
        <v>47.849997999999999</v>
      </c>
      <c r="C1186">
        <v>48.290000999999997</v>
      </c>
      <c r="D1186">
        <v>47.130001</v>
      </c>
      <c r="E1186">
        <v>47.84</v>
      </c>
      <c r="F1186">
        <v>47.84</v>
      </c>
      <c r="G1186">
        <v>9659000</v>
      </c>
    </row>
    <row r="1187" spans="1:7" x14ac:dyDescent="0.25">
      <c r="A1187" s="20">
        <v>42233</v>
      </c>
      <c r="B1187">
        <v>47.380001</v>
      </c>
      <c r="C1187">
        <v>48.509998000000003</v>
      </c>
      <c r="D1187">
        <v>46.91</v>
      </c>
      <c r="E1187">
        <v>48.450001</v>
      </c>
      <c r="F1187">
        <v>48.450001</v>
      </c>
      <c r="G1187">
        <v>9967500</v>
      </c>
    </row>
    <row r="1188" spans="1:7" x14ac:dyDescent="0.25">
      <c r="A1188" s="20">
        <v>42234</v>
      </c>
      <c r="B1188">
        <v>48.220001000000003</v>
      </c>
      <c r="C1188">
        <v>48.68</v>
      </c>
      <c r="D1188">
        <v>47.580002</v>
      </c>
      <c r="E1188">
        <v>47.880001</v>
      </c>
      <c r="F1188">
        <v>47.880001</v>
      </c>
      <c r="G1188">
        <v>11283700</v>
      </c>
    </row>
    <row r="1189" spans="1:7" x14ac:dyDescent="0.25">
      <c r="A1189" s="20">
        <v>42235</v>
      </c>
      <c r="B1189">
        <v>47.169998</v>
      </c>
      <c r="C1189">
        <v>48.389999000000003</v>
      </c>
      <c r="D1189">
        <v>45.790000999999997</v>
      </c>
      <c r="E1189">
        <v>46.939999</v>
      </c>
      <c r="F1189">
        <v>46.939999</v>
      </c>
      <c r="G1189">
        <v>28024100</v>
      </c>
    </row>
    <row r="1190" spans="1:7" x14ac:dyDescent="0.25">
      <c r="A1190" s="20">
        <v>42236</v>
      </c>
      <c r="B1190">
        <v>44.950001</v>
      </c>
      <c r="C1190">
        <v>45.599997999999999</v>
      </c>
      <c r="D1190">
        <v>42.689999</v>
      </c>
      <c r="E1190">
        <v>43.09</v>
      </c>
      <c r="F1190">
        <v>43.09</v>
      </c>
      <c r="G1190">
        <v>30007300</v>
      </c>
    </row>
    <row r="1191" spans="1:7" x14ac:dyDescent="0.25">
      <c r="A1191" s="20">
        <v>42237</v>
      </c>
      <c r="B1191">
        <v>40.689999</v>
      </c>
      <c r="C1191">
        <v>41.889999000000003</v>
      </c>
      <c r="D1191">
        <v>35.979999999999997</v>
      </c>
      <c r="E1191">
        <v>36.040000999999997</v>
      </c>
      <c r="F1191">
        <v>36.040000999999997</v>
      </c>
      <c r="G1191">
        <v>55522800</v>
      </c>
    </row>
    <row r="1192" spans="1:7" x14ac:dyDescent="0.25">
      <c r="A1192" s="20">
        <v>42240</v>
      </c>
      <c r="B1192">
        <v>24.879999000000002</v>
      </c>
      <c r="C1192">
        <v>34.369999</v>
      </c>
      <c r="D1192">
        <v>22.879999000000002</v>
      </c>
      <c r="E1192">
        <v>29.58</v>
      </c>
      <c r="F1192">
        <v>29.58</v>
      </c>
      <c r="G1192">
        <v>82783300</v>
      </c>
    </row>
    <row r="1193" spans="1:7" x14ac:dyDescent="0.25">
      <c r="A1193" s="20">
        <v>42241</v>
      </c>
      <c r="B1193">
        <v>31</v>
      </c>
      <c r="C1193">
        <v>31.16</v>
      </c>
      <c r="D1193">
        <v>26.02</v>
      </c>
      <c r="E1193">
        <v>26.1</v>
      </c>
      <c r="F1193">
        <v>26.1</v>
      </c>
      <c r="G1193">
        <v>55721900</v>
      </c>
    </row>
    <row r="1194" spans="1:7" x14ac:dyDescent="0.25">
      <c r="A1194" s="20">
        <v>42242</v>
      </c>
      <c r="B1194">
        <v>28.389999</v>
      </c>
      <c r="C1194">
        <v>28.879999000000002</v>
      </c>
      <c r="D1194">
        <v>25.51</v>
      </c>
      <c r="E1194">
        <v>28.66</v>
      </c>
      <c r="F1194">
        <v>28.66</v>
      </c>
      <c r="G1194">
        <v>53815600</v>
      </c>
    </row>
    <row r="1195" spans="1:7" x14ac:dyDescent="0.25">
      <c r="A1195" s="20">
        <v>42243</v>
      </c>
      <c r="B1195">
        <v>29.809999000000001</v>
      </c>
      <c r="C1195">
        <v>29.860001</v>
      </c>
      <c r="D1195">
        <v>26.299999</v>
      </c>
      <c r="E1195">
        <v>27.99</v>
      </c>
      <c r="F1195">
        <v>27.99</v>
      </c>
      <c r="G1195">
        <v>56902800</v>
      </c>
    </row>
    <row r="1196" spans="1:7" x14ac:dyDescent="0.25">
      <c r="A1196" s="20">
        <v>42244</v>
      </c>
      <c r="B1196">
        <v>27.1</v>
      </c>
      <c r="C1196">
        <v>27.530000999999999</v>
      </c>
      <c r="D1196">
        <v>25.299999</v>
      </c>
      <c r="E1196">
        <v>26.629999000000002</v>
      </c>
      <c r="F1196">
        <v>26.629999000000002</v>
      </c>
      <c r="G1196">
        <v>37128700</v>
      </c>
    </row>
    <row r="1197" spans="1:7" x14ac:dyDescent="0.25">
      <c r="A1197" s="20">
        <v>42247</v>
      </c>
      <c r="B1197">
        <v>26.35</v>
      </c>
      <c r="C1197">
        <v>26.700001</v>
      </c>
      <c r="D1197">
        <v>25.4</v>
      </c>
      <c r="E1197">
        <v>25.639999</v>
      </c>
      <c r="F1197">
        <v>25.639999</v>
      </c>
      <c r="G1197">
        <v>29358200</v>
      </c>
    </row>
    <row r="1198" spans="1:7" x14ac:dyDescent="0.25">
      <c r="A1198" s="20">
        <v>42248</v>
      </c>
      <c r="B1198">
        <v>23.299999</v>
      </c>
      <c r="C1198">
        <v>24.02</v>
      </c>
      <c r="D1198">
        <v>21.309999000000001</v>
      </c>
      <c r="E1198">
        <v>22.01</v>
      </c>
      <c r="F1198">
        <v>22.01</v>
      </c>
      <c r="G1198">
        <v>50719400</v>
      </c>
    </row>
    <row r="1199" spans="1:7" x14ac:dyDescent="0.25">
      <c r="A1199" s="20">
        <v>42249</v>
      </c>
      <c r="B1199">
        <v>23.34</v>
      </c>
      <c r="C1199">
        <v>24.440000999999999</v>
      </c>
      <c r="D1199">
        <v>22.459999</v>
      </c>
      <c r="E1199">
        <v>24.440000999999999</v>
      </c>
      <c r="F1199">
        <v>24.440000999999999</v>
      </c>
      <c r="G1199">
        <v>32108900</v>
      </c>
    </row>
    <row r="1200" spans="1:7" x14ac:dyDescent="0.25">
      <c r="A1200" s="20">
        <v>42250</v>
      </c>
      <c r="B1200">
        <v>25.209999</v>
      </c>
      <c r="C1200">
        <v>26.219999000000001</v>
      </c>
      <c r="D1200">
        <v>23.809999000000001</v>
      </c>
      <c r="E1200">
        <v>24.530000999999999</v>
      </c>
      <c r="F1200">
        <v>24.530000999999999</v>
      </c>
      <c r="G1200">
        <v>51209800</v>
      </c>
    </row>
    <row r="1201" spans="1:7" x14ac:dyDescent="0.25">
      <c r="A1201" s="20">
        <v>42251</v>
      </c>
      <c r="B1201">
        <v>23.379999000000002</v>
      </c>
      <c r="C1201">
        <v>23.93</v>
      </c>
      <c r="D1201">
        <v>22.129999000000002</v>
      </c>
      <c r="E1201">
        <v>22.75</v>
      </c>
      <c r="F1201">
        <v>22.75</v>
      </c>
      <c r="G1201">
        <v>42964800</v>
      </c>
    </row>
    <row r="1202" spans="1:7" x14ac:dyDescent="0.25">
      <c r="A1202" s="20">
        <v>42255</v>
      </c>
      <c r="B1202">
        <v>24.059999000000001</v>
      </c>
      <c r="C1202">
        <v>24.73</v>
      </c>
      <c r="D1202">
        <v>23.75</v>
      </c>
      <c r="E1202">
        <v>24.66</v>
      </c>
      <c r="F1202">
        <v>24.66</v>
      </c>
      <c r="G1202">
        <v>28605900</v>
      </c>
    </row>
    <row r="1203" spans="1:7" x14ac:dyDescent="0.25">
      <c r="A1203" s="20">
        <v>42256</v>
      </c>
      <c r="B1203">
        <v>25.969999000000001</v>
      </c>
      <c r="C1203">
        <v>26.040001</v>
      </c>
      <c r="D1203">
        <v>23.889999</v>
      </c>
      <c r="E1203">
        <v>24.09</v>
      </c>
      <c r="F1203">
        <v>24.09</v>
      </c>
      <c r="G1203">
        <v>39593800</v>
      </c>
    </row>
    <row r="1204" spans="1:7" x14ac:dyDescent="0.25">
      <c r="A1204" s="20">
        <v>42257</v>
      </c>
      <c r="B1204">
        <v>23.389999</v>
      </c>
      <c r="C1204">
        <v>24.68</v>
      </c>
      <c r="D1204">
        <v>23.23</v>
      </c>
      <c r="E1204">
        <v>24.68</v>
      </c>
      <c r="F1204">
        <v>24.68</v>
      </c>
      <c r="G1204">
        <v>35692400</v>
      </c>
    </row>
    <row r="1205" spans="1:7" x14ac:dyDescent="0.25">
      <c r="A1205" s="20">
        <v>42258</v>
      </c>
      <c r="B1205">
        <v>24.540001</v>
      </c>
      <c r="C1205">
        <v>25.27</v>
      </c>
      <c r="D1205">
        <v>24.120000999999998</v>
      </c>
      <c r="E1205">
        <v>25.27</v>
      </c>
      <c r="F1205">
        <v>25.27</v>
      </c>
      <c r="G1205">
        <v>22697600</v>
      </c>
    </row>
    <row r="1206" spans="1:7" x14ac:dyDescent="0.25">
      <c r="A1206" s="20">
        <v>42261</v>
      </c>
      <c r="B1206">
        <v>25.290001</v>
      </c>
      <c r="C1206">
        <v>25.309999000000001</v>
      </c>
      <c r="D1206">
        <v>24.639999</v>
      </c>
      <c r="E1206">
        <v>25.25</v>
      </c>
      <c r="F1206">
        <v>25.25</v>
      </c>
      <c r="G1206">
        <v>19796800</v>
      </c>
    </row>
    <row r="1207" spans="1:7" x14ac:dyDescent="0.25">
      <c r="A1207" s="20">
        <v>42262</v>
      </c>
      <c r="B1207">
        <v>25.59</v>
      </c>
      <c r="C1207">
        <v>27.780000999999999</v>
      </c>
      <c r="D1207">
        <v>25.389999</v>
      </c>
      <c r="E1207">
        <v>27.75</v>
      </c>
      <c r="F1207">
        <v>27.75</v>
      </c>
      <c r="G1207">
        <v>23713100</v>
      </c>
    </row>
    <row r="1208" spans="1:7" x14ac:dyDescent="0.25">
      <c r="A1208" s="20">
        <v>42263</v>
      </c>
      <c r="B1208">
        <v>28.74</v>
      </c>
      <c r="C1208">
        <v>29.5</v>
      </c>
      <c r="D1208">
        <v>27.799999</v>
      </c>
      <c r="E1208">
        <v>29.379999000000002</v>
      </c>
      <c r="F1208">
        <v>29.379999000000002</v>
      </c>
      <c r="G1208">
        <v>34052400</v>
      </c>
    </row>
    <row r="1209" spans="1:7" x14ac:dyDescent="0.25">
      <c r="A1209" s="20">
        <v>42264</v>
      </c>
      <c r="B1209">
        <v>29.389999</v>
      </c>
      <c r="C1209">
        <v>32.119999</v>
      </c>
      <c r="D1209">
        <v>28.67</v>
      </c>
      <c r="E1209">
        <v>29.440000999999999</v>
      </c>
      <c r="F1209">
        <v>29.440000999999999</v>
      </c>
      <c r="G1209">
        <v>57741300</v>
      </c>
    </row>
    <row r="1210" spans="1:7" x14ac:dyDescent="0.25">
      <c r="A1210" s="20">
        <v>42265</v>
      </c>
      <c r="B1210">
        <v>26.6</v>
      </c>
      <c r="C1210">
        <v>27.620000999999998</v>
      </c>
      <c r="D1210">
        <v>25.57</v>
      </c>
      <c r="E1210">
        <v>25.889999</v>
      </c>
      <c r="F1210">
        <v>25.889999</v>
      </c>
      <c r="G1210">
        <v>41636800</v>
      </c>
    </row>
    <row r="1211" spans="1:7" x14ac:dyDescent="0.25">
      <c r="A1211" s="20">
        <v>42268</v>
      </c>
      <c r="B1211">
        <v>26.790001</v>
      </c>
      <c r="C1211">
        <v>27.83</v>
      </c>
      <c r="D1211">
        <v>26.469999000000001</v>
      </c>
      <c r="E1211">
        <v>27.719999000000001</v>
      </c>
      <c r="F1211">
        <v>27.719999000000001</v>
      </c>
      <c r="G1211">
        <v>28149200</v>
      </c>
    </row>
    <row r="1212" spans="1:7" x14ac:dyDescent="0.25">
      <c r="A1212" s="20">
        <v>42269</v>
      </c>
      <c r="B1212">
        <v>26.15</v>
      </c>
      <c r="C1212">
        <v>26.57</v>
      </c>
      <c r="D1212">
        <v>24.389999</v>
      </c>
      <c r="E1212">
        <v>25.940000999999999</v>
      </c>
      <c r="F1212">
        <v>25.940000999999999</v>
      </c>
      <c r="G1212">
        <v>47276900</v>
      </c>
    </row>
    <row r="1213" spans="1:7" x14ac:dyDescent="0.25">
      <c r="A1213" s="20">
        <v>42270</v>
      </c>
      <c r="B1213">
        <v>25.85</v>
      </c>
      <c r="C1213">
        <v>26.68</v>
      </c>
      <c r="D1213">
        <v>25.51</v>
      </c>
      <c r="E1213">
        <v>26.41</v>
      </c>
      <c r="F1213">
        <v>26.41</v>
      </c>
      <c r="G1213">
        <v>29641100</v>
      </c>
    </row>
    <row r="1214" spans="1:7" x14ac:dyDescent="0.25">
      <c r="A1214" s="20">
        <v>42271</v>
      </c>
      <c r="B1214">
        <v>25.16</v>
      </c>
      <c r="C1214">
        <v>25.92</v>
      </c>
      <c r="D1214">
        <v>23.82</v>
      </c>
      <c r="E1214">
        <v>25.719999000000001</v>
      </c>
      <c r="F1214">
        <v>25.719999000000001</v>
      </c>
      <c r="G1214">
        <v>50956400</v>
      </c>
    </row>
    <row r="1215" spans="1:7" x14ac:dyDescent="0.25">
      <c r="A1215" s="20">
        <v>42272</v>
      </c>
      <c r="B1215">
        <v>26.73</v>
      </c>
      <c r="C1215">
        <v>26.75</v>
      </c>
      <c r="D1215">
        <v>24.43</v>
      </c>
      <c r="E1215">
        <v>25.040001</v>
      </c>
      <c r="F1215">
        <v>25.040001</v>
      </c>
      <c r="G1215">
        <v>39909300</v>
      </c>
    </row>
    <row r="1216" spans="1:7" x14ac:dyDescent="0.25">
      <c r="A1216" s="20">
        <v>42275</v>
      </c>
      <c r="B1216">
        <v>24.18</v>
      </c>
      <c r="C1216">
        <v>24.41</v>
      </c>
      <c r="D1216">
        <v>22.620000999999998</v>
      </c>
      <c r="E1216">
        <v>23.309999000000001</v>
      </c>
      <c r="F1216">
        <v>23.309999000000001</v>
      </c>
      <c r="G1216">
        <v>43414900</v>
      </c>
    </row>
    <row r="1217" spans="1:7" x14ac:dyDescent="0.25">
      <c r="A1217" s="20">
        <v>42276</v>
      </c>
      <c r="B1217">
        <v>23.6</v>
      </c>
      <c r="C1217">
        <v>24.139999</v>
      </c>
      <c r="D1217">
        <v>22.700001</v>
      </c>
      <c r="E1217">
        <v>23.24</v>
      </c>
      <c r="F1217">
        <v>23.24</v>
      </c>
      <c r="G1217">
        <v>42177100</v>
      </c>
    </row>
    <row r="1218" spans="1:7" x14ac:dyDescent="0.25">
      <c r="A1218" s="20">
        <v>42277</v>
      </c>
      <c r="B1218">
        <v>24.280000999999999</v>
      </c>
      <c r="C1218">
        <v>24.5</v>
      </c>
      <c r="D1218">
        <v>23.65</v>
      </c>
      <c r="E1218">
        <v>24.35</v>
      </c>
      <c r="F1218">
        <v>24.35</v>
      </c>
      <c r="G1218">
        <v>29942900</v>
      </c>
    </row>
    <row r="1219" spans="1:7" x14ac:dyDescent="0.25">
      <c r="A1219" s="20">
        <v>42278</v>
      </c>
      <c r="B1219">
        <v>24.299999</v>
      </c>
      <c r="C1219">
        <v>24.65</v>
      </c>
      <c r="D1219">
        <v>23.549999</v>
      </c>
      <c r="E1219">
        <v>24.639999</v>
      </c>
      <c r="F1219">
        <v>24.639999</v>
      </c>
      <c r="G1219">
        <v>29119700</v>
      </c>
    </row>
    <row r="1220" spans="1:7" x14ac:dyDescent="0.25">
      <c r="A1220" s="20">
        <v>42279</v>
      </c>
      <c r="B1220">
        <v>23.67</v>
      </c>
      <c r="C1220">
        <v>25.940000999999999</v>
      </c>
      <c r="D1220">
        <v>23.440000999999999</v>
      </c>
      <c r="E1220">
        <v>25.940000999999999</v>
      </c>
      <c r="F1220">
        <v>25.940000999999999</v>
      </c>
      <c r="G1220">
        <v>36256200</v>
      </c>
    </row>
    <row r="1221" spans="1:7" x14ac:dyDescent="0.25">
      <c r="A1221" s="20">
        <v>42282</v>
      </c>
      <c r="B1221">
        <v>26.450001</v>
      </c>
      <c r="C1221">
        <v>27.559999000000001</v>
      </c>
      <c r="D1221">
        <v>26.379999000000002</v>
      </c>
      <c r="E1221">
        <v>27.389999</v>
      </c>
      <c r="F1221">
        <v>27.389999</v>
      </c>
      <c r="G1221">
        <v>26374100</v>
      </c>
    </row>
    <row r="1222" spans="1:7" x14ac:dyDescent="0.25">
      <c r="A1222" s="20">
        <v>42283</v>
      </c>
      <c r="B1222">
        <v>27.469999000000001</v>
      </c>
      <c r="C1222">
        <v>27.870000999999998</v>
      </c>
      <c r="D1222">
        <v>26.639999</v>
      </c>
      <c r="E1222">
        <v>27.059999000000001</v>
      </c>
      <c r="F1222">
        <v>27.059999000000001</v>
      </c>
      <c r="G1222">
        <v>24910600</v>
      </c>
    </row>
    <row r="1223" spans="1:7" x14ac:dyDescent="0.25">
      <c r="A1223" s="20">
        <v>42284</v>
      </c>
      <c r="B1223">
        <v>27.4</v>
      </c>
      <c r="C1223">
        <v>27.790001</v>
      </c>
      <c r="D1223">
        <v>26.780000999999999</v>
      </c>
      <c r="E1223">
        <v>27.67</v>
      </c>
      <c r="F1223">
        <v>27.67</v>
      </c>
      <c r="G1223">
        <v>25515000</v>
      </c>
    </row>
    <row r="1224" spans="1:7" x14ac:dyDescent="0.25">
      <c r="A1224" s="20">
        <v>42285</v>
      </c>
      <c r="B1224">
        <v>27.780000999999999</v>
      </c>
      <c r="C1224">
        <v>29.4</v>
      </c>
      <c r="D1224">
        <v>27.450001</v>
      </c>
      <c r="E1224">
        <v>29.040001</v>
      </c>
      <c r="F1224">
        <v>29.040001</v>
      </c>
      <c r="G1224">
        <v>29649200</v>
      </c>
    </row>
    <row r="1225" spans="1:7" x14ac:dyDescent="0.25">
      <c r="A1225" s="20">
        <v>42286</v>
      </c>
      <c r="B1225">
        <v>29.15</v>
      </c>
      <c r="C1225">
        <v>29.459999</v>
      </c>
      <c r="D1225">
        <v>28.17</v>
      </c>
      <c r="E1225">
        <v>29.01</v>
      </c>
      <c r="F1225">
        <v>29.01</v>
      </c>
      <c r="G1225">
        <v>23661900</v>
      </c>
    </row>
    <row r="1226" spans="1:7" x14ac:dyDescent="0.25">
      <c r="A1226" s="20">
        <v>42289</v>
      </c>
      <c r="B1226">
        <v>29.129999000000002</v>
      </c>
      <c r="C1226">
        <v>31.139999</v>
      </c>
      <c r="D1226">
        <v>28.85</v>
      </c>
      <c r="E1226">
        <v>30.85</v>
      </c>
      <c r="F1226">
        <v>30.85</v>
      </c>
      <c r="G1226">
        <v>21868800</v>
      </c>
    </row>
    <row r="1227" spans="1:7" x14ac:dyDescent="0.25">
      <c r="A1227" s="20">
        <v>42290</v>
      </c>
      <c r="B1227">
        <v>30.059999000000001</v>
      </c>
      <c r="C1227">
        <v>31.209999</v>
      </c>
      <c r="D1227">
        <v>28.93</v>
      </c>
      <c r="E1227">
        <v>29.08</v>
      </c>
      <c r="F1227">
        <v>29.08</v>
      </c>
      <c r="G1227">
        <v>32241600</v>
      </c>
    </row>
    <row r="1228" spans="1:7" x14ac:dyDescent="0.25">
      <c r="A1228" s="20">
        <v>42291</v>
      </c>
      <c r="B1228">
        <v>28.74</v>
      </c>
      <c r="C1228">
        <v>29.309999000000001</v>
      </c>
      <c r="D1228">
        <v>27.709999</v>
      </c>
      <c r="E1228">
        <v>28.450001</v>
      </c>
      <c r="F1228">
        <v>28.450001</v>
      </c>
      <c r="G1228">
        <v>31852400</v>
      </c>
    </row>
    <row r="1229" spans="1:7" x14ac:dyDescent="0.25">
      <c r="A1229" s="20">
        <v>42292</v>
      </c>
      <c r="B1229">
        <v>29.030000999999999</v>
      </c>
      <c r="C1229">
        <v>30.629999000000002</v>
      </c>
      <c r="D1229">
        <v>28.780000999999999</v>
      </c>
      <c r="E1229">
        <v>30.51</v>
      </c>
      <c r="F1229">
        <v>30.51</v>
      </c>
      <c r="G1229">
        <v>28619500</v>
      </c>
    </row>
    <row r="1230" spans="1:7" x14ac:dyDescent="0.25">
      <c r="A1230" s="20">
        <v>42293</v>
      </c>
      <c r="B1230">
        <v>30.959999</v>
      </c>
      <c r="C1230">
        <v>30.98</v>
      </c>
      <c r="D1230">
        <v>29.549999</v>
      </c>
      <c r="E1230">
        <v>30.73</v>
      </c>
      <c r="F1230">
        <v>30.73</v>
      </c>
      <c r="G1230">
        <v>27172400</v>
      </c>
    </row>
    <row r="1231" spans="1:7" x14ac:dyDescent="0.25">
      <c r="A1231" s="20">
        <v>42296</v>
      </c>
      <c r="B1231">
        <v>30.65</v>
      </c>
      <c r="C1231">
        <v>32.990001999999997</v>
      </c>
      <c r="D1231">
        <v>30.540001</v>
      </c>
      <c r="E1231">
        <v>32.909999999999997</v>
      </c>
      <c r="F1231">
        <v>32.909999999999997</v>
      </c>
      <c r="G1231">
        <v>29692900</v>
      </c>
    </row>
    <row r="1232" spans="1:7" x14ac:dyDescent="0.25">
      <c r="A1232" s="20">
        <v>42297</v>
      </c>
      <c r="B1232">
        <v>32.549999</v>
      </c>
      <c r="C1232">
        <v>33.07</v>
      </c>
      <c r="D1232">
        <v>31.129999000000002</v>
      </c>
      <c r="E1232">
        <v>31.709999</v>
      </c>
      <c r="F1232">
        <v>31.709999</v>
      </c>
      <c r="G1232">
        <v>33354700</v>
      </c>
    </row>
    <row r="1233" spans="1:7" x14ac:dyDescent="0.25">
      <c r="A1233" s="20">
        <v>42298</v>
      </c>
      <c r="B1233">
        <v>31.98</v>
      </c>
      <c r="C1233">
        <v>32.32</v>
      </c>
      <c r="D1233">
        <v>29.33</v>
      </c>
      <c r="E1233">
        <v>29.51</v>
      </c>
      <c r="F1233">
        <v>29.51</v>
      </c>
      <c r="G1233">
        <v>37690900</v>
      </c>
    </row>
    <row r="1234" spans="1:7" x14ac:dyDescent="0.25">
      <c r="A1234" s="20">
        <v>42299</v>
      </c>
      <c r="B1234">
        <v>30.139999</v>
      </c>
      <c r="C1234">
        <v>32</v>
      </c>
      <c r="D1234">
        <v>30.139999</v>
      </c>
      <c r="E1234">
        <v>31.93</v>
      </c>
      <c r="F1234">
        <v>31.93</v>
      </c>
      <c r="G1234">
        <v>34774600</v>
      </c>
    </row>
    <row r="1235" spans="1:7" x14ac:dyDescent="0.25">
      <c r="A1235" s="20">
        <v>42300</v>
      </c>
      <c r="B1235">
        <v>32.659999999999997</v>
      </c>
      <c r="C1235">
        <v>32.759998000000003</v>
      </c>
      <c r="D1235">
        <v>30.889999</v>
      </c>
      <c r="E1235">
        <v>31.530000999999999</v>
      </c>
      <c r="F1235">
        <v>31.530000999999999</v>
      </c>
      <c r="G1235">
        <v>30321900</v>
      </c>
    </row>
    <row r="1236" spans="1:7" x14ac:dyDescent="0.25">
      <c r="A1236" s="20">
        <v>42303</v>
      </c>
      <c r="B1236">
        <v>31.059999000000001</v>
      </c>
      <c r="C1236">
        <v>31.49</v>
      </c>
      <c r="D1236">
        <v>30.440000999999999</v>
      </c>
      <c r="E1236">
        <v>30.51</v>
      </c>
      <c r="F1236">
        <v>30.51</v>
      </c>
      <c r="G1236">
        <v>18170200</v>
      </c>
    </row>
    <row r="1237" spans="1:7" x14ac:dyDescent="0.25">
      <c r="A1237" s="20">
        <v>42304</v>
      </c>
      <c r="B1237">
        <v>30.1</v>
      </c>
      <c r="C1237">
        <v>31.219999000000001</v>
      </c>
      <c r="D1237">
        <v>30.059999000000001</v>
      </c>
      <c r="E1237">
        <v>31.1</v>
      </c>
      <c r="F1237">
        <v>31.1</v>
      </c>
      <c r="G1237">
        <v>19030200</v>
      </c>
    </row>
    <row r="1238" spans="1:7" x14ac:dyDescent="0.25">
      <c r="A1238" s="20">
        <v>42305</v>
      </c>
      <c r="B1238">
        <v>31.190000999999999</v>
      </c>
      <c r="C1238">
        <v>32.099997999999999</v>
      </c>
      <c r="D1238">
        <v>30.18</v>
      </c>
      <c r="E1238">
        <v>31.98</v>
      </c>
      <c r="F1238">
        <v>31.98</v>
      </c>
      <c r="G1238">
        <v>26530000</v>
      </c>
    </row>
    <row r="1239" spans="1:7" x14ac:dyDescent="0.25">
      <c r="A1239" s="20">
        <v>42306</v>
      </c>
      <c r="B1239">
        <v>31.5</v>
      </c>
      <c r="C1239">
        <v>31.91</v>
      </c>
      <c r="D1239">
        <v>30.940000999999999</v>
      </c>
      <c r="E1239">
        <v>31.57</v>
      </c>
      <c r="F1239">
        <v>31.57</v>
      </c>
      <c r="G1239">
        <v>18281300</v>
      </c>
    </row>
    <row r="1240" spans="1:7" x14ac:dyDescent="0.25">
      <c r="A1240" s="20">
        <v>42307</v>
      </c>
      <c r="B1240">
        <v>31.48</v>
      </c>
      <c r="C1240">
        <v>31.959999</v>
      </c>
      <c r="D1240">
        <v>31.030000999999999</v>
      </c>
      <c r="E1240">
        <v>31.09</v>
      </c>
      <c r="F1240">
        <v>31.09</v>
      </c>
      <c r="G1240">
        <v>20242400</v>
      </c>
    </row>
    <row r="1241" spans="1:7" x14ac:dyDescent="0.25">
      <c r="A1241" s="20">
        <v>42310</v>
      </c>
      <c r="B1241">
        <v>31.139999</v>
      </c>
      <c r="C1241">
        <v>32.939999</v>
      </c>
      <c r="D1241">
        <v>31.040001</v>
      </c>
      <c r="E1241">
        <v>32.700001</v>
      </c>
      <c r="F1241">
        <v>32.700001</v>
      </c>
      <c r="G1241">
        <v>20407700</v>
      </c>
    </row>
    <row r="1242" spans="1:7" x14ac:dyDescent="0.25">
      <c r="A1242" s="20">
        <v>42311</v>
      </c>
      <c r="B1242">
        <v>32.32</v>
      </c>
      <c r="C1242">
        <v>32.889999000000003</v>
      </c>
      <c r="D1242">
        <v>31.860001</v>
      </c>
      <c r="E1242">
        <v>32.020000000000003</v>
      </c>
      <c r="F1242">
        <v>32.020000000000003</v>
      </c>
      <c r="G1242">
        <v>19350800</v>
      </c>
    </row>
    <row r="1243" spans="1:7" x14ac:dyDescent="0.25">
      <c r="A1243" s="20">
        <v>42312</v>
      </c>
      <c r="B1243">
        <v>32.25</v>
      </c>
      <c r="C1243">
        <v>32.369999</v>
      </c>
      <c r="D1243">
        <v>30.709999</v>
      </c>
      <c r="E1243">
        <v>31.02</v>
      </c>
      <c r="F1243">
        <v>31.02</v>
      </c>
      <c r="G1243">
        <v>28130800</v>
      </c>
    </row>
    <row r="1244" spans="1:7" x14ac:dyDescent="0.25">
      <c r="A1244" s="20">
        <v>42313</v>
      </c>
      <c r="B1244">
        <v>31.030000999999999</v>
      </c>
      <c r="C1244">
        <v>31.74</v>
      </c>
      <c r="D1244">
        <v>30.469999000000001</v>
      </c>
      <c r="E1244">
        <v>31.620000999999998</v>
      </c>
      <c r="F1244">
        <v>31.620000999999998</v>
      </c>
      <c r="G1244">
        <v>26171800</v>
      </c>
    </row>
    <row r="1245" spans="1:7" x14ac:dyDescent="0.25">
      <c r="A1245" s="20">
        <v>42314</v>
      </c>
      <c r="B1245">
        <v>31.6</v>
      </c>
      <c r="C1245">
        <v>32.32</v>
      </c>
      <c r="D1245">
        <v>30.82</v>
      </c>
      <c r="E1245">
        <v>32.279998999999997</v>
      </c>
      <c r="F1245">
        <v>32.279998999999997</v>
      </c>
      <c r="G1245">
        <v>22743700</v>
      </c>
    </row>
    <row r="1246" spans="1:7" x14ac:dyDescent="0.25">
      <c r="A1246" s="20">
        <v>42317</v>
      </c>
      <c r="B1246">
        <v>32.130001</v>
      </c>
      <c r="C1246">
        <v>32.259998000000003</v>
      </c>
      <c r="D1246">
        <v>29.969999000000001</v>
      </c>
      <c r="E1246">
        <v>30.540001</v>
      </c>
      <c r="F1246">
        <v>30.540001</v>
      </c>
      <c r="G1246">
        <v>28398400</v>
      </c>
    </row>
    <row r="1247" spans="1:7" x14ac:dyDescent="0.25">
      <c r="A1247" s="20">
        <v>42318</v>
      </c>
      <c r="B1247">
        <v>30.110001</v>
      </c>
      <c r="C1247">
        <v>31.52</v>
      </c>
      <c r="D1247">
        <v>30</v>
      </c>
      <c r="E1247">
        <v>31.32</v>
      </c>
      <c r="F1247">
        <v>31.32</v>
      </c>
      <c r="G1247">
        <v>18846000</v>
      </c>
    </row>
    <row r="1248" spans="1:7" x14ac:dyDescent="0.25">
      <c r="A1248" s="20">
        <v>42319</v>
      </c>
      <c r="B1248">
        <v>31.59</v>
      </c>
      <c r="C1248">
        <v>31.66</v>
      </c>
      <c r="D1248">
        <v>30.629999000000002</v>
      </c>
      <c r="E1248">
        <v>30.65</v>
      </c>
      <c r="F1248">
        <v>30.65</v>
      </c>
      <c r="G1248">
        <v>19737600</v>
      </c>
    </row>
    <row r="1249" spans="1:7" x14ac:dyDescent="0.25">
      <c r="A1249" s="20">
        <v>42320</v>
      </c>
      <c r="B1249">
        <v>29.82</v>
      </c>
      <c r="C1249">
        <v>30.200001</v>
      </c>
      <c r="D1249">
        <v>27.879999000000002</v>
      </c>
      <c r="E1249">
        <v>27.940000999999999</v>
      </c>
      <c r="F1249">
        <v>27.940000999999999</v>
      </c>
      <c r="G1249">
        <v>33501100</v>
      </c>
    </row>
    <row r="1250" spans="1:7" x14ac:dyDescent="0.25">
      <c r="A1250" s="20">
        <v>42321</v>
      </c>
      <c r="B1250">
        <v>27.799999</v>
      </c>
      <c r="C1250">
        <v>28.030000999999999</v>
      </c>
      <c r="D1250">
        <v>25.92</v>
      </c>
      <c r="E1250">
        <v>26.049999</v>
      </c>
      <c r="F1250">
        <v>26.049999</v>
      </c>
      <c r="G1250">
        <v>45769300</v>
      </c>
    </row>
    <row r="1251" spans="1:7" x14ac:dyDescent="0.25">
      <c r="A1251" s="20">
        <v>42324</v>
      </c>
      <c r="B1251">
        <v>26.15</v>
      </c>
      <c r="C1251">
        <v>28.76</v>
      </c>
      <c r="D1251">
        <v>25.940000999999999</v>
      </c>
      <c r="E1251">
        <v>28.709999</v>
      </c>
      <c r="F1251">
        <v>28.709999</v>
      </c>
      <c r="G1251">
        <v>35787000</v>
      </c>
    </row>
    <row r="1252" spans="1:7" x14ac:dyDescent="0.25">
      <c r="A1252" s="20">
        <v>42325</v>
      </c>
      <c r="B1252">
        <v>29.049999</v>
      </c>
      <c r="C1252">
        <v>29.18</v>
      </c>
      <c r="D1252">
        <v>26.549999</v>
      </c>
      <c r="E1252">
        <v>27.08</v>
      </c>
      <c r="F1252">
        <v>27.08</v>
      </c>
      <c r="G1252">
        <v>38411900</v>
      </c>
    </row>
    <row r="1253" spans="1:7" x14ac:dyDescent="0.25">
      <c r="A1253" s="20">
        <v>42326</v>
      </c>
      <c r="B1253">
        <v>27.690000999999999</v>
      </c>
      <c r="C1253">
        <v>29.059999000000001</v>
      </c>
      <c r="D1253">
        <v>27.620000999999998</v>
      </c>
      <c r="E1253">
        <v>28.99</v>
      </c>
      <c r="F1253">
        <v>28.99</v>
      </c>
      <c r="G1253">
        <v>26665500</v>
      </c>
    </row>
    <row r="1254" spans="1:7" x14ac:dyDescent="0.25">
      <c r="A1254" s="20">
        <v>42327</v>
      </c>
      <c r="B1254">
        <v>28.76</v>
      </c>
      <c r="C1254">
        <v>28.879999000000002</v>
      </c>
      <c r="D1254">
        <v>27.65</v>
      </c>
      <c r="E1254">
        <v>28.030000999999999</v>
      </c>
      <c r="F1254">
        <v>28.030000999999999</v>
      </c>
      <c r="G1254">
        <v>22494900</v>
      </c>
    </row>
    <row r="1255" spans="1:7" x14ac:dyDescent="0.25">
      <c r="A1255" s="20">
        <v>42328</v>
      </c>
      <c r="B1255">
        <v>28.879999000000002</v>
      </c>
      <c r="C1255">
        <v>29.299999</v>
      </c>
      <c r="D1255">
        <v>28.719999000000001</v>
      </c>
      <c r="E1255">
        <v>28.940000999999999</v>
      </c>
      <c r="F1255">
        <v>28.940000999999999</v>
      </c>
      <c r="G1255">
        <v>20327100</v>
      </c>
    </row>
    <row r="1256" spans="1:7" x14ac:dyDescent="0.25">
      <c r="A1256" s="20">
        <v>42331</v>
      </c>
      <c r="B1256">
        <v>29.110001</v>
      </c>
      <c r="C1256">
        <v>29.9</v>
      </c>
      <c r="D1256">
        <v>28.83</v>
      </c>
      <c r="E1256">
        <v>29.73</v>
      </c>
      <c r="F1256">
        <v>29.73</v>
      </c>
      <c r="G1256">
        <v>20231000</v>
      </c>
    </row>
    <row r="1257" spans="1:7" x14ac:dyDescent="0.25">
      <c r="A1257" s="20">
        <v>42332</v>
      </c>
      <c r="B1257">
        <v>28.889999</v>
      </c>
      <c r="C1257">
        <v>29.9</v>
      </c>
      <c r="D1257">
        <v>28.530000999999999</v>
      </c>
      <c r="E1257">
        <v>29.52</v>
      </c>
      <c r="F1257">
        <v>29.52</v>
      </c>
      <c r="G1257">
        <v>24468100</v>
      </c>
    </row>
    <row r="1258" spans="1:7" x14ac:dyDescent="0.25">
      <c r="A1258" s="20">
        <v>42333</v>
      </c>
      <c r="B1258">
        <v>29.639999</v>
      </c>
      <c r="C1258">
        <v>30.129999000000002</v>
      </c>
      <c r="D1258">
        <v>29.379999000000002</v>
      </c>
      <c r="E1258">
        <v>29.959999</v>
      </c>
      <c r="F1258">
        <v>29.959999</v>
      </c>
      <c r="G1258">
        <v>14533300</v>
      </c>
    </row>
    <row r="1259" spans="1:7" x14ac:dyDescent="0.25">
      <c r="A1259" s="20">
        <v>42335</v>
      </c>
      <c r="B1259">
        <v>30.049999</v>
      </c>
      <c r="C1259">
        <v>30.1</v>
      </c>
      <c r="D1259">
        <v>29.59</v>
      </c>
      <c r="E1259">
        <v>29.629999000000002</v>
      </c>
      <c r="F1259">
        <v>29.629999000000002</v>
      </c>
      <c r="G1259">
        <v>5724900</v>
      </c>
    </row>
    <row r="1260" spans="1:7" x14ac:dyDescent="0.25">
      <c r="A1260" s="20">
        <v>42338</v>
      </c>
      <c r="B1260">
        <v>29.879999000000002</v>
      </c>
      <c r="C1260">
        <v>30.07</v>
      </c>
      <c r="D1260">
        <v>29.49</v>
      </c>
      <c r="E1260">
        <v>29.85</v>
      </c>
      <c r="F1260">
        <v>29.85</v>
      </c>
      <c r="G1260">
        <v>16992000</v>
      </c>
    </row>
    <row r="1261" spans="1:7" x14ac:dyDescent="0.25">
      <c r="A1261" s="20">
        <v>42339</v>
      </c>
      <c r="B1261">
        <v>30.23</v>
      </c>
      <c r="C1261">
        <v>31.17</v>
      </c>
      <c r="D1261">
        <v>29.940000999999999</v>
      </c>
      <c r="E1261">
        <v>31.15</v>
      </c>
      <c r="F1261">
        <v>31.15</v>
      </c>
      <c r="G1261">
        <v>16845500</v>
      </c>
    </row>
    <row r="1262" spans="1:7" x14ac:dyDescent="0.25">
      <c r="A1262" s="20">
        <v>42340</v>
      </c>
      <c r="B1262">
        <v>31.040001</v>
      </c>
      <c r="C1262">
        <v>31.57</v>
      </c>
      <c r="D1262">
        <v>29.66</v>
      </c>
      <c r="E1262">
        <v>29.889999</v>
      </c>
      <c r="F1262">
        <v>29.889999</v>
      </c>
      <c r="G1262">
        <v>25340100</v>
      </c>
    </row>
    <row r="1263" spans="1:7" x14ac:dyDescent="0.25">
      <c r="A1263" s="20">
        <v>42341</v>
      </c>
      <c r="B1263">
        <v>29.629999000000002</v>
      </c>
      <c r="C1263">
        <v>30.620000999999998</v>
      </c>
      <c r="D1263">
        <v>26.98</v>
      </c>
      <c r="E1263">
        <v>27.67</v>
      </c>
      <c r="F1263">
        <v>27.67</v>
      </c>
      <c r="G1263">
        <v>43239200</v>
      </c>
    </row>
    <row r="1264" spans="1:7" x14ac:dyDescent="0.25">
      <c r="A1264" s="20">
        <v>42342</v>
      </c>
      <c r="B1264">
        <v>28.6</v>
      </c>
      <c r="C1264">
        <v>30.389999</v>
      </c>
      <c r="D1264">
        <v>28.360001</v>
      </c>
      <c r="E1264">
        <v>30.34</v>
      </c>
      <c r="F1264">
        <v>30.34</v>
      </c>
      <c r="G1264">
        <v>25707200</v>
      </c>
    </row>
    <row r="1265" spans="1:7" x14ac:dyDescent="0.25">
      <c r="A1265" s="20">
        <v>42345</v>
      </c>
      <c r="B1265">
        <v>30.280000999999999</v>
      </c>
      <c r="C1265">
        <v>30.280000999999999</v>
      </c>
      <c r="D1265">
        <v>28.5</v>
      </c>
      <c r="E1265">
        <v>29.57</v>
      </c>
      <c r="F1265">
        <v>29.57</v>
      </c>
      <c r="G1265">
        <v>25800600</v>
      </c>
    </row>
    <row r="1266" spans="1:7" x14ac:dyDescent="0.25">
      <c r="A1266" s="20">
        <v>42346</v>
      </c>
      <c r="B1266">
        <v>28.32</v>
      </c>
      <c r="C1266">
        <v>29.34</v>
      </c>
      <c r="D1266">
        <v>27.9</v>
      </c>
      <c r="E1266">
        <v>28.65</v>
      </c>
      <c r="F1266">
        <v>28.65</v>
      </c>
      <c r="G1266">
        <v>38653200</v>
      </c>
    </row>
    <row r="1267" spans="1:7" x14ac:dyDescent="0.25">
      <c r="A1267" s="20">
        <v>42347</v>
      </c>
      <c r="B1267">
        <v>28.25</v>
      </c>
      <c r="C1267">
        <v>29.299999</v>
      </c>
      <c r="D1267">
        <v>26.629999000000002</v>
      </c>
      <c r="E1267">
        <v>27.469999000000001</v>
      </c>
      <c r="F1267">
        <v>27.469999000000001</v>
      </c>
      <c r="G1267">
        <v>44567800</v>
      </c>
    </row>
    <row r="1268" spans="1:7" x14ac:dyDescent="0.25">
      <c r="A1268" s="20">
        <v>42348</v>
      </c>
      <c r="B1268">
        <v>27.299999</v>
      </c>
      <c r="C1268">
        <v>28.030000999999999</v>
      </c>
      <c r="D1268">
        <v>26.780000999999999</v>
      </c>
      <c r="E1268">
        <v>27.120000999999998</v>
      </c>
      <c r="F1268">
        <v>27.120000999999998</v>
      </c>
      <c r="G1268">
        <v>28626300</v>
      </c>
    </row>
    <row r="1269" spans="1:7" x14ac:dyDescent="0.25">
      <c r="A1269" s="20">
        <v>42349</v>
      </c>
      <c r="B1269">
        <v>25.67</v>
      </c>
      <c r="C1269">
        <v>25.98</v>
      </c>
      <c r="D1269">
        <v>22.549999</v>
      </c>
      <c r="E1269">
        <v>23.110001</v>
      </c>
      <c r="F1269">
        <v>23.110001</v>
      </c>
      <c r="G1269">
        <v>53059200</v>
      </c>
    </row>
    <row r="1270" spans="1:7" x14ac:dyDescent="0.25">
      <c r="A1270" s="20">
        <v>42352</v>
      </c>
      <c r="B1270">
        <v>23.129999000000002</v>
      </c>
      <c r="C1270">
        <v>24.73</v>
      </c>
      <c r="D1270">
        <v>22.049999</v>
      </c>
      <c r="E1270">
        <v>24.52</v>
      </c>
      <c r="F1270">
        <v>24.52</v>
      </c>
      <c r="G1270">
        <v>41133500</v>
      </c>
    </row>
    <row r="1271" spans="1:7" x14ac:dyDescent="0.25">
      <c r="A1271" s="20">
        <v>42353</v>
      </c>
      <c r="B1271">
        <v>25.4</v>
      </c>
      <c r="C1271">
        <v>25.91</v>
      </c>
      <c r="D1271">
        <v>24.66</v>
      </c>
      <c r="E1271">
        <v>25.57</v>
      </c>
      <c r="F1271">
        <v>25.57</v>
      </c>
      <c r="G1271">
        <v>36212200</v>
      </c>
    </row>
    <row r="1272" spans="1:7" x14ac:dyDescent="0.25">
      <c r="A1272" s="20">
        <v>42354</v>
      </c>
      <c r="B1272">
        <v>26.440000999999999</v>
      </c>
      <c r="C1272">
        <v>27.76</v>
      </c>
      <c r="D1272">
        <v>25.799999</v>
      </c>
      <c r="E1272">
        <v>27.280000999999999</v>
      </c>
      <c r="F1272">
        <v>27.280000999999999</v>
      </c>
      <c r="G1272">
        <v>39964800</v>
      </c>
    </row>
    <row r="1273" spans="1:7" x14ac:dyDescent="0.25">
      <c r="A1273" s="20">
        <v>42355</v>
      </c>
      <c r="B1273">
        <v>27.5</v>
      </c>
      <c r="C1273">
        <v>27.52</v>
      </c>
      <c r="D1273">
        <v>25.889999</v>
      </c>
      <c r="E1273">
        <v>26.209999</v>
      </c>
      <c r="F1273">
        <v>26.209999</v>
      </c>
      <c r="G1273">
        <v>37125200</v>
      </c>
    </row>
    <row r="1274" spans="1:7" x14ac:dyDescent="0.25">
      <c r="A1274" s="20">
        <v>42356</v>
      </c>
      <c r="B1274">
        <v>25.280000999999999</v>
      </c>
      <c r="C1274">
        <v>25.559999000000001</v>
      </c>
      <c r="D1274">
        <v>23.91</v>
      </c>
      <c r="E1274">
        <v>24.1</v>
      </c>
      <c r="F1274">
        <v>24.1</v>
      </c>
      <c r="G1274">
        <v>49114100</v>
      </c>
    </row>
    <row r="1275" spans="1:7" x14ac:dyDescent="0.25">
      <c r="A1275" s="20">
        <v>42359</v>
      </c>
      <c r="B1275">
        <v>24.98</v>
      </c>
      <c r="C1275">
        <v>25.209999</v>
      </c>
      <c r="D1275">
        <v>24.09</v>
      </c>
      <c r="E1275">
        <v>25.17</v>
      </c>
      <c r="F1275">
        <v>25.17</v>
      </c>
      <c r="G1275">
        <v>32670400</v>
      </c>
    </row>
    <row r="1276" spans="1:7" x14ac:dyDescent="0.25">
      <c r="A1276" s="20">
        <v>42360</v>
      </c>
      <c r="B1276">
        <v>25.959999</v>
      </c>
      <c r="C1276">
        <v>26.690000999999999</v>
      </c>
      <c r="D1276">
        <v>25.610001</v>
      </c>
      <c r="E1276">
        <v>26.389999</v>
      </c>
      <c r="F1276">
        <v>26.389999</v>
      </c>
      <c r="G1276">
        <v>26595400</v>
      </c>
    </row>
    <row r="1277" spans="1:7" x14ac:dyDescent="0.25">
      <c r="A1277" s="20">
        <v>42361</v>
      </c>
      <c r="B1277">
        <v>27</v>
      </c>
      <c r="C1277">
        <v>27.209999</v>
      </c>
      <c r="D1277">
        <v>26.389999</v>
      </c>
      <c r="E1277">
        <v>26.99</v>
      </c>
      <c r="F1277">
        <v>26.99</v>
      </c>
      <c r="G1277">
        <v>20721600</v>
      </c>
    </row>
    <row r="1278" spans="1:7" x14ac:dyDescent="0.25">
      <c r="A1278" s="20">
        <v>42362</v>
      </c>
      <c r="B1278">
        <v>26.790001</v>
      </c>
      <c r="C1278">
        <v>26.91</v>
      </c>
      <c r="D1278">
        <v>26.440000999999999</v>
      </c>
      <c r="E1278">
        <v>26.530000999999999</v>
      </c>
      <c r="F1278">
        <v>26.530000999999999</v>
      </c>
      <c r="G1278">
        <v>6384500</v>
      </c>
    </row>
    <row r="1279" spans="1:7" x14ac:dyDescent="0.25">
      <c r="A1279" s="20">
        <v>42366</v>
      </c>
      <c r="B1279">
        <v>26.059999000000001</v>
      </c>
      <c r="C1279">
        <v>26.85</v>
      </c>
      <c r="D1279">
        <v>25.530000999999999</v>
      </c>
      <c r="E1279">
        <v>26.799999</v>
      </c>
      <c r="F1279">
        <v>26.799999</v>
      </c>
      <c r="G1279">
        <v>17335500</v>
      </c>
    </row>
    <row r="1280" spans="1:7" x14ac:dyDescent="0.25">
      <c r="A1280" s="20">
        <v>42367</v>
      </c>
      <c r="B1280">
        <v>27.209999</v>
      </c>
      <c r="C1280">
        <v>27.440000999999999</v>
      </c>
      <c r="D1280">
        <v>26.969999000000001</v>
      </c>
      <c r="E1280">
        <v>27.23</v>
      </c>
      <c r="F1280">
        <v>27.23</v>
      </c>
      <c r="G1280">
        <v>14025600</v>
      </c>
    </row>
    <row r="1281" spans="1:7" x14ac:dyDescent="0.25">
      <c r="A1281" s="20">
        <v>42368</v>
      </c>
      <c r="B1281">
        <v>26.9</v>
      </c>
      <c r="C1281">
        <v>27</v>
      </c>
      <c r="D1281">
        <v>26.33</v>
      </c>
      <c r="E1281">
        <v>26.41</v>
      </c>
      <c r="F1281">
        <v>26.41</v>
      </c>
      <c r="G1281">
        <v>11251100</v>
      </c>
    </row>
    <row r="1282" spans="1:7" x14ac:dyDescent="0.25">
      <c r="A1282" s="20">
        <v>42369</v>
      </c>
      <c r="B1282">
        <v>26.07</v>
      </c>
      <c r="C1282">
        <v>26.540001</v>
      </c>
      <c r="D1282">
        <v>25.780000999999999</v>
      </c>
      <c r="E1282">
        <v>25.799999</v>
      </c>
      <c r="F1282">
        <v>25.799999</v>
      </c>
      <c r="G1282">
        <v>18251500</v>
      </c>
    </row>
    <row r="1283" spans="1:7" x14ac:dyDescent="0.25">
      <c r="A1283" s="20">
        <v>42373</v>
      </c>
      <c r="B1283">
        <v>23.74</v>
      </c>
      <c r="C1283">
        <v>24.280000999999999</v>
      </c>
      <c r="D1283">
        <v>22.879999000000002</v>
      </c>
      <c r="E1283">
        <v>24.15</v>
      </c>
      <c r="F1283">
        <v>24.15</v>
      </c>
      <c r="G1283">
        <v>41187000</v>
      </c>
    </row>
    <row r="1284" spans="1:7" x14ac:dyDescent="0.25">
      <c r="A1284" s="20">
        <v>42374</v>
      </c>
      <c r="B1284">
        <v>24.790001</v>
      </c>
      <c r="C1284">
        <v>25.200001</v>
      </c>
      <c r="D1284">
        <v>24</v>
      </c>
      <c r="E1284">
        <v>24.950001</v>
      </c>
      <c r="F1284">
        <v>24.950001</v>
      </c>
      <c r="G1284">
        <v>27114800</v>
      </c>
    </row>
    <row r="1285" spans="1:7" x14ac:dyDescent="0.25">
      <c r="A1285" s="20">
        <v>42375</v>
      </c>
      <c r="B1285">
        <v>23.35</v>
      </c>
      <c r="C1285">
        <v>24.299999</v>
      </c>
      <c r="D1285">
        <v>23.32</v>
      </c>
      <c r="E1285">
        <v>24.209999</v>
      </c>
      <c r="F1285">
        <v>24.209999</v>
      </c>
      <c r="G1285">
        <v>37722900</v>
      </c>
    </row>
    <row r="1286" spans="1:7" x14ac:dyDescent="0.25">
      <c r="A1286" s="20">
        <v>42376</v>
      </c>
      <c r="B1286">
        <v>22.610001</v>
      </c>
      <c r="C1286">
        <v>23.25</v>
      </c>
      <c r="D1286">
        <v>21.290001</v>
      </c>
      <c r="E1286">
        <v>21.639999</v>
      </c>
      <c r="F1286">
        <v>21.639999</v>
      </c>
      <c r="G1286">
        <v>56804300</v>
      </c>
    </row>
    <row r="1287" spans="1:7" x14ac:dyDescent="0.25">
      <c r="A1287" s="20">
        <v>42377</v>
      </c>
      <c r="B1287">
        <v>22.32</v>
      </c>
      <c r="C1287">
        <v>22.530000999999999</v>
      </c>
      <c r="D1287">
        <v>20.16</v>
      </c>
      <c r="E1287">
        <v>20.450001</v>
      </c>
      <c r="F1287">
        <v>20.450001</v>
      </c>
      <c r="G1287">
        <v>39813500</v>
      </c>
    </row>
    <row r="1288" spans="1:7" x14ac:dyDescent="0.25">
      <c r="A1288" s="20">
        <v>42380</v>
      </c>
      <c r="B1288">
        <v>20.59</v>
      </c>
      <c r="C1288">
        <v>21.16</v>
      </c>
      <c r="D1288">
        <v>18.889999</v>
      </c>
      <c r="E1288">
        <v>21</v>
      </c>
      <c r="F1288">
        <v>21</v>
      </c>
      <c r="G1288">
        <v>60702600</v>
      </c>
    </row>
    <row r="1289" spans="1:7" x14ac:dyDescent="0.25">
      <c r="A1289" s="20">
        <v>42381</v>
      </c>
      <c r="B1289">
        <v>21.860001</v>
      </c>
      <c r="C1289">
        <v>22.040001</v>
      </c>
      <c r="D1289">
        <v>20.629999000000002</v>
      </c>
      <c r="E1289">
        <v>21.98</v>
      </c>
      <c r="F1289">
        <v>21.98</v>
      </c>
      <c r="G1289">
        <v>54934900</v>
      </c>
    </row>
    <row r="1290" spans="1:7" x14ac:dyDescent="0.25">
      <c r="A1290" s="20">
        <v>42382</v>
      </c>
      <c r="B1290">
        <v>22.41</v>
      </c>
      <c r="C1290">
        <v>22.459999</v>
      </c>
      <c r="D1290">
        <v>19.379999000000002</v>
      </c>
      <c r="E1290">
        <v>19.790001</v>
      </c>
      <c r="F1290">
        <v>19.790001</v>
      </c>
      <c r="G1290">
        <v>56827800</v>
      </c>
    </row>
    <row r="1291" spans="1:7" x14ac:dyDescent="0.25">
      <c r="A1291" s="20">
        <v>42383</v>
      </c>
      <c r="B1291">
        <v>19.969999000000001</v>
      </c>
      <c r="C1291">
        <v>20.99</v>
      </c>
      <c r="D1291">
        <v>19.059999000000001</v>
      </c>
      <c r="E1291">
        <v>20.5</v>
      </c>
      <c r="F1291">
        <v>20.5</v>
      </c>
      <c r="G1291">
        <v>43017900</v>
      </c>
    </row>
    <row r="1292" spans="1:7" x14ac:dyDescent="0.25">
      <c r="A1292" s="20">
        <v>42384</v>
      </c>
      <c r="B1292">
        <v>18.27</v>
      </c>
      <c r="C1292">
        <v>19.100000000000001</v>
      </c>
      <c r="D1292">
        <v>17.709999</v>
      </c>
      <c r="E1292">
        <v>18.440000999999999</v>
      </c>
      <c r="F1292">
        <v>18.440000999999999</v>
      </c>
      <c r="G1292">
        <v>59220700</v>
      </c>
    </row>
    <row r="1293" spans="1:7" x14ac:dyDescent="0.25">
      <c r="A1293" s="20">
        <v>42388</v>
      </c>
      <c r="B1293">
        <v>19.16</v>
      </c>
      <c r="C1293">
        <v>19.16</v>
      </c>
      <c r="D1293">
        <v>17.620000999999998</v>
      </c>
      <c r="E1293">
        <v>18.420000000000002</v>
      </c>
      <c r="F1293">
        <v>18.420000000000002</v>
      </c>
      <c r="G1293">
        <v>49041800</v>
      </c>
    </row>
    <row r="1294" spans="1:7" x14ac:dyDescent="0.25">
      <c r="A1294" s="20">
        <v>42389</v>
      </c>
      <c r="B1294">
        <v>17.82</v>
      </c>
      <c r="C1294">
        <v>18.379999000000002</v>
      </c>
      <c r="D1294">
        <v>16.309999000000001</v>
      </c>
      <c r="E1294">
        <v>17.959999</v>
      </c>
      <c r="F1294">
        <v>17.959999</v>
      </c>
      <c r="G1294">
        <v>86307400</v>
      </c>
    </row>
    <row r="1295" spans="1:7" x14ac:dyDescent="0.25">
      <c r="A1295" s="20">
        <v>42390</v>
      </c>
      <c r="B1295">
        <v>18.149999999999999</v>
      </c>
      <c r="C1295">
        <v>18.690000999999999</v>
      </c>
      <c r="D1295">
        <v>17.25</v>
      </c>
      <c r="E1295">
        <v>18.02</v>
      </c>
      <c r="F1295">
        <v>18.02</v>
      </c>
      <c r="G1295">
        <v>59508300</v>
      </c>
    </row>
    <row r="1296" spans="1:7" x14ac:dyDescent="0.25">
      <c r="A1296" s="20">
        <v>42391</v>
      </c>
      <c r="B1296">
        <v>18.870000999999998</v>
      </c>
      <c r="C1296">
        <v>19.540001</v>
      </c>
      <c r="D1296">
        <v>18.670000000000002</v>
      </c>
      <c r="E1296">
        <v>19.540001</v>
      </c>
      <c r="F1296">
        <v>19.540001</v>
      </c>
      <c r="G1296">
        <v>39257500</v>
      </c>
    </row>
    <row r="1297" spans="1:7" x14ac:dyDescent="0.25">
      <c r="A1297" s="20">
        <v>42394</v>
      </c>
      <c r="B1297">
        <v>19.27</v>
      </c>
      <c r="C1297">
        <v>19.579999999999998</v>
      </c>
      <c r="D1297">
        <v>18.450001</v>
      </c>
      <c r="E1297">
        <v>18.549999</v>
      </c>
      <c r="F1297">
        <v>18.549999</v>
      </c>
      <c r="G1297">
        <v>43556400</v>
      </c>
    </row>
    <row r="1298" spans="1:7" x14ac:dyDescent="0.25">
      <c r="A1298" s="20">
        <v>42395</v>
      </c>
      <c r="B1298">
        <v>18.790001</v>
      </c>
      <c r="C1298">
        <v>19.43</v>
      </c>
      <c r="D1298">
        <v>18.549999</v>
      </c>
      <c r="E1298">
        <v>19.399999999999999</v>
      </c>
      <c r="F1298">
        <v>19.399999999999999</v>
      </c>
      <c r="G1298">
        <v>35662700</v>
      </c>
    </row>
    <row r="1299" spans="1:7" x14ac:dyDescent="0.25">
      <c r="A1299" s="20">
        <v>42396</v>
      </c>
      <c r="B1299">
        <v>19.170000000000002</v>
      </c>
      <c r="C1299">
        <v>19.829999999999998</v>
      </c>
      <c r="D1299">
        <v>18.34</v>
      </c>
      <c r="E1299">
        <v>18.629999000000002</v>
      </c>
      <c r="F1299">
        <v>18.629999000000002</v>
      </c>
      <c r="G1299">
        <v>50244400</v>
      </c>
    </row>
    <row r="1300" spans="1:7" x14ac:dyDescent="0.25">
      <c r="A1300" s="20">
        <v>42397</v>
      </c>
      <c r="B1300">
        <v>19.239999999999998</v>
      </c>
      <c r="C1300">
        <v>19.379999000000002</v>
      </c>
      <c r="D1300">
        <v>18.440000999999999</v>
      </c>
      <c r="E1300">
        <v>19.25</v>
      </c>
      <c r="F1300">
        <v>19.25</v>
      </c>
      <c r="G1300">
        <v>37838500</v>
      </c>
    </row>
    <row r="1301" spans="1:7" x14ac:dyDescent="0.25">
      <c r="A1301" s="20">
        <v>42398</v>
      </c>
      <c r="B1301">
        <v>19.41</v>
      </c>
      <c r="C1301">
        <v>20.09</v>
      </c>
      <c r="D1301">
        <v>19.309999000000001</v>
      </c>
      <c r="E1301">
        <v>20.02</v>
      </c>
      <c r="F1301">
        <v>20.02</v>
      </c>
      <c r="G1301">
        <v>26271900</v>
      </c>
    </row>
    <row r="1302" spans="1:7" x14ac:dyDescent="0.25">
      <c r="A1302" s="20">
        <v>42401</v>
      </c>
      <c r="B1302">
        <v>19.91</v>
      </c>
      <c r="C1302">
        <v>20.48</v>
      </c>
      <c r="D1302">
        <v>19.549999</v>
      </c>
      <c r="E1302">
        <v>20.23</v>
      </c>
      <c r="F1302">
        <v>20.23</v>
      </c>
      <c r="G1302">
        <v>23394500</v>
      </c>
    </row>
    <row r="1303" spans="1:7" x14ac:dyDescent="0.25">
      <c r="A1303" s="20">
        <v>42402</v>
      </c>
      <c r="B1303">
        <v>19.600000000000001</v>
      </c>
      <c r="C1303">
        <v>19.639999</v>
      </c>
      <c r="D1303">
        <v>18.709999</v>
      </c>
      <c r="E1303">
        <v>18.879999000000002</v>
      </c>
      <c r="F1303">
        <v>18.879999000000002</v>
      </c>
      <c r="G1303">
        <v>30905400</v>
      </c>
    </row>
    <row r="1304" spans="1:7" x14ac:dyDescent="0.25">
      <c r="A1304" s="20">
        <v>42403</v>
      </c>
      <c r="B1304">
        <v>19.200001</v>
      </c>
      <c r="C1304">
        <v>19.219999000000001</v>
      </c>
      <c r="D1304">
        <v>17.809999000000001</v>
      </c>
      <c r="E1304">
        <v>19.09</v>
      </c>
      <c r="F1304">
        <v>19.09</v>
      </c>
      <c r="G1304">
        <v>41768600</v>
      </c>
    </row>
    <row r="1305" spans="1:7" x14ac:dyDescent="0.25">
      <c r="A1305" s="20">
        <v>42404</v>
      </c>
      <c r="B1305">
        <v>18.870000999999998</v>
      </c>
      <c r="C1305">
        <v>19.389999</v>
      </c>
      <c r="D1305">
        <v>18.649999999999999</v>
      </c>
      <c r="E1305">
        <v>18.91</v>
      </c>
      <c r="F1305">
        <v>18.91</v>
      </c>
      <c r="G1305">
        <v>27018800</v>
      </c>
    </row>
    <row r="1306" spans="1:7" x14ac:dyDescent="0.25">
      <c r="A1306" s="20">
        <v>42405</v>
      </c>
      <c r="B1306">
        <v>18.989999999999998</v>
      </c>
      <c r="C1306">
        <v>18.989999999999998</v>
      </c>
      <c r="D1306">
        <v>17.850000000000001</v>
      </c>
      <c r="E1306">
        <v>18.16</v>
      </c>
      <c r="F1306">
        <v>18.16</v>
      </c>
      <c r="G1306">
        <v>28817600</v>
      </c>
    </row>
    <row r="1307" spans="1:7" x14ac:dyDescent="0.25">
      <c r="A1307" s="20">
        <v>42408</v>
      </c>
      <c r="B1307">
        <v>17.489999999999998</v>
      </c>
      <c r="C1307">
        <v>17.66</v>
      </c>
      <c r="D1307">
        <v>16.52</v>
      </c>
      <c r="E1307">
        <v>17.299999</v>
      </c>
      <c r="F1307">
        <v>17.299999</v>
      </c>
      <c r="G1307">
        <v>38548900</v>
      </c>
    </row>
    <row r="1308" spans="1:7" x14ac:dyDescent="0.25">
      <c r="A1308" s="20">
        <v>42409</v>
      </c>
      <c r="B1308">
        <v>16.610001</v>
      </c>
      <c r="C1308">
        <v>17.530000999999999</v>
      </c>
      <c r="D1308">
        <v>16.530000999999999</v>
      </c>
      <c r="E1308">
        <v>17.149999999999999</v>
      </c>
      <c r="F1308">
        <v>17.149999999999999</v>
      </c>
      <c r="G1308">
        <v>42118900</v>
      </c>
    </row>
    <row r="1309" spans="1:7" x14ac:dyDescent="0.25">
      <c r="A1309" s="20">
        <v>42410</v>
      </c>
      <c r="B1309">
        <v>17.48</v>
      </c>
      <c r="C1309">
        <v>17.790001</v>
      </c>
      <c r="D1309">
        <v>16.98</v>
      </c>
      <c r="E1309">
        <v>17.010000000000002</v>
      </c>
      <c r="F1309">
        <v>17.010000000000002</v>
      </c>
      <c r="G1309">
        <v>28283100</v>
      </c>
    </row>
    <row r="1310" spans="1:7" x14ac:dyDescent="0.25">
      <c r="A1310" s="20">
        <v>42411</v>
      </c>
      <c r="B1310">
        <v>15.89</v>
      </c>
      <c r="C1310">
        <v>16.389999</v>
      </c>
      <c r="D1310">
        <v>15.36</v>
      </c>
      <c r="E1310">
        <v>15.98</v>
      </c>
      <c r="F1310">
        <v>15.98</v>
      </c>
      <c r="G1310">
        <v>56681000</v>
      </c>
    </row>
    <row r="1311" spans="1:7" x14ac:dyDescent="0.25">
      <c r="A1311" s="20">
        <v>42412</v>
      </c>
      <c r="B1311">
        <v>16.469999000000001</v>
      </c>
      <c r="C1311">
        <v>16.719999000000001</v>
      </c>
      <c r="D1311">
        <v>16.110001</v>
      </c>
      <c r="E1311">
        <v>16.68</v>
      </c>
      <c r="F1311">
        <v>16.68</v>
      </c>
      <c r="G1311">
        <v>22857000</v>
      </c>
    </row>
    <row r="1312" spans="1:7" x14ac:dyDescent="0.25">
      <c r="A1312" s="20">
        <v>42416</v>
      </c>
      <c r="B1312">
        <v>17.239999999999998</v>
      </c>
      <c r="C1312">
        <v>17.489999999999998</v>
      </c>
      <c r="D1312">
        <v>16.98</v>
      </c>
      <c r="E1312">
        <v>17.459999</v>
      </c>
      <c r="F1312">
        <v>17.459999</v>
      </c>
      <c r="G1312">
        <v>18332300</v>
      </c>
    </row>
    <row r="1313" spans="1:7" x14ac:dyDescent="0.25">
      <c r="A1313" s="20">
        <v>42417</v>
      </c>
      <c r="B1313">
        <v>17.879999000000002</v>
      </c>
      <c r="C1313">
        <v>18.23</v>
      </c>
      <c r="D1313">
        <v>17.690000999999999</v>
      </c>
      <c r="E1313">
        <v>18.110001</v>
      </c>
      <c r="F1313">
        <v>18.110001</v>
      </c>
      <c r="G1313">
        <v>20121600</v>
      </c>
    </row>
    <row r="1314" spans="1:7" x14ac:dyDescent="0.25">
      <c r="A1314" s="20">
        <v>42418</v>
      </c>
      <c r="B1314">
        <v>18.27</v>
      </c>
      <c r="C1314">
        <v>18.469999000000001</v>
      </c>
      <c r="D1314">
        <v>17.879999000000002</v>
      </c>
      <c r="E1314">
        <v>18.190000999999999</v>
      </c>
      <c r="F1314">
        <v>18.190000999999999</v>
      </c>
      <c r="G1314">
        <v>22603000</v>
      </c>
    </row>
    <row r="1315" spans="1:7" x14ac:dyDescent="0.25">
      <c r="A1315" s="20">
        <v>42419</v>
      </c>
      <c r="B1315">
        <v>17.860001</v>
      </c>
      <c r="C1315">
        <v>18.690000999999999</v>
      </c>
      <c r="D1315">
        <v>17.700001</v>
      </c>
      <c r="E1315">
        <v>18.649999999999999</v>
      </c>
      <c r="F1315">
        <v>18.649999999999999</v>
      </c>
      <c r="G1315">
        <v>22354100</v>
      </c>
    </row>
    <row r="1316" spans="1:7" x14ac:dyDescent="0.25">
      <c r="A1316" s="20">
        <v>42422</v>
      </c>
      <c r="B1316">
        <v>19.18</v>
      </c>
      <c r="C1316">
        <v>19.73</v>
      </c>
      <c r="D1316">
        <v>19.120000999999998</v>
      </c>
      <c r="E1316">
        <v>19.690000999999999</v>
      </c>
      <c r="F1316">
        <v>19.690000999999999</v>
      </c>
      <c r="G1316">
        <v>17497700</v>
      </c>
    </row>
    <row r="1317" spans="1:7" x14ac:dyDescent="0.25">
      <c r="A1317" s="20">
        <v>42423</v>
      </c>
      <c r="B1317">
        <v>19.450001</v>
      </c>
      <c r="C1317">
        <v>19.600000000000001</v>
      </c>
      <c r="D1317">
        <v>18.639999</v>
      </c>
      <c r="E1317">
        <v>18.700001</v>
      </c>
      <c r="F1317">
        <v>18.700001</v>
      </c>
      <c r="G1317">
        <v>25018200</v>
      </c>
    </row>
    <row r="1318" spans="1:7" x14ac:dyDescent="0.25">
      <c r="A1318" s="20">
        <v>42424</v>
      </c>
      <c r="B1318">
        <v>17.940000999999999</v>
      </c>
      <c r="C1318">
        <v>18.93</v>
      </c>
      <c r="D1318">
        <v>17.629999000000002</v>
      </c>
      <c r="E1318">
        <v>18.77</v>
      </c>
      <c r="F1318">
        <v>18.77</v>
      </c>
      <c r="G1318">
        <v>28954400</v>
      </c>
    </row>
    <row r="1319" spans="1:7" x14ac:dyDescent="0.25">
      <c r="A1319" s="20">
        <v>42425</v>
      </c>
      <c r="B1319">
        <v>18.989999999999998</v>
      </c>
      <c r="C1319">
        <v>19.5</v>
      </c>
      <c r="D1319">
        <v>18.600000000000001</v>
      </c>
      <c r="E1319">
        <v>19.440000999999999</v>
      </c>
      <c r="F1319">
        <v>19.440000999999999</v>
      </c>
      <c r="G1319">
        <v>19964000</v>
      </c>
    </row>
    <row r="1320" spans="1:7" x14ac:dyDescent="0.25">
      <c r="A1320" s="20">
        <v>42426</v>
      </c>
      <c r="B1320">
        <v>19.799999</v>
      </c>
      <c r="C1320">
        <v>19.889999</v>
      </c>
      <c r="D1320">
        <v>18.989999999999998</v>
      </c>
      <c r="E1320">
        <v>19.209999</v>
      </c>
      <c r="F1320">
        <v>19.209999</v>
      </c>
      <c r="G1320">
        <v>22449200</v>
      </c>
    </row>
    <row r="1321" spans="1:7" x14ac:dyDescent="0.25">
      <c r="A1321" s="20">
        <v>42429</v>
      </c>
      <c r="B1321">
        <v>19.280000999999999</v>
      </c>
      <c r="C1321">
        <v>19.790001</v>
      </c>
      <c r="D1321">
        <v>18.84</v>
      </c>
      <c r="E1321">
        <v>18.84</v>
      </c>
      <c r="F1321">
        <v>18.84</v>
      </c>
      <c r="G1321">
        <v>22301100</v>
      </c>
    </row>
    <row r="1322" spans="1:7" x14ac:dyDescent="0.25">
      <c r="A1322" s="20">
        <v>42430</v>
      </c>
      <c r="B1322">
        <v>19.329999999999998</v>
      </c>
      <c r="C1322">
        <v>20.549999</v>
      </c>
      <c r="D1322">
        <v>19.139999</v>
      </c>
      <c r="E1322">
        <v>20.549999</v>
      </c>
      <c r="F1322">
        <v>20.549999</v>
      </c>
      <c r="G1322">
        <v>21845000</v>
      </c>
    </row>
    <row r="1323" spans="1:7" x14ac:dyDescent="0.25">
      <c r="A1323" s="20">
        <v>42431</v>
      </c>
      <c r="B1323">
        <v>20.420000000000002</v>
      </c>
      <c r="C1323">
        <v>20.879999000000002</v>
      </c>
      <c r="D1323">
        <v>20.09</v>
      </c>
      <c r="E1323">
        <v>20.85</v>
      </c>
      <c r="F1323">
        <v>20.85</v>
      </c>
      <c r="G1323">
        <v>22144700</v>
      </c>
    </row>
    <row r="1324" spans="1:7" x14ac:dyDescent="0.25">
      <c r="A1324" s="20">
        <v>42432</v>
      </c>
      <c r="B1324">
        <v>20.75</v>
      </c>
      <c r="C1324">
        <v>21.74</v>
      </c>
      <c r="D1324">
        <v>20.59</v>
      </c>
      <c r="E1324">
        <v>21.52</v>
      </c>
      <c r="F1324">
        <v>21.52</v>
      </c>
      <c r="G1324">
        <v>22484200</v>
      </c>
    </row>
    <row r="1325" spans="1:7" x14ac:dyDescent="0.25">
      <c r="A1325" s="20">
        <v>42433</v>
      </c>
      <c r="B1325">
        <v>21.889999</v>
      </c>
      <c r="C1325">
        <v>22</v>
      </c>
      <c r="D1325">
        <v>21.02</v>
      </c>
      <c r="E1325">
        <v>21.26</v>
      </c>
      <c r="F1325">
        <v>21.26</v>
      </c>
      <c r="G1325">
        <v>24670000</v>
      </c>
    </row>
    <row r="1326" spans="1:7" x14ac:dyDescent="0.25">
      <c r="A1326" s="20">
        <v>42436</v>
      </c>
      <c r="B1326">
        <v>20.84</v>
      </c>
      <c r="C1326">
        <v>21.68</v>
      </c>
      <c r="D1326">
        <v>20.74</v>
      </c>
      <c r="E1326">
        <v>21.18</v>
      </c>
      <c r="F1326">
        <v>21.18</v>
      </c>
      <c r="G1326">
        <v>19079900</v>
      </c>
    </row>
    <row r="1327" spans="1:7" x14ac:dyDescent="0.25">
      <c r="A1327" s="20">
        <v>42437</v>
      </c>
      <c r="B1327">
        <v>20.76</v>
      </c>
      <c r="C1327">
        <v>21.059999000000001</v>
      </c>
      <c r="D1327">
        <v>20.309999000000001</v>
      </c>
      <c r="E1327">
        <v>20.350000000000001</v>
      </c>
      <c r="F1327">
        <v>20.350000000000001</v>
      </c>
      <c r="G1327">
        <v>19374300</v>
      </c>
    </row>
    <row r="1328" spans="1:7" x14ac:dyDescent="0.25">
      <c r="A1328" s="20">
        <v>42438</v>
      </c>
      <c r="B1328">
        <v>20.59</v>
      </c>
      <c r="C1328">
        <v>20.75</v>
      </c>
      <c r="D1328">
        <v>20.209999</v>
      </c>
      <c r="E1328">
        <v>20.620000999999998</v>
      </c>
      <c r="F1328">
        <v>20.620000999999998</v>
      </c>
      <c r="G1328">
        <v>17467400</v>
      </c>
    </row>
    <row r="1329" spans="1:7" x14ac:dyDescent="0.25">
      <c r="A1329" s="20">
        <v>42439</v>
      </c>
      <c r="B1329">
        <v>20.98</v>
      </c>
      <c r="C1329">
        <v>21.639999</v>
      </c>
      <c r="D1329">
        <v>20.02</v>
      </c>
      <c r="E1329">
        <v>20.98</v>
      </c>
      <c r="F1329">
        <v>20.98</v>
      </c>
      <c r="G1329">
        <v>32767200</v>
      </c>
    </row>
    <row r="1330" spans="1:7" x14ac:dyDescent="0.25">
      <c r="A1330" s="20">
        <v>42440</v>
      </c>
      <c r="B1330">
        <v>21.540001</v>
      </c>
      <c r="C1330">
        <v>22.1</v>
      </c>
      <c r="D1330">
        <v>21.41</v>
      </c>
      <c r="E1330">
        <v>22.09</v>
      </c>
      <c r="F1330">
        <v>22.09</v>
      </c>
      <c r="G1330">
        <v>21078800</v>
      </c>
    </row>
    <row r="1331" spans="1:7" x14ac:dyDescent="0.25">
      <c r="A1331" s="20">
        <v>42443</v>
      </c>
      <c r="B1331">
        <v>21.940000999999999</v>
      </c>
      <c r="C1331">
        <v>22.549999</v>
      </c>
      <c r="D1331">
        <v>21.76</v>
      </c>
      <c r="E1331">
        <v>22.43</v>
      </c>
      <c r="F1331">
        <v>22.43</v>
      </c>
      <c r="G1331">
        <v>16038400</v>
      </c>
    </row>
    <row r="1332" spans="1:7" x14ac:dyDescent="0.25">
      <c r="A1332" s="20">
        <v>42444</v>
      </c>
      <c r="B1332">
        <v>21.76</v>
      </c>
      <c r="C1332">
        <v>22.16</v>
      </c>
      <c r="D1332">
        <v>21.68</v>
      </c>
      <c r="E1332">
        <v>22.09</v>
      </c>
      <c r="F1332">
        <v>22.09</v>
      </c>
      <c r="G1332">
        <v>13950700</v>
      </c>
    </row>
    <row r="1333" spans="1:7" x14ac:dyDescent="0.25">
      <c r="A1333" s="20">
        <v>42445</v>
      </c>
      <c r="B1333">
        <v>21.84</v>
      </c>
      <c r="C1333">
        <v>23.120000999999998</v>
      </c>
      <c r="D1333">
        <v>21.809999000000001</v>
      </c>
      <c r="E1333">
        <v>22.9</v>
      </c>
      <c r="F1333">
        <v>22.9</v>
      </c>
      <c r="G1333">
        <v>22254100</v>
      </c>
    </row>
    <row r="1334" spans="1:7" x14ac:dyDescent="0.25">
      <c r="A1334" s="20">
        <v>42446</v>
      </c>
      <c r="B1334">
        <v>22.93</v>
      </c>
      <c r="C1334">
        <v>23.9</v>
      </c>
      <c r="D1334">
        <v>22.77</v>
      </c>
      <c r="E1334">
        <v>23.639999</v>
      </c>
      <c r="F1334">
        <v>23.639999</v>
      </c>
      <c r="G1334">
        <v>17940300</v>
      </c>
    </row>
    <row r="1335" spans="1:7" x14ac:dyDescent="0.25">
      <c r="A1335" s="20">
        <v>42447</v>
      </c>
      <c r="B1335">
        <v>23.93</v>
      </c>
      <c r="C1335">
        <v>24.23</v>
      </c>
      <c r="D1335">
        <v>23.32</v>
      </c>
      <c r="E1335">
        <v>23.709999</v>
      </c>
      <c r="F1335">
        <v>23.709999</v>
      </c>
      <c r="G1335">
        <v>17928900</v>
      </c>
    </row>
    <row r="1336" spans="1:7" x14ac:dyDescent="0.25">
      <c r="A1336" s="20">
        <v>42450</v>
      </c>
      <c r="B1336">
        <v>23.799999</v>
      </c>
      <c r="C1336">
        <v>24.540001</v>
      </c>
      <c r="D1336">
        <v>23.719999000000001</v>
      </c>
      <c r="E1336">
        <v>24.440000999999999</v>
      </c>
      <c r="F1336">
        <v>24.440000999999999</v>
      </c>
      <c r="G1336">
        <v>15929800</v>
      </c>
    </row>
    <row r="1337" spans="1:7" x14ac:dyDescent="0.25">
      <c r="A1337" s="20">
        <v>42451</v>
      </c>
      <c r="B1337">
        <v>24.129999000000002</v>
      </c>
      <c r="C1337">
        <v>24.959999</v>
      </c>
      <c r="D1337">
        <v>24.040001</v>
      </c>
      <c r="E1337">
        <v>24.75</v>
      </c>
      <c r="F1337">
        <v>24.75</v>
      </c>
      <c r="G1337">
        <v>16629200</v>
      </c>
    </row>
    <row r="1338" spans="1:7" x14ac:dyDescent="0.25">
      <c r="A1338" s="20">
        <v>42452</v>
      </c>
      <c r="B1338">
        <v>24.530000999999999</v>
      </c>
      <c r="C1338">
        <v>24.549999</v>
      </c>
      <c r="D1338">
        <v>23.450001</v>
      </c>
      <c r="E1338">
        <v>23.59</v>
      </c>
      <c r="F1338">
        <v>23.59</v>
      </c>
      <c r="G1338">
        <v>17816100</v>
      </c>
    </row>
    <row r="1339" spans="1:7" x14ac:dyDescent="0.25">
      <c r="A1339" s="20">
        <v>42453</v>
      </c>
      <c r="B1339">
        <v>22.780000999999999</v>
      </c>
      <c r="C1339">
        <v>23.75</v>
      </c>
      <c r="D1339">
        <v>22.59</v>
      </c>
      <c r="E1339">
        <v>23.690000999999999</v>
      </c>
      <c r="F1339">
        <v>23.690000999999999</v>
      </c>
      <c r="G1339">
        <v>18305200</v>
      </c>
    </row>
    <row r="1340" spans="1:7" x14ac:dyDescent="0.25">
      <c r="A1340" s="20">
        <v>42457</v>
      </c>
      <c r="B1340">
        <v>23.959999</v>
      </c>
      <c r="C1340">
        <v>24.440000999999999</v>
      </c>
      <c r="D1340">
        <v>23.559999000000001</v>
      </c>
      <c r="E1340">
        <v>24.059999000000001</v>
      </c>
      <c r="F1340">
        <v>24.059999000000001</v>
      </c>
      <c r="G1340">
        <v>16586000</v>
      </c>
    </row>
    <row r="1341" spans="1:7" x14ac:dyDescent="0.25">
      <c r="A1341" s="20">
        <v>42458</v>
      </c>
      <c r="B1341">
        <v>23.99</v>
      </c>
      <c r="C1341">
        <v>25.5</v>
      </c>
      <c r="D1341">
        <v>23.77</v>
      </c>
      <c r="E1341">
        <v>25.42</v>
      </c>
      <c r="F1341">
        <v>25.42</v>
      </c>
      <c r="G1341">
        <v>22474600</v>
      </c>
    </row>
    <row r="1342" spans="1:7" x14ac:dyDescent="0.25">
      <c r="A1342" s="20">
        <v>42459</v>
      </c>
      <c r="B1342">
        <v>25.889999</v>
      </c>
      <c r="C1342">
        <v>26.49</v>
      </c>
      <c r="D1342">
        <v>25.450001</v>
      </c>
      <c r="E1342">
        <v>26.08</v>
      </c>
      <c r="F1342">
        <v>26.08</v>
      </c>
      <c r="G1342">
        <v>23871800</v>
      </c>
    </row>
    <row r="1343" spans="1:7" x14ac:dyDescent="0.25">
      <c r="A1343" s="20">
        <v>42460</v>
      </c>
      <c r="B1343">
        <v>25.809999000000001</v>
      </c>
      <c r="C1343">
        <v>26.4</v>
      </c>
      <c r="D1343">
        <v>25.48</v>
      </c>
      <c r="E1343">
        <v>25.879999000000002</v>
      </c>
      <c r="F1343">
        <v>25.879999000000002</v>
      </c>
      <c r="G1343">
        <v>19178300</v>
      </c>
    </row>
    <row r="1344" spans="1:7" x14ac:dyDescent="0.25">
      <c r="A1344" s="20">
        <v>42461</v>
      </c>
      <c r="B1344">
        <v>25.02</v>
      </c>
      <c r="C1344">
        <v>26.719999000000001</v>
      </c>
      <c r="D1344">
        <v>24.879999000000002</v>
      </c>
      <c r="E1344">
        <v>26.610001</v>
      </c>
      <c r="F1344">
        <v>26.610001</v>
      </c>
      <c r="G1344">
        <v>18348700</v>
      </c>
    </row>
    <row r="1345" spans="1:7" x14ac:dyDescent="0.25">
      <c r="A1345" s="20">
        <v>42464</v>
      </c>
      <c r="B1345">
        <v>26.67</v>
      </c>
      <c r="C1345">
        <v>26.82</v>
      </c>
      <c r="D1345">
        <v>25.82</v>
      </c>
      <c r="E1345">
        <v>25.91</v>
      </c>
      <c r="F1345">
        <v>25.91</v>
      </c>
      <c r="G1345">
        <v>19947400</v>
      </c>
    </row>
    <row r="1346" spans="1:7" x14ac:dyDescent="0.25">
      <c r="A1346" s="20">
        <v>42465</v>
      </c>
      <c r="B1346">
        <v>24.91</v>
      </c>
      <c r="C1346">
        <v>25.280000999999999</v>
      </c>
      <c r="D1346">
        <v>24.280000999999999</v>
      </c>
      <c r="E1346">
        <v>24.42</v>
      </c>
      <c r="F1346">
        <v>24.42</v>
      </c>
      <c r="G1346">
        <v>20893400</v>
      </c>
    </row>
    <row r="1347" spans="1:7" x14ac:dyDescent="0.25">
      <c r="A1347" s="20">
        <v>42466</v>
      </c>
      <c r="B1347">
        <v>24.540001</v>
      </c>
      <c r="C1347">
        <v>26.110001</v>
      </c>
      <c r="D1347">
        <v>24.370000999999998</v>
      </c>
      <c r="E1347">
        <v>26.059999000000001</v>
      </c>
      <c r="F1347">
        <v>26.059999000000001</v>
      </c>
      <c r="G1347">
        <v>22700800</v>
      </c>
    </row>
    <row r="1348" spans="1:7" x14ac:dyDescent="0.25">
      <c r="A1348" s="20">
        <v>42467</v>
      </c>
      <c r="B1348">
        <v>25.33</v>
      </c>
      <c r="C1348">
        <v>25.639999</v>
      </c>
      <c r="D1348">
        <v>23.01</v>
      </c>
      <c r="E1348">
        <v>23.629999000000002</v>
      </c>
      <c r="F1348">
        <v>23.629999000000002</v>
      </c>
      <c r="G1348">
        <v>34571300</v>
      </c>
    </row>
    <row r="1349" spans="1:7" x14ac:dyDescent="0.25">
      <c r="A1349" s="20">
        <v>42468</v>
      </c>
      <c r="B1349">
        <v>24.540001</v>
      </c>
      <c r="C1349">
        <v>24.92</v>
      </c>
      <c r="D1349">
        <v>23.799999</v>
      </c>
      <c r="E1349">
        <v>24.219999000000001</v>
      </c>
      <c r="F1349">
        <v>24.219999000000001</v>
      </c>
      <c r="G1349">
        <v>19005500</v>
      </c>
    </row>
    <row r="1350" spans="1:7" x14ac:dyDescent="0.25">
      <c r="A1350" s="20">
        <v>42471</v>
      </c>
      <c r="B1350">
        <v>24.67</v>
      </c>
      <c r="C1350">
        <v>24.969999000000001</v>
      </c>
      <c r="D1350">
        <v>23.85</v>
      </c>
      <c r="E1350">
        <v>23.85</v>
      </c>
      <c r="F1350">
        <v>23.85</v>
      </c>
      <c r="G1350">
        <v>23345900</v>
      </c>
    </row>
    <row r="1351" spans="1:7" x14ac:dyDescent="0.25">
      <c r="A1351" s="20">
        <v>42472</v>
      </c>
      <c r="B1351">
        <v>23.91</v>
      </c>
      <c r="C1351">
        <v>24.91</v>
      </c>
      <c r="D1351">
        <v>23.35</v>
      </c>
      <c r="E1351">
        <v>24.66</v>
      </c>
      <c r="F1351">
        <v>24.66</v>
      </c>
      <c r="G1351">
        <v>23575200</v>
      </c>
    </row>
    <row r="1352" spans="1:7" x14ac:dyDescent="0.25">
      <c r="A1352" s="20">
        <v>42473</v>
      </c>
      <c r="B1352">
        <v>25.27</v>
      </c>
      <c r="C1352">
        <v>25.969999000000001</v>
      </c>
      <c r="D1352">
        <v>25.16</v>
      </c>
      <c r="E1352">
        <v>25.9</v>
      </c>
      <c r="F1352">
        <v>25.9</v>
      </c>
      <c r="G1352">
        <v>20531200</v>
      </c>
    </row>
    <row r="1353" spans="1:7" x14ac:dyDescent="0.25">
      <c r="A1353" s="20">
        <v>42474</v>
      </c>
      <c r="B1353">
        <v>26</v>
      </c>
      <c r="C1353">
        <v>26.35</v>
      </c>
      <c r="D1353">
        <v>25.530000999999999</v>
      </c>
      <c r="E1353">
        <v>25.959999</v>
      </c>
      <c r="F1353">
        <v>25.959999</v>
      </c>
      <c r="G1353">
        <v>18213400</v>
      </c>
    </row>
    <row r="1354" spans="1:7" x14ac:dyDescent="0.25">
      <c r="A1354" s="20">
        <v>42475</v>
      </c>
      <c r="B1354">
        <v>26.09</v>
      </c>
      <c r="C1354">
        <v>26.379999000000002</v>
      </c>
      <c r="D1354">
        <v>25.790001</v>
      </c>
      <c r="E1354">
        <v>26.299999</v>
      </c>
      <c r="F1354">
        <v>26.299999</v>
      </c>
      <c r="G1354">
        <v>16289200</v>
      </c>
    </row>
    <row r="1355" spans="1:7" x14ac:dyDescent="0.25">
      <c r="A1355" s="20">
        <v>42478</v>
      </c>
      <c r="B1355">
        <v>26.040001</v>
      </c>
      <c r="C1355">
        <v>28.1</v>
      </c>
      <c r="D1355">
        <v>26</v>
      </c>
      <c r="E1355">
        <v>27.99</v>
      </c>
      <c r="F1355">
        <v>27.99</v>
      </c>
      <c r="G1355">
        <v>21000300</v>
      </c>
    </row>
    <row r="1356" spans="1:7" x14ac:dyDescent="0.25">
      <c r="A1356" s="20">
        <v>42479</v>
      </c>
      <c r="B1356">
        <v>28.15</v>
      </c>
      <c r="C1356">
        <v>28.559999000000001</v>
      </c>
      <c r="D1356">
        <v>27.16</v>
      </c>
      <c r="E1356">
        <v>27.719999000000001</v>
      </c>
      <c r="F1356">
        <v>27.719999000000001</v>
      </c>
      <c r="G1356">
        <v>25455000</v>
      </c>
    </row>
    <row r="1357" spans="1:7" x14ac:dyDescent="0.25">
      <c r="A1357" s="20">
        <v>42480</v>
      </c>
      <c r="B1357">
        <v>28.16</v>
      </c>
      <c r="C1357">
        <v>28.389999</v>
      </c>
      <c r="D1357">
        <v>27.440000999999999</v>
      </c>
      <c r="E1357">
        <v>27.57</v>
      </c>
      <c r="F1357">
        <v>27.57</v>
      </c>
      <c r="G1357">
        <v>20090700</v>
      </c>
    </row>
    <row r="1358" spans="1:7" x14ac:dyDescent="0.25">
      <c r="A1358" s="20">
        <v>42481</v>
      </c>
      <c r="B1358">
        <v>27.309999000000001</v>
      </c>
      <c r="C1358">
        <v>27.540001</v>
      </c>
      <c r="D1358">
        <v>26.65</v>
      </c>
      <c r="E1358">
        <v>27.07</v>
      </c>
      <c r="F1358">
        <v>27.07</v>
      </c>
      <c r="G1358">
        <v>23027100</v>
      </c>
    </row>
    <row r="1359" spans="1:7" x14ac:dyDescent="0.25">
      <c r="A1359" s="20">
        <v>42482</v>
      </c>
      <c r="B1359">
        <v>26.940000999999999</v>
      </c>
      <c r="C1359">
        <v>27.85</v>
      </c>
      <c r="D1359">
        <v>26.73</v>
      </c>
      <c r="E1359">
        <v>27.74</v>
      </c>
      <c r="F1359">
        <v>27.74</v>
      </c>
      <c r="G1359">
        <v>18958400</v>
      </c>
    </row>
    <row r="1360" spans="1:7" x14ac:dyDescent="0.25">
      <c r="A1360" s="20">
        <v>42485</v>
      </c>
      <c r="B1360">
        <v>27.33</v>
      </c>
      <c r="C1360">
        <v>27.530000999999999</v>
      </c>
      <c r="D1360">
        <v>26.75</v>
      </c>
      <c r="E1360">
        <v>27.34</v>
      </c>
      <c r="F1360">
        <v>27.34</v>
      </c>
      <c r="G1360">
        <v>18030900</v>
      </c>
    </row>
    <row r="1361" spans="1:7" x14ac:dyDescent="0.25">
      <c r="A1361" s="20">
        <v>42486</v>
      </c>
      <c r="B1361">
        <v>27.77</v>
      </c>
      <c r="C1361">
        <v>28.200001</v>
      </c>
      <c r="D1361">
        <v>27.57</v>
      </c>
      <c r="E1361">
        <v>28.02</v>
      </c>
      <c r="F1361">
        <v>28.02</v>
      </c>
      <c r="G1361">
        <v>15939700</v>
      </c>
    </row>
    <row r="1362" spans="1:7" x14ac:dyDescent="0.25">
      <c r="A1362" s="20">
        <v>42487</v>
      </c>
      <c r="B1362">
        <v>27.6</v>
      </c>
      <c r="C1362">
        <v>29.120000999999998</v>
      </c>
      <c r="D1362">
        <v>27.459999</v>
      </c>
      <c r="E1362">
        <v>28.809999000000001</v>
      </c>
      <c r="F1362">
        <v>28.809999000000001</v>
      </c>
      <c r="G1362">
        <v>22103900</v>
      </c>
    </row>
    <row r="1363" spans="1:7" x14ac:dyDescent="0.25">
      <c r="A1363" s="20">
        <v>42488</v>
      </c>
      <c r="B1363">
        <v>28.25</v>
      </c>
      <c r="C1363">
        <v>29.370000999999998</v>
      </c>
      <c r="D1363">
        <v>26.9</v>
      </c>
      <c r="E1363">
        <v>27.08</v>
      </c>
      <c r="F1363">
        <v>27.08</v>
      </c>
      <c r="G1363">
        <v>21481000</v>
      </c>
    </row>
    <row r="1364" spans="1:7" x14ac:dyDescent="0.25">
      <c r="A1364" s="20">
        <v>42489</v>
      </c>
      <c r="B1364">
        <v>26.780000999999999</v>
      </c>
      <c r="C1364">
        <v>27.110001</v>
      </c>
      <c r="D1364">
        <v>24.969999000000001</v>
      </c>
      <c r="E1364">
        <v>26.18</v>
      </c>
      <c r="F1364">
        <v>26.18</v>
      </c>
      <c r="G1364">
        <v>39050000</v>
      </c>
    </row>
    <row r="1365" spans="1:7" x14ac:dyDescent="0.25">
      <c r="A1365" s="20">
        <v>42492</v>
      </c>
      <c r="B1365">
        <v>26.76</v>
      </c>
      <c r="C1365">
        <v>28.139999</v>
      </c>
      <c r="D1365">
        <v>26.51</v>
      </c>
      <c r="E1365">
        <v>27.879999000000002</v>
      </c>
      <c r="F1365">
        <v>27.879999000000002</v>
      </c>
      <c r="G1365">
        <v>25575100</v>
      </c>
    </row>
    <row r="1366" spans="1:7" x14ac:dyDescent="0.25">
      <c r="A1366" s="20">
        <v>42493</v>
      </c>
      <c r="B1366">
        <v>27.030000999999999</v>
      </c>
      <c r="C1366">
        <v>27.129999000000002</v>
      </c>
      <c r="D1366">
        <v>25.98</v>
      </c>
      <c r="E1366">
        <v>26.540001</v>
      </c>
      <c r="F1366">
        <v>26.540001</v>
      </c>
      <c r="G1366">
        <v>31916000</v>
      </c>
    </row>
    <row r="1367" spans="1:7" x14ac:dyDescent="0.25">
      <c r="A1367" s="20">
        <v>42494</v>
      </c>
      <c r="B1367">
        <v>25.9</v>
      </c>
      <c r="C1367">
        <v>26.43</v>
      </c>
      <c r="D1367">
        <v>25.629999000000002</v>
      </c>
      <c r="E1367">
        <v>26.200001</v>
      </c>
      <c r="F1367">
        <v>26.200001</v>
      </c>
      <c r="G1367">
        <v>27537700</v>
      </c>
    </row>
    <row r="1368" spans="1:7" x14ac:dyDescent="0.25">
      <c r="A1368" s="20">
        <v>42495</v>
      </c>
      <c r="B1368">
        <v>26.74</v>
      </c>
      <c r="C1368">
        <v>26.879999000000002</v>
      </c>
      <c r="D1368">
        <v>25.85</v>
      </c>
      <c r="E1368">
        <v>26.25</v>
      </c>
      <c r="F1368">
        <v>26.25</v>
      </c>
      <c r="G1368">
        <v>22438300</v>
      </c>
    </row>
    <row r="1369" spans="1:7" x14ac:dyDescent="0.25">
      <c r="A1369" s="20">
        <v>42496</v>
      </c>
      <c r="B1369">
        <v>26.16</v>
      </c>
      <c r="C1369">
        <v>27.549999</v>
      </c>
      <c r="D1369">
        <v>26.139999</v>
      </c>
      <c r="E1369">
        <v>27.43</v>
      </c>
      <c r="F1369">
        <v>27.43</v>
      </c>
      <c r="G1369">
        <v>24043600</v>
      </c>
    </row>
    <row r="1370" spans="1:7" x14ac:dyDescent="0.25">
      <c r="A1370" s="20">
        <v>42499</v>
      </c>
      <c r="B1370">
        <v>27.709999</v>
      </c>
      <c r="C1370">
        <v>28.66</v>
      </c>
      <c r="D1370">
        <v>27.639999</v>
      </c>
      <c r="E1370">
        <v>28.059999000000001</v>
      </c>
      <c r="F1370">
        <v>28.059999000000001</v>
      </c>
      <c r="G1370">
        <v>22894900</v>
      </c>
    </row>
    <row r="1371" spans="1:7" x14ac:dyDescent="0.25">
      <c r="A1371" s="20">
        <v>42500</v>
      </c>
      <c r="B1371">
        <v>28.799999</v>
      </c>
      <c r="C1371">
        <v>29.5</v>
      </c>
      <c r="D1371">
        <v>28.73</v>
      </c>
      <c r="E1371">
        <v>29.459999</v>
      </c>
      <c r="F1371">
        <v>29.459999</v>
      </c>
      <c r="G1371">
        <v>17893400</v>
      </c>
    </row>
    <row r="1372" spans="1:7" x14ac:dyDescent="0.25">
      <c r="A1372" s="20">
        <v>42501</v>
      </c>
      <c r="B1372">
        <v>29.379999000000002</v>
      </c>
      <c r="C1372">
        <v>29.799999</v>
      </c>
      <c r="D1372">
        <v>28.15</v>
      </c>
      <c r="E1372">
        <v>28.4</v>
      </c>
      <c r="F1372">
        <v>28.4</v>
      </c>
      <c r="G1372">
        <v>24013200</v>
      </c>
    </row>
    <row r="1373" spans="1:7" x14ac:dyDescent="0.25">
      <c r="A1373" s="20">
        <v>42502</v>
      </c>
      <c r="B1373">
        <v>28.68</v>
      </c>
      <c r="C1373">
        <v>29.16</v>
      </c>
      <c r="D1373">
        <v>27.549999</v>
      </c>
      <c r="E1373">
        <v>28.68</v>
      </c>
      <c r="F1373">
        <v>28.68</v>
      </c>
      <c r="G1373">
        <v>24718100</v>
      </c>
    </row>
    <row r="1374" spans="1:7" x14ac:dyDescent="0.25">
      <c r="A1374" s="20">
        <v>42503</v>
      </c>
      <c r="B1374">
        <v>28.709999</v>
      </c>
      <c r="C1374">
        <v>29.25</v>
      </c>
      <c r="D1374">
        <v>27.4</v>
      </c>
      <c r="E1374">
        <v>27.66</v>
      </c>
      <c r="F1374">
        <v>27.66</v>
      </c>
      <c r="G1374">
        <v>27813200</v>
      </c>
    </row>
    <row r="1375" spans="1:7" x14ac:dyDescent="0.25">
      <c r="A1375" s="20">
        <v>42506</v>
      </c>
      <c r="B1375">
        <v>27.879999000000002</v>
      </c>
      <c r="C1375">
        <v>29.309999000000001</v>
      </c>
      <c r="D1375">
        <v>27.85</v>
      </c>
      <c r="E1375">
        <v>28.93</v>
      </c>
      <c r="F1375">
        <v>28.93</v>
      </c>
      <c r="G1375">
        <v>20129300</v>
      </c>
    </row>
    <row r="1376" spans="1:7" x14ac:dyDescent="0.25">
      <c r="A1376" s="20">
        <v>42507</v>
      </c>
      <c r="B1376">
        <v>28.75</v>
      </c>
      <c r="C1376">
        <v>28.889999</v>
      </c>
      <c r="D1376">
        <v>27.27</v>
      </c>
      <c r="E1376">
        <v>27.67</v>
      </c>
      <c r="F1376">
        <v>27.67</v>
      </c>
      <c r="G1376">
        <v>30805500</v>
      </c>
    </row>
    <row r="1377" spans="1:7" x14ac:dyDescent="0.25">
      <c r="A1377" s="20">
        <v>42508</v>
      </c>
      <c r="B1377">
        <v>27.620000999999998</v>
      </c>
      <c r="C1377">
        <v>28.700001</v>
      </c>
      <c r="D1377">
        <v>27.18</v>
      </c>
      <c r="E1377">
        <v>27.74</v>
      </c>
      <c r="F1377">
        <v>27.74</v>
      </c>
      <c r="G1377">
        <v>34648500</v>
      </c>
    </row>
    <row r="1378" spans="1:7" x14ac:dyDescent="0.25">
      <c r="A1378" s="20">
        <v>42509</v>
      </c>
      <c r="B1378">
        <v>27.32</v>
      </c>
      <c r="C1378">
        <v>27.73</v>
      </c>
      <c r="D1378">
        <v>26.23</v>
      </c>
      <c r="E1378">
        <v>27.66</v>
      </c>
      <c r="F1378">
        <v>27.66</v>
      </c>
      <c r="G1378">
        <v>37927800</v>
      </c>
    </row>
    <row r="1379" spans="1:7" x14ac:dyDescent="0.25">
      <c r="A1379" s="20">
        <v>42510</v>
      </c>
      <c r="B1379">
        <v>28.27</v>
      </c>
      <c r="C1379">
        <v>28.75</v>
      </c>
      <c r="D1379">
        <v>28.17</v>
      </c>
      <c r="E1379">
        <v>28.629999000000002</v>
      </c>
      <c r="F1379">
        <v>28.629999000000002</v>
      </c>
      <c r="G1379">
        <v>22865600</v>
      </c>
    </row>
    <row r="1380" spans="1:7" x14ac:dyDescent="0.25">
      <c r="A1380" s="20">
        <v>42513</v>
      </c>
      <c r="B1380">
        <v>28.700001</v>
      </c>
      <c r="C1380">
        <v>29.17</v>
      </c>
      <c r="D1380">
        <v>28.440000999999999</v>
      </c>
      <c r="E1380">
        <v>28.780000999999999</v>
      </c>
      <c r="F1380">
        <v>28.780000999999999</v>
      </c>
      <c r="G1380">
        <v>16308600</v>
      </c>
    </row>
    <row r="1381" spans="1:7" x14ac:dyDescent="0.25">
      <c r="A1381" s="20">
        <v>42514</v>
      </c>
      <c r="B1381">
        <v>29.200001</v>
      </c>
      <c r="C1381">
        <v>30.290001</v>
      </c>
      <c r="D1381">
        <v>29.16</v>
      </c>
      <c r="E1381">
        <v>29.98</v>
      </c>
      <c r="F1381">
        <v>29.98</v>
      </c>
      <c r="G1381">
        <v>21886800</v>
      </c>
    </row>
    <row r="1382" spans="1:7" x14ac:dyDescent="0.25">
      <c r="A1382" s="20">
        <v>42515</v>
      </c>
      <c r="B1382">
        <v>30.43</v>
      </c>
      <c r="C1382">
        <v>31.120000999999998</v>
      </c>
      <c r="D1382">
        <v>30.17</v>
      </c>
      <c r="E1382">
        <v>30.5</v>
      </c>
      <c r="F1382">
        <v>30.5</v>
      </c>
      <c r="G1382">
        <v>23830800</v>
      </c>
    </row>
    <row r="1383" spans="1:7" x14ac:dyDescent="0.25">
      <c r="A1383" s="20">
        <v>42516</v>
      </c>
      <c r="B1383">
        <v>30.59</v>
      </c>
      <c r="C1383">
        <v>30.98</v>
      </c>
      <c r="D1383">
        <v>30.469999000000001</v>
      </c>
      <c r="E1383">
        <v>30.84</v>
      </c>
      <c r="F1383">
        <v>30.84</v>
      </c>
      <c r="G1383">
        <v>17968800</v>
      </c>
    </row>
    <row r="1384" spans="1:7" x14ac:dyDescent="0.25">
      <c r="A1384" s="20">
        <v>42517</v>
      </c>
      <c r="B1384">
        <v>31.09</v>
      </c>
      <c r="C1384">
        <v>31.719999000000001</v>
      </c>
      <c r="D1384">
        <v>30.99</v>
      </c>
      <c r="E1384">
        <v>31.690000999999999</v>
      </c>
      <c r="F1384">
        <v>31.690000999999999</v>
      </c>
      <c r="G1384">
        <v>17671300</v>
      </c>
    </row>
    <row r="1385" spans="1:7" x14ac:dyDescent="0.25">
      <c r="A1385" s="20">
        <v>42521</v>
      </c>
      <c r="B1385">
        <v>32.130001</v>
      </c>
      <c r="C1385">
        <v>32.290000999999997</v>
      </c>
      <c r="D1385">
        <v>30.790001</v>
      </c>
      <c r="E1385">
        <v>31.75</v>
      </c>
      <c r="F1385">
        <v>31.75</v>
      </c>
      <c r="G1385">
        <v>22131600</v>
      </c>
    </row>
    <row r="1386" spans="1:7" x14ac:dyDescent="0.25">
      <c r="A1386" s="20">
        <v>42522</v>
      </c>
      <c r="B1386">
        <v>31.209999</v>
      </c>
      <c r="C1386">
        <v>32.200001</v>
      </c>
      <c r="D1386">
        <v>30.82</v>
      </c>
      <c r="E1386">
        <v>31.950001</v>
      </c>
      <c r="F1386">
        <v>31.950001</v>
      </c>
      <c r="G1386">
        <v>22577600</v>
      </c>
    </row>
    <row r="1387" spans="1:7" x14ac:dyDescent="0.25">
      <c r="A1387" s="20">
        <v>42523</v>
      </c>
      <c r="B1387">
        <v>31.639999</v>
      </c>
      <c r="C1387">
        <v>32.869999</v>
      </c>
      <c r="D1387">
        <v>31.25</v>
      </c>
      <c r="E1387">
        <v>32.82</v>
      </c>
      <c r="F1387">
        <v>32.82</v>
      </c>
      <c r="G1387">
        <v>21205000</v>
      </c>
    </row>
    <row r="1388" spans="1:7" x14ac:dyDescent="0.25">
      <c r="A1388" s="20">
        <v>42524</v>
      </c>
      <c r="B1388">
        <v>32.270000000000003</v>
      </c>
      <c r="C1388">
        <v>33.209999000000003</v>
      </c>
      <c r="D1388">
        <v>31.34</v>
      </c>
      <c r="E1388">
        <v>33</v>
      </c>
      <c r="F1388">
        <v>33</v>
      </c>
      <c r="G1388">
        <v>25481000</v>
      </c>
    </row>
    <row r="1389" spans="1:7" x14ac:dyDescent="0.25">
      <c r="A1389" s="20">
        <v>42527</v>
      </c>
      <c r="B1389">
        <v>33.18</v>
      </c>
      <c r="C1389">
        <v>33.580002</v>
      </c>
      <c r="D1389">
        <v>32.619999</v>
      </c>
      <c r="E1389">
        <v>33.419998</v>
      </c>
      <c r="F1389">
        <v>33.419998</v>
      </c>
      <c r="G1389">
        <v>22149500</v>
      </c>
    </row>
    <row r="1390" spans="1:7" x14ac:dyDescent="0.25">
      <c r="A1390" s="20">
        <v>42528</v>
      </c>
      <c r="B1390">
        <v>33.740001999999997</v>
      </c>
      <c r="C1390">
        <v>34.099997999999999</v>
      </c>
      <c r="D1390">
        <v>33.330002</v>
      </c>
      <c r="E1390">
        <v>33.43</v>
      </c>
      <c r="F1390">
        <v>33.43</v>
      </c>
      <c r="G1390">
        <v>19740100</v>
      </c>
    </row>
    <row r="1391" spans="1:7" x14ac:dyDescent="0.25">
      <c r="A1391" s="20">
        <v>42529</v>
      </c>
      <c r="B1391">
        <v>33.43</v>
      </c>
      <c r="C1391">
        <v>33.669998</v>
      </c>
      <c r="D1391">
        <v>32.82</v>
      </c>
      <c r="E1391">
        <v>33.159999999999997</v>
      </c>
      <c r="F1391">
        <v>33.159999999999997</v>
      </c>
      <c r="G1391">
        <v>18362000</v>
      </c>
    </row>
    <row r="1392" spans="1:7" x14ac:dyDescent="0.25">
      <c r="A1392" s="20">
        <v>42530</v>
      </c>
      <c r="B1392">
        <v>32.509998000000003</v>
      </c>
      <c r="C1392">
        <v>32.93</v>
      </c>
      <c r="D1392">
        <v>32.130001</v>
      </c>
      <c r="E1392">
        <v>32.560001</v>
      </c>
      <c r="F1392">
        <v>32.560001</v>
      </c>
      <c r="G1392">
        <v>20635900</v>
      </c>
    </row>
    <row r="1393" spans="1:7" x14ac:dyDescent="0.25">
      <c r="A1393" s="20">
        <v>42531</v>
      </c>
      <c r="B1393">
        <v>31.040001</v>
      </c>
      <c r="C1393">
        <v>31.309999000000001</v>
      </c>
      <c r="D1393">
        <v>29.469999000000001</v>
      </c>
      <c r="E1393">
        <v>29.59</v>
      </c>
      <c r="F1393">
        <v>29.59</v>
      </c>
      <c r="G1393">
        <v>33081800</v>
      </c>
    </row>
    <row r="1394" spans="1:7" x14ac:dyDescent="0.25">
      <c r="A1394" s="20">
        <v>42534</v>
      </c>
      <c r="B1394">
        <v>28.32</v>
      </c>
      <c r="C1394">
        <v>29.08</v>
      </c>
      <c r="D1394">
        <v>25.139999</v>
      </c>
      <c r="E1394">
        <v>25.15</v>
      </c>
      <c r="F1394">
        <v>25.15</v>
      </c>
      <c r="G1394">
        <v>44519700</v>
      </c>
    </row>
    <row r="1395" spans="1:7" x14ac:dyDescent="0.25">
      <c r="A1395" s="20">
        <v>42535</v>
      </c>
      <c r="B1395">
        <v>24.700001</v>
      </c>
      <c r="C1395">
        <v>26.08</v>
      </c>
      <c r="D1395">
        <v>24.34</v>
      </c>
      <c r="E1395">
        <v>25.690000999999999</v>
      </c>
      <c r="F1395">
        <v>25.690000999999999</v>
      </c>
      <c r="G1395">
        <v>51820900</v>
      </c>
    </row>
    <row r="1396" spans="1:7" x14ac:dyDescent="0.25">
      <c r="A1396" s="20">
        <v>42536</v>
      </c>
      <c r="B1396">
        <v>25.98</v>
      </c>
      <c r="C1396">
        <v>27.049999</v>
      </c>
      <c r="D1396">
        <v>25.73</v>
      </c>
      <c r="E1396">
        <v>25.950001</v>
      </c>
      <c r="F1396">
        <v>25.950001</v>
      </c>
      <c r="G1396">
        <v>42375300</v>
      </c>
    </row>
    <row r="1397" spans="1:7" x14ac:dyDescent="0.25">
      <c r="A1397" s="20">
        <v>42537</v>
      </c>
      <c r="B1397">
        <v>24.809999000000001</v>
      </c>
      <c r="C1397">
        <v>26.91</v>
      </c>
      <c r="D1397">
        <v>23.879999000000002</v>
      </c>
      <c r="E1397">
        <v>26.67</v>
      </c>
      <c r="F1397">
        <v>26.67</v>
      </c>
      <c r="G1397">
        <v>61848700</v>
      </c>
    </row>
    <row r="1398" spans="1:7" x14ac:dyDescent="0.25">
      <c r="A1398" s="20">
        <v>42538</v>
      </c>
      <c r="B1398">
        <v>26.67</v>
      </c>
      <c r="C1398">
        <v>27.15</v>
      </c>
      <c r="D1398">
        <v>26.17</v>
      </c>
      <c r="E1398">
        <v>26.629999000000002</v>
      </c>
      <c r="F1398">
        <v>26.629999000000002</v>
      </c>
      <c r="G1398">
        <v>37817000</v>
      </c>
    </row>
    <row r="1399" spans="1:7" x14ac:dyDescent="0.25">
      <c r="A1399" s="20">
        <v>42541</v>
      </c>
      <c r="B1399">
        <v>28.379999000000002</v>
      </c>
      <c r="C1399">
        <v>29.24</v>
      </c>
      <c r="D1399">
        <v>28.360001</v>
      </c>
      <c r="E1399">
        <v>28.49</v>
      </c>
      <c r="F1399">
        <v>28.49</v>
      </c>
      <c r="G1399">
        <v>34427200</v>
      </c>
    </row>
    <row r="1400" spans="1:7" x14ac:dyDescent="0.25">
      <c r="A1400" s="20">
        <v>42542</v>
      </c>
      <c r="B1400">
        <v>29.02</v>
      </c>
      <c r="C1400">
        <v>29.08</v>
      </c>
      <c r="D1400">
        <v>27.809999000000001</v>
      </c>
      <c r="E1400">
        <v>28.35</v>
      </c>
      <c r="F1400">
        <v>28.35</v>
      </c>
      <c r="G1400">
        <v>30830300</v>
      </c>
    </row>
    <row r="1401" spans="1:7" x14ac:dyDescent="0.25">
      <c r="A1401" s="20">
        <v>42543</v>
      </c>
      <c r="B1401">
        <v>28.32</v>
      </c>
      <c r="C1401">
        <v>29.120000999999998</v>
      </c>
      <c r="D1401">
        <v>26.969999000000001</v>
      </c>
      <c r="E1401">
        <v>27.34</v>
      </c>
      <c r="F1401">
        <v>27.34</v>
      </c>
      <c r="G1401">
        <v>32352200</v>
      </c>
    </row>
    <row r="1402" spans="1:7" x14ac:dyDescent="0.25">
      <c r="A1402" s="20">
        <v>42544</v>
      </c>
      <c r="B1402">
        <v>28.83</v>
      </c>
      <c r="C1402">
        <v>30.15</v>
      </c>
      <c r="D1402">
        <v>28.469999000000001</v>
      </c>
      <c r="E1402">
        <v>30.049999</v>
      </c>
      <c r="F1402">
        <v>30.049999</v>
      </c>
      <c r="G1402">
        <v>32433800</v>
      </c>
    </row>
    <row r="1403" spans="1:7" x14ac:dyDescent="0.25">
      <c r="A1403" s="20">
        <v>42545</v>
      </c>
      <c r="B1403">
        <v>23.42</v>
      </c>
      <c r="C1403">
        <v>26.559999000000001</v>
      </c>
      <c r="D1403">
        <v>21.280000999999999</v>
      </c>
      <c r="E1403">
        <v>22</v>
      </c>
      <c r="F1403">
        <v>22</v>
      </c>
      <c r="G1403">
        <v>84505600</v>
      </c>
    </row>
    <row r="1404" spans="1:7" x14ac:dyDescent="0.25">
      <c r="A1404" s="20">
        <v>42548</v>
      </c>
      <c r="B1404">
        <v>21.4</v>
      </c>
      <c r="C1404">
        <v>21.59</v>
      </c>
      <c r="D1404">
        <v>20.209999</v>
      </c>
      <c r="E1404">
        <v>21.459999</v>
      </c>
      <c r="F1404">
        <v>21.459999</v>
      </c>
      <c r="G1404">
        <v>64405000</v>
      </c>
    </row>
    <row r="1405" spans="1:7" x14ac:dyDescent="0.25">
      <c r="A1405" s="20">
        <v>42549</v>
      </c>
      <c r="B1405">
        <v>22.09</v>
      </c>
      <c r="C1405">
        <v>23.33</v>
      </c>
      <c r="D1405">
        <v>22.049999</v>
      </c>
      <c r="E1405">
        <v>23.219999000000001</v>
      </c>
      <c r="F1405">
        <v>23.219999000000001</v>
      </c>
      <c r="G1405">
        <v>49649700</v>
      </c>
    </row>
    <row r="1406" spans="1:7" x14ac:dyDescent="0.25">
      <c r="A1406" s="20">
        <v>42550</v>
      </c>
      <c r="B1406">
        <v>23.870000999999998</v>
      </c>
      <c r="C1406">
        <v>24.68</v>
      </c>
      <c r="D1406">
        <v>23.83</v>
      </c>
      <c r="E1406">
        <v>24.33</v>
      </c>
      <c r="F1406">
        <v>24.33</v>
      </c>
      <c r="G1406">
        <v>40066100</v>
      </c>
    </row>
    <row r="1407" spans="1:7" x14ac:dyDescent="0.25">
      <c r="A1407" s="20">
        <v>42551</v>
      </c>
      <c r="B1407">
        <v>24.700001</v>
      </c>
      <c r="C1407">
        <v>25.280000999999999</v>
      </c>
      <c r="D1407">
        <v>24.32</v>
      </c>
      <c r="E1407">
        <v>24.99</v>
      </c>
      <c r="F1407">
        <v>24.99</v>
      </c>
      <c r="G1407">
        <v>31202600</v>
      </c>
    </row>
    <row r="1408" spans="1:7" x14ac:dyDescent="0.25">
      <c r="A1408" s="20">
        <v>42552</v>
      </c>
      <c r="B1408">
        <v>25.309999000000001</v>
      </c>
      <c r="C1408">
        <v>26.049999</v>
      </c>
      <c r="D1408">
        <v>25.200001</v>
      </c>
      <c r="E1408">
        <v>25.940000999999999</v>
      </c>
      <c r="F1408">
        <v>25.940000999999999</v>
      </c>
      <c r="G1408">
        <v>30957200</v>
      </c>
    </row>
    <row r="1409" spans="1:7" x14ac:dyDescent="0.25">
      <c r="A1409" s="20">
        <v>42556</v>
      </c>
      <c r="B1409">
        <v>25.48</v>
      </c>
      <c r="C1409">
        <v>25.57</v>
      </c>
      <c r="D1409">
        <v>24.48</v>
      </c>
      <c r="E1409">
        <v>25.5</v>
      </c>
      <c r="F1409">
        <v>25.5</v>
      </c>
      <c r="G1409">
        <v>34733800</v>
      </c>
    </row>
    <row r="1410" spans="1:7" x14ac:dyDescent="0.25">
      <c r="A1410" s="20">
        <v>42557</v>
      </c>
      <c r="B1410">
        <v>25.049999</v>
      </c>
      <c r="C1410">
        <v>26.15</v>
      </c>
      <c r="D1410">
        <v>24.65</v>
      </c>
      <c r="E1410">
        <v>26.110001</v>
      </c>
      <c r="F1410">
        <v>26.110001</v>
      </c>
      <c r="G1410">
        <v>31972900</v>
      </c>
    </row>
    <row r="1411" spans="1:7" x14ac:dyDescent="0.25">
      <c r="A1411" s="20">
        <v>42558</v>
      </c>
      <c r="B1411">
        <v>26.540001</v>
      </c>
      <c r="C1411">
        <v>26.940000999999999</v>
      </c>
      <c r="D1411">
        <v>25.48</v>
      </c>
      <c r="E1411">
        <v>26.52</v>
      </c>
      <c r="F1411">
        <v>26.52</v>
      </c>
      <c r="G1411">
        <v>34798900</v>
      </c>
    </row>
    <row r="1412" spans="1:7" x14ac:dyDescent="0.25">
      <c r="A1412" s="20">
        <v>42559</v>
      </c>
      <c r="B1412">
        <v>27.5</v>
      </c>
      <c r="C1412">
        <v>28.48</v>
      </c>
      <c r="D1412">
        <v>27.33</v>
      </c>
      <c r="E1412">
        <v>28.299999</v>
      </c>
      <c r="F1412">
        <v>28.299999</v>
      </c>
      <c r="G1412">
        <v>25714400</v>
      </c>
    </row>
    <row r="1413" spans="1:7" x14ac:dyDescent="0.25">
      <c r="A1413" s="20">
        <v>42562</v>
      </c>
      <c r="B1413">
        <v>28.75</v>
      </c>
      <c r="C1413">
        <v>28.98</v>
      </c>
      <c r="D1413">
        <v>28.200001</v>
      </c>
      <c r="E1413">
        <v>28.209999</v>
      </c>
      <c r="F1413">
        <v>28.209999</v>
      </c>
      <c r="G1413">
        <v>22990100</v>
      </c>
    </row>
    <row r="1414" spans="1:7" x14ac:dyDescent="0.25">
      <c r="A1414" s="20">
        <v>42563</v>
      </c>
      <c r="B1414">
        <v>28.950001</v>
      </c>
      <c r="C1414">
        <v>29.030000999999999</v>
      </c>
      <c r="D1414">
        <v>28.290001</v>
      </c>
      <c r="E1414">
        <v>28.889999</v>
      </c>
      <c r="F1414">
        <v>28.889999</v>
      </c>
      <c r="G1414">
        <v>19450000</v>
      </c>
    </row>
    <row r="1415" spans="1:7" x14ac:dyDescent="0.25">
      <c r="A1415" s="20">
        <v>42564</v>
      </c>
      <c r="B1415">
        <v>29.209999</v>
      </c>
      <c r="C1415">
        <v>29.450001</v>
      </c>
      <c r="D1415">
        <v>28.67</v>
      </c>
      <c r="E1415">
        <v>29.379999000000002</v>
      </c>
      <c r="F1415">
        <v>29.379999000000002</v>
      </c>
      <c r="G1415">
        <v>21441600</v>
      </c>
    </row>
    <row r="1416" spans="1:7" x14ac:dyDescent="0.25">
      <c r="A1416" s="20">
        <v>42565</v>
      </c>
      <c r="B1416">
        <v>29.690000999999999</v>
      </c>
      <c r="C1416">
        <v>29.9</v>
      </c>
      <c r="D1416">
        <v>29.26</v>
      </c>
      <c r="E1416">
        <v>29.389999</v>
      </c>
      <c r="F1416">
        <v>29.389999</v>
      </c>
      <c r="G1416">
        <v>22543900</v>
      </c>
    </row>
    <row r="1417" spans="1:7" x14ac:dyDescent="0.25">
      <c r="A1417" s="20">
        <v>42566</v>
      </c>
      <c r="B1417">
        <v>29.65</v>
      </c>
      <c r="C1417">
        <v>29.799999</v>
      </c>
      <c r="D1417">
        <v>28.59</v>
      </c>
      <c r="E1417">
        <v>29.469999000000001</v>
      </c>
      <c r="F1417">
        <v>29.469999000000001</v>
      </c>
      <c r="G1417">
        <v>22800700</v>
      </c>
    </row>
    <row r="1418" spans="1:7" x14ac:dyDescent="0.25">
      <c r="A1418" s="20">
        <v>42569</v>
      </c>
      <c r="B1418">
        <v>29.42</v>
      </c>
      <c r="C1418">
        <v>30.299999</v>
      </c>
      <c r="D1418">
        <v>29.27</v>
      </c>
      <c r="E1418">
        <v>30.08</v>
      </c>
      <c r="F1418">
        <v>30.08</v>
      </c>
      <c r="G1418">
        <v>19376600</v>
      </c>
    </row>
    <row r="1419" spans="1:7" x14ac:dyDescent="0.25">
      <c r="A1419" s="20">
        <v>42570</v>
      </c>
      <c r="B1419">
        <v>30</v>
      </c>
      <c r="C1419">
        <v>30.450001</v>
      </c>
      <c r="D1419">
        <v>29.52</v>
      </c>
      <c r="E1419">
        <v>30.030000999999999</v>
      </c>
      <c r="F1419">
        <v>30.030000999999999</v>
      </c>
      <c r="G1419">
        <v>24329900</v>
      </c>
    </row>
    <row r="1420" spans="1:7" x14ac:dyDescent="0.25">
      <c r="A1420" s="20">
        <v>42571</v>
      </c>
      <c r="B1420">
        <v>30.639999</v>
      </c>
      <c r="C1420">
        <v>31.17</v>
      </c>
      <c r="D1420">
        <v>30.370000999999998</v>
      </c>
      <c r="E1420">
        <v>30.91</v>
      </c>
      <c r="F1420">
        <v>30.91</v>
      </c>
      <c r="G1420">
        <v>19089100</v>
      </c>
    </row>
    <row r="1421" spans="1:7" x14ac:dyDescent="0.25">
      <c r="A1421" s="20">
        <v>42572</v>
      </c>
      <c r="B1421">
        <v>30.799999</v>
      </c>
      <c r="C1421">
        <v>31.030000999999999</v>
      </c>
      <c r="D1421">
        <v>29.65</v>
      </c>
      <c r="E1421">
        <v>30.01</v>
      </c>
      <c r="F1421">
        <v>30.01</v>
      </c>
      <c r="G1421">
        <v>28275800</v>
      </c>
    </row>
    <row r="1422" spans="1:7" x14ac:dyDescent="0.25">
      <c r="A1422" s="20">
        <v>42573</v>
      </c>
      <c r="B1422">
        <v>30.24</v>
      </c>
      <c r="C1422">
        <v>31.1</v>
      </c>
      <c r="D1422">
        <v>30.02</v>
      </c>
      <c r="E1422">
        <v>30.74</v>
      </c>
      <c r="F1422">
        <v>30.74</v>
      </c>
      <c r="G1422">
        <v>20803700</v>
      </c>
    </row>
    <row r="1423" spans="1:7" x14ac:dyDescent="0.25">
      <c r="A1423" s="20">
        <v>42576</v>
      </c>
      <c r="B1423">
        <v>30.969999000000001</v>
      </c>
      <c r="C1423">
        <v>31.190000999999999</v>
      </c>
      <c r="D1423">
        <v>29.77</v>
      </c>
      <c r="E1423">
        <v>30.9</v>
      </c>
      <c r="F1423">
        <v>30.9</v>
      </c>
      <c r="G1423">
        <v>27669200</v>
      </c>
    </row>
    <row r="1424" spans="1:7" x14ac:dyDescent="0.25">
      <c r="A1424" s="20">
        <v>42577</v>
      </c>
      <c r="B1424">
        <v>30.950001</v>
      </c>
      <c r="C1424">
        <v>31.24</v>
      </c>
      <c r="D1424">
        <v>30.34</v>
      </c>
      <c r="E1424">
        <v>31.190000999999999</v>
      </c>
      <c r="F1424">
        <v>31.190000999999999</v>
      </c>
      <c r="G1424">
        <v>22859200</v>
      </c>
    </row>
    <row r="1425" spans="1:7" x14ac:dyDescent="0.25">
      <c r="A1425" s="20">
        <v>42578</v>
      </c>
      <c r="B1425">
        <v>31.67</v>
      </c>
      <c r="C1425">
        <v>32.220001000000003</v>
      </c>
      <c r="D1425">
        <v>30.76</v>
      </c>
      <c r="E1425">
        <v>31.9</v>
      </c>
      <c r="F1425">
        <v>31.9</v>
      </c>
      <c r="G1425">
        <v>28359000</v>
      </c>
    </row>
    <row r="1426" spans="1:7" x14ac:dyDescent="0.25">
      <c r="A1426" s="20">
        <v>42579</v>
      </c>
      <c r="B1426">
        <v>31.77</v>
      </c>
      <c r="C1426">
        <v>32.709999000000003</v>
      </c>
      <c r="D1426">
        <v>31.41</v>
      </c>
      <c r="E1426">
        <v>32.479999999999997</v>
      </c>
      <c r="F1426">
        <v>32.479999999999997</v>
      </c>
      <c r="G1426">
        <v>24887900</v>
      </c>
    </row>
    <row r="1427" spans="1:7" x14ac:dyDescent="0.25">
      <c r="A1427" s="20">
        <v>42580</v>
      </c>
      <c r="B1427">
        <v>32.529998999999997</v>
      </c>
      <c r="C1427">
        <v>33.900002000000001</v>
      </c>
      <c r="D1427">
        <v>32.459999000000003</v>
      </c>
      <c r="E1427">
        <v>33.689999</v>
      </c>
      <c r="F1427">
        <v>33.689999</v>
      </c>
      <c r="G1427">
        <v>23310900</v>
      </c>
    </row>
    <row r="1428" spans="1:7" x14ac:dyDescent="0.25">
      <c r="A1428" s="20">
        <v>42583</v>
      </c>
      <c r="B1428">
        <v>33.900002000000001</v>
      </c>
      <c r="C1428">
        <v>34.669998</v>
      </c>
      <c r="D1428">
        <v>33.340000000000003</v>
      </c>
      <c r="E1428">
        <v>34.240001999999997</v>
      </c>
      <c r="F1428">
        <v>34.240001999999997</v>
      </c>
      <c r="G1428">
        <v>32135400</v>
      </c>
    </row>
    <row r="1429" spans="1:7" x14ac:dyDescent="0.25">
      <c r="A1429" s="20">
        <v>42584</v>
      </c>
      <c r="B1429">
        <v>33.849997999999999</v>
      </c>
      <c r="C1429">
        <v>34.029998999999997</v>
      </c>
      <c r="D1429">
        <v>31.84</v>
      </c>
      <c r="E1429">
        <v>32.909999999999997</v>
      </c>
      <c r="F1429">
        <v>32.909999999999997</v>
      </c>
      <c r="G1429">
        <v>47423100</v>
      </c>
    </row>
    <row r="1430" spans="1:7" x14ac:dyDescent="0.25">
      <c r="A1430" s="20">
        <v>42585</v>
      </c>
      <c r="B1430">
        <v>32.869999</v>
      </c>
      <c r="C1430">
        <v>33.75</v>
      </c>
      <c r="D1430">
        <v>32.5</v>
      </c>
      <c r="E1430">
        <v>33.650002000000001</v>
      </c>
      <c r="F1430">
        <v>33.650002000000001</v>
      </c>
      <c r="G1430">
        <v>24454300</v>
      </c>
    </row>
    <row r="1431" spans="1:7" x14ac:dyDescent="0.25">
      <c r="A1431" s="20">
        <v>42586</v>
      </c>
      <c r="B1431">
        <v>34.200001</v>
      </c>
      <c r="C1431">
        <v>34.900002000000001</v>
      </c>
      <c r="D1431">
        <v>33.810001</v>
      </c>
      <c r="E1431">
        <v>34.580002</v>
      </c>
      <c r="F1431">
        <v>34.580002</v>
      </c>
      <c r="G1431">
        <v>23457500</v>
      </c>
    </row>
    <row r="1432" spans="1:7" x14ac:dyDescent="0.25">
      <c r="A1432" s="20">
        <v>42587</v>
      </c>
      <c r="B1432">
        <v>35.509998000000003</v>
      </c>
      <c r="C1432">
        <v>36.279998999999997</v>
      </c>
      <c r="D1432">
        <v>35.490001999999997</v>
      </c>
      <c r="E1432">
        <v>35.779998999999997</v>
      </c>
      <c r="F1432">
        <v>35.779998999999997</v>
      </c>
      <c r="G1432">
        <v>24342500</v>
      </c>
    </row>
    <row r="1433" spans="1:7" x14ac:dyDescent="0.25">
      <c r="A1433" s="20">
        <v>42590</v>
      </c>
      <c r="B1433">
        <v>36.32</v>
      </c>
      <c r="C1433">
        <v>36.669998</v>
      </c>
      <c r="D1433">
        <v>36.139999000000003</v>
      </c>
      <c r="E1433">
        <v>36.639999000000003</v>
      </c>
      <c r="F1433">
        <v>36.639999000000003</v>
      </c>
      <c r="G1433">
        <v>17991900</v>
      </c>
    </row>
    <row r="1434" spans="1:7" x14ac:dyDescent="0.25">
      <c r="A1434" s="20">
        <v>42591</v>
      </c>
      <c r="B1434">
        <v>37.18</v>
      </c>
      <c r="C1434">
        <v>37.970001000000003</v>
      </c>
      <c r="D1434">
        <v>36.659999999999997</v>
      </c>
      <c r="E1434">
        <v>37.220001000000003</v>
      </c>
      <c r="F1434">
        <v>37.220001000000003</v>
      </c>
      <c r="G1434">
        <v>27782500</v>
      </c>
    </row>
    <row r="1435" spans="1:7" x14ac:dyDescent="0.25">
      <c r="A1435" s="20">
        <v>42592</v>
      </c>
      <c r="B1435">
        <v>37.459999000000003</v>
      </c>
      <c r="C1435">
        <v>37.549999</v>
      </c>
      <c r="D1435">
        <v>35.610000999999997</v>
      </c>
      <c r="E1435">
        <v>36.340000000000003</v>
      </c>
      <c r="F1435">
        <v>36.340000000000003</v>
      </c>
      <c r="G1435">
        <v>30186900</v>
      </c>
    </row>
    <row r="1436" spans="1:7" x14ac:dyDescent="0.25">
      <c r="A1436" s="20">
        <v>42593</v>
      </c>
      <c r="B1436">
        <v>36.779998999999997</v>
      </c>
      <c r="C1436">
        <v>37.270000000000003</v>
      </c>
      <c r="D1436">
        <v>36.340000000000003</v>
      </c>
      <c r="E1436">
        <v>36.520000000000003</v>
      </c>
      <c r="F1436">
        <v>36.520000000000003</v>
      </c>
      <c r="G1436">
        <v>24831200</v>
      </c>
    </row>
    <row r="1437" spans="1:7" x14ac:dyDescent="0.25">
      <c r="A1437" s="20">
        <v>42594</v>
      </c>
      <c r="B1437">
        <v>36.549999</v>
      </c>
      <c r="C1437">
        <v>37.169998</v>
      </c>
      <c r="D1437">
        <v>36.07</v>
      </c>
      <c r="E1437">
        <v>36.849997999999999</v>
      </c>
      <c r="F1437">
        <v>36.849997999999999</v>
      </c>
      <c r="G1437">
        <v>20527100</v>
      </c>
    </row>
    <row r="1438" spans="1:7" x14ac:dyDescent="0.25">
      <c r="A1438" s="20">
        <v>42597</v>
      </c>
      <c r="B1438">
        <v>37.270000000000003</v>
      </c>
      <c r="C1438">
        <v>37.659999999999997</v>
      </c>
      <c r="D1438">
        <v>37.189999</v>
      </c>
      <c r="E1438">
        <v>37.450001</v>
      </c>
      <c r="F1438">
        <v>37.450001</v>
      </c>
      <c r="G1438">
        <v>15358900</v>
      </c>
    </row>
    <row r="1439" spans="1:7" x14ac:dyDescent="0.25">
      <c r="A1439" s="20">
        <v>42598</v>
      </c>
      <c r="B1439">
        <v>36.740001999999997</v>
      </c>
      <c r="C1439">
        <v>36.759998000000003</v>
      </c>
      <c r="D1439">
        <v>35.959999000000003</v>
      </c>
      <c r="E1439">
        <v>36.169998</v>
      </c>
      <c r="F1439">
        <v>36.169998</v>
      </c>
      <c r="G1439">
        <v>23508700</v>
      </c>
    </row>
    <row r="1440" spans="1:7" x14ac:dyDescent="0.25">
      <c r="A1440" s="20">
        <v>42599</v>
      </c>
      <c r="B1440">
        <v>36.32</v>
      </c>
      <c r="C1440">
        <v>37.270000000000003</v>
      </c>
      <c r="D1440">
        <v>35.380001</v>
      </c>
      <c r="E1440">
        <v>37.169998</v>
      </c>
      <c r="F1440">
        <v>37.169998</v>
      </c>
      <c r="G1440">
        <v>28193200</v>
      </c>
    </row>
    <row r="1441" spans="1:7" x14ac:dyDescent="0.25">
      <c r="A1441" s="20">
        <v>42600</v>
      </c>
      <c r="B1441">
        <v>36.939999</v>
      </c>
      <c r="C1441">
        <v>37.779998999999997</v>
      </c>
      <c r="D1441">
        <v>36.709999000000003</v>
      </c>
      <c r="E1441">
        <v>37.549999</v>
      </c>
      <c r="F1441">
        <v>37.549999</v>
      </c>
      <c r="G1441">
        <v>20341300</v>
      </c>
    </row>
    <row r="1442" spans="1:7" x14ac:dyDescent="0.25">
      <c r="A1442" s="20">
        <v>42601</v>
      </c>
      <c r="B1442">
        <v>37.340000000000003</v>
      </c>
      <c r="C1442">
        <v>37.770000000000003</v>
      </c>
      <c r="D1442">
        <v>36.970001000000003</v>
      </c>
      <c r="E1442">
        <v>37.549999</v>
      </c>
      <c r="F1442">
        <v>37.549999</v>
      </c>
      <c r="G1442">
        <v>18335800</v>
      </c>
    </row>
    <row r="1443" spans="1:7" x14ac:dyDescent="0.25">
      <c r="A1443" s="20">
        <v>42604</v>
      </c>
      <c r="B1443">
        <v>37.349997999999999</v>
      </c>
      <c r="C1443">
        <v>37.630001</v>
      </c>
      <c r="D1443">
        <v>36.860000999999997</v>
      </c>
      <c r="E1443">
        <v>37.439999</v>
      </c>
      <c r="F1443">
        <v>37.439999</v>
      </c>
      <c r="G1443">
        <v>20644800</v>
      </c>
    </row>
    <row r="1444" spans="1:7" x14ac:dyDescent="0.25">
      <c r="A1444" s="20">
        <v>42605</v>
      </c>
      <c r="B1444">
        <v>37.729999999999997</v>
      </c>
      <c r="C1444">
        <v>37.959999000000003</v>
      </c>
      <c r="D1444">
        <v>37.490001999999997</v>
      </c>
      <c r="E1444">
        <v>37.580002</v>
      </c>
      <c r="F1444">
        <v>37.580002</v>
      </c>
      <c r="G1444">
        <v>14914800</v>
      </c>
    </row>
    <row r="1445" spans="1:7" x14ac:dyDescent="0.25">
      <c r="A1445" s="20">
        <v>42606</v>
      </c>
      <c r="B1445">
        <v>37.409999999999997</v>
      </c>
      <c r="C1445">
        <v>37.470001000000003</v>
      </c>
      <c r="D1445">
        <v>36.32</v>
      </c>
      <c r="E1445">
        <v>36.770000000000003</v>
      </c>
      <c r="F1445">
        <v>36.770000000000003</v>
      </c>
      <c r="G1445">
        <v>19633100</v>
      </c>
    </row>
    <row r="1446" spans="1:7" x14ac:dyDescent="0.25">
      <c r="A1446" s="20">
        <v>42607</v>
      </c>
      <c r="B1446">
        <v>36.080002</v>
      </c>
      <c r="C1446">
        <v>37.139999000000003</v>
      </c>
      <c r="D1446">
        <v>36.020000000000003</v>
      </c>
      <c r="E1446">
        <v>36.619999</v>
      </c>
      <c r="F1446">
        <v>36.619999</v>
      </c>
      <c r="G1446">
        <v>19638800</v>
      </c>
    </row>
    <row r="1447" spans="1:7" x14ac:dyDescent="0.25">
      <c r="A1447" s="20">
        <v>42608</v>
      </c>
      <c r="B1447">
        <v>37</v>
      </c>
      <c r="C1447">
        <v>38.009998000000003</v>
      </c>
      <c r="D1447">
        <v>35.32</v>
      </c>
      <c r="E1447">
        <v>36.560001</v>
      </c>
      <c r="F1447">
        <v>36.560001</v>
      </c>
      <c r="G1447">
        <v>35982700</v>
      </c>
    </row>
    <row r="1448" spans="1:7" x14ac:dyDescent="0.25">
      <c r="A1448" s="20">
        <v>42611</v>
      </c>
      <c r="B1448">
        <v>36.689999</v>
      </c>
      <c r="C1448">
        <v>37.529998999999997</v>
      </c>
      <c r="D1448">
        <v>36.68</v>
      </c>
      <c r="E1448">
        <v>37.299999</v>
      </c>
      <c r="F1448">
        <v>37.299999</v>
      </c>
      <c r="G1448">
        <v>15178900</v>
      </c>
    </row>
    <row r="1449" spans="1:7" x14ac:dyDescent="0.25">
      <c r="A1449" s="20">
        <v>42612</v>
      </c>
      <c r="B1449">
        <v>37.479999999999997</v>
      </c>
      <c r="C1449">
        <v>37.759998000000003</v>
      </c>
      <c r="D1449">
        <v>36.950001</v>
      </c>
      <c r="E1449">
        <v>37.580002</v>
      </c>
      <c r="F1449">
        <v>37.580002</v>
      </c>
      <c r="G1449">
        <v>18307400</v>
      </c>
    </row>
    <row r="1450" spans="1:7" x14ac:dyDescent="0.25">
      <c r="A1450" s="20">
        <v>42613</v>
      </c>
      <c r="B1450">
        <v>37.540000999999997</v>
      </c>
      <c r="C1450">
        <v>37.669998</v>
      </c>
      <c r="D1450">
        <v>36.43</v>
      </c>
      <c r="E1450">
        <v>37.439999</v>
      </c>
      <c r="F1450">
        <v>37.439999</v>
      </c>
      <c r="G1450">
        <v>19804000</v>
      </c>
    </row>
    <row r="1451" spans="1:7" x14ac:dyDescent="0.25">
      <c r="A1451" s="20">
        <v>42614</v>
      </c>
      <c r="B1451">
        <v>37.610000999999997</v>
      </c>
      <c r="C1451">
        <v>37.75</v>
      </c>
      <c r="D1451">
        <v>36.599997999999999</v>
      </c>
      <c r="E1451">
        <v>37.590000000000003</v>
      </c>
      <c r="F1451">
        <v>37.590000000000003</v>
      </c>
      <c r="G1451">
        <v>19696400</v>
      </c>
    </row>
    <row r="1452" spans="1:7" x14ac:dyDescent="0.25">
      <c r="A1452" s="20">
        <v>42615</v>
      </c>
      <c r="B1452">
        <v>38.389999000000003</v>
      </c>
      <c r="C1452">
        <v>38.990001999999997</v>
      </c>
      <c r="D1452">
        <v>38.220001000000003</v>
      </c>
      <c r="E1452">
        <v>38.590000000000003</v>
      </c>
      <c r="F1452">
        <v>38.590000000000003</v>
      </c>
      <c r="G1452">
        <v>18563200</v>
      </c>
    </row>
    <row r="1453" spans="1:7" x14ac:dyDescent="0.25">
      <c r="A1453" s="20">
        <v>42619</v>
      </c>
      <c r="B1453">
        <v>39.290000999999997</v>
      </c>
      <c r="C1453">
        <v>40.009998000000003</v>
      </c>
      <c r="D1453">
        <v>38.93</v>
      </c>
      <c r="E1453">
        <v>39.990001999999997</v>
      </c>
      <c r="F1453">
        <v>39.990001999999997</v>
      </c>
      <c r="G1453">
        <v>14298100</v>
      </c>
    </row>
    <row r="1454" spans="1:7" x14ac:dyDescent="0.25">
      <c r="A1454" s="20">
        <v>42620</v>
      </c>
      <c r="B1454">
        <v>39.93</v>
      </c>
      <c r="C1454">
        <v>40.590000000000003</v>
      </c>
      <c r="D1454">
        <v>39.810001</v>
      </c>
      <c r="E1454">
        <v>40.470001000000003</v>
      </c>
      <c r="F1454">
        <v>40.470001000000003</v>
      </c>
      <c r="G1454">
        <v>13626300</v>
      </c>
    </row>
    <row r="1455" spans="1:7" x14ac:dyDescent="0.25">
      <c r="A1455" s="20">
        <v>42621</v>
      </c>
      <c r="B1455">
        <v>40.450001</v>
      </c>
      <c r="C1455">
        <v>40.580002</v>
      </c>
      <c r="D1455">
        <v>39.860000999999997</v>
      </c>
      <c r="E1455">
        <v>40.380001</v>
      </c>
      <c r="F1455">
        <v>40.380001</v>
      </c>
      <c r="G1455">
        <v>16652000</v>
      </c>
    </row>
    <row r="1456" spans="1:7" x14ac:dyDescent="0.25">
      <c r="A1456" s="20">
        <v>42622</v>
      </c>
      <c r="B1456">
        <v>38.779998999999997</v>
      </c>
      <c r="C1456">
        <v>38.950001</v>
      </c>
      <c r="D1456">
        <v>33.869999</v>
      </c>
      <c r="E1456">
        <v>33.93</v>
      </c>
      <c r="F1456">
        <v>33.93</v>
      </c>
      <c r="G1456">
        <v>45907300</v>
      </c>
    </row>
    <row r="1457" spans="1:7" x14ac:dyDescent="0.25">
      <c r="A1457" s="20">
        <v>42625</v>
      </c>
      <c r="B1457">
        <v>33.549999</v>
      </c>
      <c r="C1457">
        <v>36.560001</v>
      </c>
      <c r="D1457">
        <v>33.220001000000003</v>
      </c>
      <c r="E1457">
        <v>36.209999000000003</v>
      </c>
      <c r="F1457">
        <v>36.209999000000003</v>
      </c>
      <c r="G1457">
        <v>32528100</v>
      </c>
    </row>
    <row r="1458" spans="1:7" x14ac:dyDescent="0.25">
      <c r="A1458" s="20">
        <v>42626</v>
      </c>
      <c r="B1458">
        <v>34.82</v>
      </c>
      <c r="C1458">
        <v>34.950001</v>
      </c>
      <c r="D1458">
        <v>30.280000999999999</v>
      </c>
      <c r="E1458">
        <v>31.57</v>
      </c>
      <c r="F1458">
        <v>31.57</v>
      </c>
      <c r="G1458">
        <v>57650600</v>
      </c>
    </row>
    <row r="1459" spans="1:7" x14ac:dyDescent="0.25">
      <c r="A1459" s="20">
        <v>42627</v>
      </c>
      <c r="B1459">
        <v>32.119999</v>
      </c>
      <c r="C1459">
        <v>33.459999000000003</v>
      </c>
      <c r="D1459">
        <v>31.379999000000002</v>
      </c>
      <c r="E1459">
        <v>31.780000999999999</v>
      </c>
      <c r="F1459">
        <v>31.780000999999999</v>
      </c>
      <c r="G1459">
        <v>34722200</v>
      </c>
    </row>
    <row r="1460" spans="1:7" x14ac:dyDescent="0.25">
      <c r="A1460" s="20">
        <v>42628</v>
      </c>
      <c r="B1460">
        <v>31.799999</v>
      </c>
      <c r="C1460">
        <v>33.32</v>
      </c>
      <c r="D1460">
        <v>31.27</v>
      </c>
      <c r="E1460">
        <v>32.82</v>
      </c>
      <c r="F1460">
        <v>32.82</v>
      </c>
      <c r="G1460">
        <v>29616900</v>
      </c>
    </row>
    <row r="1461" spans="1:7" x14ac:dyDescent="0.25">
      <c r="A1461" s="20">
        <v>42629</v>
      </c>
      <c r="B1461">
        <v>32.32</v>
      </c>
      <c r="C1461">
        <v>33.590000000000003</v>
      </c>
      <c r="D1461">
        <v>31.719999000000001</v>
      </c>
      <c r="E1461">
        <v>33.400002000000001</v>
      </c>
      <c r="F1461">
        <v>33.400002000000001</v>
      </c>
      <c r="G1461">
        <v>27073300</v>
      </c>
    </row>
    <row r="1462" spans="1:7" x14ac:dyDescent="0.25">
      <c r="A1462" s="20">
        <v>42632</v>
      </c>
      <c r="B1462">
        <v>34.520000000000003</v>
      </c>
      <c r="C1462">
        <v>35.220001000000003</v>
      </c>
      <c r="D1462">
        <v>33.549999</v>
      </c>
      <c r="E1462">
        <v>34.259998000000003</v>
      </c>
      <c r="F1462">
        <v>34.259998000000003</v>
      </c>
      <c r="G1462">
        <v>28446800</v>
      </c>
    </row>
    <row r="1463" spans="1:7" x14ac:dyDescent="0.25">
      <c r="A1463" s="20">
        <v>42633</v>
      </c>
      <c r="B1463">
        <v>35.020000000000003</v>
      </c>
      <c r="C1463">
        <v>35.060001</v>
      </c>
      <c r="D1463">
        <v>33.909999999999997</v>
      </c>
      <c r="E1463">
        <v>34.439999</v>
      </c>
      <c r="F1463">
        <v>34.439999</v>
      </c>
      <c r="G1463">
        <v>21192900</v>
      </c>
    </row>
    <row r="1464" spans="1:7" x14ac:dyDescent="0.25">
      <c r="A1464" s="20">
        <v>42634</v>
      </c>
      <c r="B1464">
        <v>34.93</v>
      </c>
      <c r="C1464">
        <v>37.270000000000003</v>
      </c>
      <c r="D1464">
        <v>34.470001000000003</v>
      </c>
      <c r="E1464">
        <v>37.009998000000003</v>
      </c>
      <c r="F1464">
        <v>37.009998000000003</v>
      </c>
      <c r="G1464">
        <v>37582400</v>
      </c>
    </row>
    <row r="1465" spans="1:7" x14ac:dyDescent="0.25">
      <c r="A1465" s="20">
        <v>42635</v>
      </c>
      <c r="B1465">
        <v>38.220001000000003</v>
      </c>
      <c r="C1465">
        <v>38.520000000000003</v>
      </c>
      <c r="D1465">
        <v>37.729999999999997</v>
      </c>
      <c r="E1465">
        <v>38.470001000000003</v>
      </c>
      <c r="F1465">
        <v>38.470001000000003</v>
      </c>
      <c r="G1465">
        <v>22289800</v>
      </c>
    </row>
    <row r="1466" spans="1:7" x14ac:dyDescent="0.25">
      <c r="A1466" s="20">
        <v>42636</v>
      </c>
      <c r="B1466">
        <v>38.240001999999997</v>
      </c>
      <c r="C1466">
        <v>38.580002</v>
      </c>
      <c r="D1466">
        <v>37.900002000000001</v>
      </c>
      <c r="E1466">
        <v>38.119999</v>
      </c>
      <c r="F1466">
        <v>38.119999</v>
      </c>
      <c r="G1466">
        <v>18706000</v>
      </c>
    </row>
    <row r="1467" spans="1:7" x14ac:dyDescent="0.25">
      <c r="A1467" s="20">
        <v>42639</v>
      </c>
      <c r="B1467">
        <v>36.689999</v>
      </c>
      <c r="C1467">
        <v>36.939999</v>
      </c>
      <c r="D1467">
        <v>35.630001</v>
      </c>
      <c r="E1467">
        <v>35.970001000000003</v>
      </c>
      <c r="F1467">
        <v>35.970001000000003</v>
      </c>
      <c r="G1467">
        <v>23382100</v>
      </c>
    </row>
    <row r="1468" spans="1:7" x14ac:dyDescent="0.25">
      <c r="A1468" s="20">
        <v>42640</v>
      </c>
      <c r="B1468">
        <v>36.07</v>
      </c>
      <c r="C1468">
        <v>38.240001999999997</v>
      </c>
      <c r="D1468">
        <v>35.779998999999997</v>
      </c>
      <c r="E1468">
        <v>37.860000999999997</v>
      </c>
      <c r="F1468">
        <v>37.860000999999997</v>
      </c>
      <c r="G1468">
        <v>22276100</v>
      </c>
    </row>
    <row r="1469" spans="1:7" x14ac:dyDescent="0.25">
      <c r="A1469" s="20">
        <v>42641</v>
      </c>
      <c r="B1469">
        <v>38.240001999999997</v>
      </c>
      <c r="C1469">
        <v>38.490001999999997</v>
      </c>
      <c r="D1469">
        <v>36.939999</v>
      </c>
      <c r="E1469">
        <v>38.380001</v>
      </c>
      <c r="F1469">
        <v>38.380001</v>
      </c>
      <c r="G1469">
        <v>24310400</v>
      </c>
    </row>
    <row r="1470" spans="1:7" x14ac:dyDescent="0.25">
      <c r="A1470" s="20">
        <v>42642</v>
      </c>
      <c r="B1470">
        <v>38.240001999999997</v>
      </c>
      <c r="C1470">
        <v>38.82</v>
      </c>
      <c r="D1470">
        <v>34.599997999999999</v>
      </c>
      <c r="E1470">
        <v>36.029998999999997</v>
      </c>
      <c r="F1470">
        <v>36.029998999999997</v>
      </c>
      <c r="G1470">
        <v>53853600</v>
      </c>
    </row>
    <row r="1471" spans="1:7" x14ac:dyDescent="0.25">
      <c r="A1471" s="20">
        <v>42643</v>
      </c>
      <c r="B1471">
        <v>37.32</v>
      </c>
      <c r="C1471">
        <v>38</v>
      </c>
      <c r="D1471">
        <v>36.659999999999997</v>
      </c>
      <c r="E1471">
        <v>37.459999000000003</v>
      </c>
      <c r="F1471">
        <v>37.459999000000003</v>
      </c>
      <c r="G1471">
        <v>21189500</v>
      </c>
    </row>
    <row r="1472" spans="1:7" x14ac:dyDescent="0.25">
      <c r="A1472" s="20">
        <v>42646</v>
      </c>
      <c r="B1472">
        <v>37.169998</v>
      </c>
      <c r="C1472">
        <v>37.860000999999997</v>
      </c>
      <c r="D1472">
        <v>36.840000000000003</v>
      </c>
      <c r="E1472">
        <v>37.82</v>
      </c>
      <c r="F1472">
        <v>37.82</v>
      </c>
      <c r="G1472">
        <v>18799800</v>
      </c>
    </row>
    <row r="1473" spans="1:7" x14ac:dyDescent="0.25">
      <c r="A1473" s="20">
        <v>42647</v>
      </c>
      <c r="B1473">
        <v>38.049999</v>
      </c>
      <c r="C1473">
        <v>38.630001</v>
      </c>
      <c r="D1473">
        <v>36.909999999999997</v>
      </c>
      <c r="E1473">
        <v>37.799999</v>
      </c>
      <c r="F1473">
        <v>37.799999</v>
      </c>
      <c r="G1473">
        <v>33539500</v>
      </c>
    </row>
    <row r="1474" spans="1:7" x14ac:dyDescent="0.25">
      <c r="A1474" s="20">
        <v>42648</v>
      </c>
      <c r="B1474">
        <v>38.349997999999999</v>
      </c>
      <c r="C1474">
        <v>38.490001999999997</v>
      </c>
      <c r="D1474">
        <v>38.009998000000003</v>
      </c>
      <c r="E1474">
        <v>38.189999</v>
      </c>
      <c r="F1474">
        <v>38.189999</v>
      </c>
      <c r="G1474">
        <v>14131000</v>
      </c>
    </row>
    <row r="1475" spans="1:7" x14ac:dyDescent="0.25">
      <c r="A1475" s="20">
        <v>42649</v>
      </c>
      <c r="B1475">
        <v>38.020000000000003</v>
      </c>
      <c r="C1475">
        <v>38.639999000000003</v>
      </c>
      <c r="D1475">
        <v>37.759998000000003</v>
      </c>
      <c r="E1475">
        <v>38.5</v>
      </c>
      <c r="F1475">
        <v>38.5</v>
      </c>
      <c r="G1475">
        <v>12950800</v>
      </c>
    </row>
    <row r="1476" spans="1:7" x14ac:dyDescent="0.25">
      <c r="A1476" s="20">
        <v>42650</v>
      </c>
      <c r="B1476">
        <v>38.689999</v>
      </c>
      <c r="C1476">
        <v>38.849997999999999</v>
      </c>
      <c r="D1476">
        <v>37.590000000000003</v>
      </c>
      <c r="E1476">
        <v>38.389999000000003</v>
      </c>
      <c r="F1476">
        <v>38.389999000000003</v>
      </c>
      <c r="G1476">
        <v>20495600</v>
      </c>
    </row>
    <row r="1477" spans="1:7" x14ac:dyDescent="0.25">
      <c r="A1477" s="20">
        <v>42653</v>
      </c>
      <c r="B1477">
        <v>38.860000999999997</v>
      </c>
      <c r="C1477">
        <v>39.509998000000003</v>
      </c>
      <c r="D1477">
        <v>38.720001000000003</v>
      </c>
      <c r="E1477">
        <v>39.189999</v>
      </c>
      <c r="F1477">
        <v>39.189999</v>
      </c>
      <c r="G1477">
        <v>10995200</v>
      </c>
    </row>
    <row r="1478" spans="1:7" x14ac:dyDescent="0.25">
      <c r="A1478" s="20">
        <v>42654</v>
      </c>
      <c r="B1478">
        <v>38.939999</v>
      </c>
      <c r="C1478">
        <v>38.979999999999997</v>
      </c>
      <c r="D1478">
        <v>36.470001000000003</v>
      </c>
      <c r="E1478">
        <v>37.049999</v>
      </c>
      <c r="F1478">
        <v>37.049999</v>
      </c>
      <c r="G1478">
        <v>32103800</v>
      </c>
    </row>
    <row r="1479" spans="1:7" x14ac:dyDescent="0.25">
      <c r="A1479" s="20">
        <v>42655</v>
      </c>
      <c r="B1479">
        <v>37.240001999999997</v>
      </c>
      <c r="C1479">
        <v>37.909999999999997</v>
      </c>
      <c r="D1479">
        <v>36.590000000000003</v>
      </c>
      <c r="E1479">
        <v>36.970001000000003</v>
      </c>
      <c r="F1479">
        <v>36.970001000000003</v>
      </c>
      <c r="G1479">
        <v>22387700</v>
      </c>
    </row>
    <row r="1480" spans="1:7" x14ac:dyDescent="0.25">
      <c r="A1480" s="20">
        <v>42656</v>
      </c>
      <c r="B1480">
        <v>35.599997999999999</v>
      </c>
      <c r="C1480">
        <v>36.450001</v>
      </c>
      <c r="D1480">
        <v>34.630001</v>
      </c>
      <c r="E1480">
        <v>35.900002000000001</v>
      </c>
      <c r="F1480">
        <v>35.900002000000001</v>
      </c>
      <c r="G1480">
        <v>37847000</v>
      </c>
    </row>
    <row r="1481" spans="1:7" x14ac:dyDescent="0.25">
      <c r="A1481" s="20">
        <v>42657</v>
      </c>
      <c r="B1481">
        <v>36.939999</v>
      </c>
      <c r="C1481">
        <v>37.18</v>
      </c>
      <c r="D1481">
        <v>36.029998999999997</v>
      </c>
      <c r="E1481">
        <v>36.240001999999997</v>
      </c>
      <c r="F1481">
        <v>36.240001999999997</v>
      </c>
      <c r="G1481">
        <v>23110400</v>
      </c>
    </row>
    <row r="1482" spans="1:7" x14ac:dyDescent="0.25">
      <c r="A1482" s="20">
        <v>42660</v>
      </c>
      <c r="B1482">
        <v>36.470001000000003</v>
      </c>
      <c r="C1482">
        <v>36.68</v>
      </c>
      <c r="D1482">
        <v>35.93</v>
      </c>
      <c r="E1482">
        <v>36.389999000000003</v>
      </c>
      <c r="F1482">
        <v>36.389999000000003</v>
      </c>
      <c r="G1482">
        <v>15842500</v>
      </c>
    </row>
    <row r="1483" spans="1:7" x14ac:dyDescent="0.25">
      <c r="A1483" s="20">
        <v>42661</v>
      </c>
      <c r="B1483">
        <v>37.450001</v>
      </c>
      <c r="C1483">
        <v>37.979999999999997</v>
      </c>
      <c r="D1483">
        <v>37.18</v>
      </c>
      <c r="E1483">
        <v>37.979999999999997</v>
      </c>
      <c r="F1483">
        <v>37.979999999999997</v>
      </c>
      <c r="G1483">
        <v>15632000</v>
      </c>
    </row>
    <row r="1484" spans="1:7" x14ac:dyDescent="0.25">
      <c r="A1484" s="20">
        <v>42662</v>
      </c>
      <c r="B1484">
        <v>38.720001000000003</v>
      </c>
      <c r="C1484">
        <v>39.080002</v>
      </c>
      <c r="D1484">
        <v>38.209999000000003</v>
      </c>
      <c r="E1484">
        <v>38.810001</v>
      </c>
      <c r="F1484">
        <v>38.810001</v>
      </c>
      <c r="G1484">
        <v>14728900</v>
      </c>
    </row>
    <row r="1485" spans="1:7" x14ac:dyDescent="0.25">
      <c r="A1485" s="20">
        <v>42663</v>
      </c>
      <c r="B1485">
        <v>38.689999</v>
      </c>
      <c r="C1485">
        <v>39.409999999999997</v>
      </c>
      <c r="D1485">
        <v>38.299999</v>
      </c>
      <c r="E1485">
        <v>39.290000999999997</v>
      </c>
      <c r="F1485">
        <v>39.290000999999997</v>
      </c>
      <c r="G1485">
        <v>19879800</v>
      </c>
    </row>
    <row r="1486" spans="1:7" x14ac:dyDescent="0.25">
      <c r="A1486" s="20">
        <v>42664</v>
      </c>
      <c r="B1486">
        <v>39.020000000000003</v>
      </c>
      <c r="C1486">
        <v>40.169998</v>
      </c>
      <c r="D1486">
        <v>38.840000000000003</v>
      </c>
      <c r="E1486">
        <v>40.080002</v>
      </c>
      <c r="F1486">
        <v>40.080002</v>
      </c>
      <c r="G1486">
        <v>15531700</v>
      </c>
    </row>
    <row r="1487" spans="1:7" x14ac:dyDescent="0.25">
      <c r="A1487" s="20">
        <v>42667</v>
      </c>
      <c r="B1487">
        <v>41</v>
      </c>
      <c r="C1487">
        <v>41.700001</v>
      </c>
      <c r="D1487">
        <v>40.98</v>
      </c>
      <c r="E1487">
        <v>41.52</v>
      </c>
      <c r="F1487">
        <v>41.52</v>
      </c>
      <c r="G1487">
        <v>10981900</v>
      </c>
    </row>
    <row r="1488" spans="1:7" x14ac:dyDescent="0.25">
      <c r="A1488" s="20">
        <v>42668</v>
      </c>
      <c r="B1488">
        <v>41.549999</v>
      </c>
      <c r="C1488">
        <v>41.580002</v>
      </c>
      <c r="D1488">
        <v>40.560001</v>
      </c>
      <c r="E1488">
        <v>41.099997999999999</v>
      </c>
      <c r="F1488">
        <v>41.099997999999999</v>
      </c>
      <c r="G1488">
        <v>15962200</v>
      </c>
    </row>
    <row r="1489" spans="1:7" x14ac:dyDescent="0.25">
      <c r="A1489" s="20">
        <v>42669</v>
      </c>
      <c r="B1489">
        <v>40.159999999999997</v>
      </c>
      <c r="C1489">
        <v>41</v>
      </c>
      <c r="D1489">
        <v>39.860000999999997</v>
      </c>
      <c r="E1489">
        <v>40.009998000000003</v>
      </c>
      <c r="F1489">
        <v>40.009998000000003</v>
      </c>
      <c r="G1489">
        <v>19755500</v>
      </c>
    </row>
    <row r="1490" spans="1:7" x14ac:dyDescent="0.25">
      <c r="A1490" s="20">
        <v>42670</v>
      </c>
      <c r="B1490">
        <v>40.659999999999997</v>
      </c>
      <c r="C1490">
        <v>40.720001000000003</v>
      </c>
      <c r="D1490">
        <v>39.200001</v>
      </c>
      <c r="E1490">
        <v>39.349997999999999</v>
      </c>
      <c r="F1490">
        <v>39.349997999999999</v>
      </c>
      <c r="G1490">
        <v>19634300</v>
      </c>
    </row>
    <row r="1491" spans="1:7" x14ac:dyDescent="0.25">
      <c r="A1491" s="20">
        <v>42671</v>
      </c>
      <c r="B1491">
        <v>39.209999000000003</v>
      </c>
      <c r="C1491">
        <v>39.68</v>
      </c>
      <c r="D1491">
        <v>37.020000000000003</v>
      </c>
      <c r="E1491">
        <v>37.650002000000001</v>
      </c>
      <c r="F1491">
        <v>37.650002000000001</v>
      </c>
      <c r="G1491">
        <v>35526800</v>
      </c>
    </row>
    <row r="1492" spans="1:7" x14ac:dyDescent="0.25">
      <c r="A1492" s="20">
        <v>42674</v>
      </c>
      <c r="B1492">
        <v>37.93</v>
      </c>
      <c r="C1492">
        <v>38.009998000000003</v>
      </c>
      <c r="D1492">
        <v>36.619999</v>
      </c>
      <c r="E1492">
        <v>36.93</v>
      </c>
      <c r="F1492">
        <v>36.93</v>
      </c>
      <c r="G1492">
        <v>17482200</v>
      </c>
    </row>
    <row r="1493" spans="1:7" x14ac:dyDescent="0.25">
      <c r="A1493" s="20">
        <v>42675</v>
      </c>
      <c r="B1493">
        <v>36.810001</v>
      </c>
      <c r="C1493">
        <v>36.830002</v>
      </c>
      <c r="D1493">
        <v>34.110000999999997</v>
      </c>
      <c r="E1493">
        <v>35.880001</v>
      </c>
      <c r="F1493">
        <v>35.880001</v>
      </c>
      <c r="G1493">
        <v>33906300</v>
      </c>
    </row>
    <row r="1494" spans="1:7" x14ac:dyDescent="0.25">
      <c r="A1494" s="20">
        <v>42676</v>
      </c>
      <c r="B1494">
        <v>35.619999</v>
      </c>
      <c r="C1494">
        <v>35.810001</v>
      </c>
      <c r="D1494">
        <v>34.639999000000003</v>
      </c>
      <c r="E1494">
        <v>35</v>
      </c>
      <c r="F1494">
        <v>35</v>
      </c>
      <c r="G1494">
        <v>28323300</v>
      </c>
    </row>
    <row r="1495" spans="1:7" x14ac:dyDescent="0.25">
      <c r="A1495" s="20">
        <v>42677</v>
      </c>
      <c r="B1495">
        <v>35.020000000000003</v>
      </c>
      <c r="C1495">
        <v>35.200001</v>
      </c>
      <c r="D1495">
        <v>32.689999</v>
      </c>
      <c r="E1495">
        <v>33.060001</v>
      </c>
      <c r="F1495">
        <v>33.060001</v>
      </c>
      <c r="G1495">
        <v>27307800</v>
      </c>
    </row>
    <row r="1496" spans="1:7" x14ac:dyDescent="0.25">
      <c r="A1496" s="20">
        <v>42678</v>
      </c>
      <c r="B1496">
        <v>33.43</v>
      </c>
      <c r="C1496">
        <v>34.299999</v>
      </c>
      <c r="D1496">
        <v>32.840000000000003</v>
      </c>
      <c r="E1496">
        <v>33</v>
      </c>
      <c r="F1496">
        <v>33</v>
      </c>
      <c r="G1496">
        <v>27777100</v>
      </c>
    </row>
    <row r="1497" spans="1:7" x14ac:dyDescent="0.25">
      <c r="A1497" s="20">
        <v>42681</v>
      </c>
      <c r="B1497">
        <v>35.849997999999999</v>
      </c>
      <c r="C1497">
        <v>37.25</v>
      </c>
      <c r="D1497">
        <v>35.560001</v>
      </c>
      <c r="E1497">
        <v>37.150002000000001</v>
      </c>
      <c r="F1497">
        <v>37.150002000000001</v>
      </c>
      <c r="G1497">
        <v>29296700</v>
      </c>
    </row>
    <row r="1498" spans="1:7" x14ac:dyDescent="0.25">
      <c r="A1498" s="20">
        <v>42682</v>
      </c>
      <c r="B1498">
        <v>36.799999</v>
      </c>
      <c r="C1498">
        <v>38.400002000000001</v>
      </c>
      <c r="D1498">
        <v>36.32</v>
      </c>
      <c r="E1498">
        <v>38.139999000000003</v>
      </c>
      <c r="F1498">
        <v>38.139999000000003</v>
      </c>
      <c r="G1498">
        <v>30010500</v>
      </c>
    </row>
    <row r="1499" spans="1:7" x14ac:dyDescent="0.25">
      <c r="A1499" s="20">
        <v>42683</v>
      </c>
      <c r="B1499">
        <v>36.099997999999999</v>
      </c>
      <c r="C1499">
        <v>39.599997999999999</v>
      </c>
      <c r="D1499">
        <v>36</v>
      </c>
      <c r="E1499">
        <v>39.090000000000003</v>
      </c>
      <c r="F1499">
        <v>39.090000000000003</v>
      </c>
      <c r="G1499">
        <v>53203400</v>
      </c>
    </row>
    <row r="1500" spans="1:7" x14ac:dyDescent="0.25">
      <c r="A1500" s="20">
        <v>42684</v>
      </c>
      <c r="B1500">
        <v>40.159999999999997</v>
      </c>
      <c r="C1500">
        <v>40.529998999999997</v>
      </c>
      <c r="D1500">
        <v>36.549999</v>
      </c>
      <c r="E1500">
        <v>38.119999</v>
      </c>
      <c r="F1500">
        <v>38.119999</v>
      </c>
      <c r="G1500">
        <v>54111000</v>
      </c>
    </row>
    <row r="1501" spans="1:7" x14ac:dyDescent="0.25">
      <c r="A1501" s="20">
        <v>42685</v>
      </c>
      <c r="B1501">
        <v>37.409999999999997</v>
      </c>
      <c r="C1501">
        <v>39.07</v>
      </c>
      <c r="D1501">
        <v>36.939999</v>
      </c>
      <c r="E1501">
        <v>38.849997999999999</v>
      </c>
      <c r="F1501">
        <v>38.849997999999999</v>
      </c>
      <c r="G1501">
        <v>23851600</v>
      </c>
    </row>
    <row r="1502" spans="1:7" x14ac:dyDescent="0.25">
      <c r="A1502" s="20">
        <v>42688</v>
      </c>
      <c r="B1502">
        <v>38.669998</v>
      </c>
      <c r="C1502">
        <v>39.279998999999997</v>
      </c>
      <c r="D1502">
        <v>37.650002000000001</v>
      </c>
      <c r="E1502">
        <v>39.090000000000003</v>
      </c>
      <c r="F1502">
        <v>39.090000000000003</v>
      </c>
      <c r="G1502">
        <v>21443700</v>
      </c>
    </row>
    <row r="1503" spans="1:7" x14ac:dyDescent="0.25">
      <c r="A1503" s="20">
        <v>42689</v>
      </c>
      <c r="B1503">
        <v>39.5</v>
      </c>
      <c r="C1503">
        <v>40.770000000000003</v>
      </c>
      <c r="D1503">
        <v>39.029998999999997</v>
      </c>
      <c r="E1503">
        <v>40.770000000000003</v>
      </c>
      <c r="F1503">
        <v>40.770000000000003</v>
      </c>
      <c r="G1503">
        <v>18213600</v>
      </c>
    </row>
    <row r="1504" spans="1:7" x14ac:dyDescent="0.25">
      <c r="A1504" s="20">
        <v>42690</v>
      </c>
      <c r="B1504">
        <v>39.900002000000001</v>
      </c>
      <c r="C1504">
        <v>40.93</v>
      </c>
      <c r="D1504">
        <v>39.860000999999997</v>
      </c>
      <c r="E1504">
        <v>40.450001</v>
      </c>
      <c r="F1504">
        <v>40.450001</v>
      </c>
      <c r="G1504">
        <v>16934800</v>
      </c>
    </row>
    <row r="1505" spans="1:7" x14ac:dyDescent="0.25">
      <c r="A1505" s="20">
        <v>42691</v>
      </c>
      <c r="B1505">
        <v>40.57</v>
      </c>
      <c r="C1505">
        <v>41.700001</v>
      </c>
      <c r="D1505">
        <v>40.400002000000001</v>
      </c>
      <c r="E1505">
        <v>41.700001</v>
      </c>
      <c r="F1505">
        <v>41.700001</v>
      </c>
      <c r="G1505">
        <v>14868100</v>
      </c>
    </row>
    <row r="1506" spans="1:7" x14ac:dyDescent="0.25">
      <c r="A1506" s="20">
        <v>42692</v>
      </c>
      <c r="B1506">
        <v>41.720001000000003</v>
      </c>
      <c r="C1506">
        <v>42.150002000000001</v>
      </c>
      <c r="D1506">
        <v>41.16</v>
      </c>
      <c r="E1506">
        <v>41.84</v>
      </c>
      <c r="F1506">
        <v>41.84</v>
      </c>
      <c r="G1506">
        <v>16339900</v>
      </c>
    </row>
    <row r="1507" spans="1:7" x14ac:dyDescent="0.25">
      <c r="A1507" s="20">
        <v>42695</v>
      </c>
      <c r="B1507">
        <v>42.349997999999999</v>
      </c>
      <c r="C1507">
        <v>43.82</v>
      </c>
      <c r="D1507">
        <v>42.34</v>
      </c>
      <c r="E1507">
        <v>43.740001999999997</v>
      </c>
      <c r="F1507">
        <v>43.740001999999997</v>
      </c>
      <c r="G1507">
        <v>12964500</v>
      </c>
    </row>
    <row r="1508" spans="1:7" x14ac:dyDescent="0.25">
      <c r="A1508" s="20">
        <v>42696</v>
      </c>
      <c r="B1508">
        <v>43.810001</v>
      </c>
      <c r="C1508">
        <v>43.970001000000003</v>
      </c>
      <c r="D1508">
        <v>42.560001</v>
      </c>
      <c r="E1508">
        <v>43.439999</v>
      </c>
      <c r="F1508">
        <v>43.439999</v>
      </c>
      <c r="G1508">
        <v>14869000</v>
      </c>
    </row>
    <row r="1509" spans="1:7" x14ac:dyDescent="0.25">
      <c r="A1509" s="20">
        <v>42697</v>
      </c>
      <c r="B1509">
        <v>43.09</v>
      </c>
      <c r="C1509">
        <v>43.599997999999999</v>
      </c>
      <c r="D1509">
        <v>42.720001000000003</v>
      </c>
      <c r="E1509">
        <v>43.400002000000001</v>
      </c>
      <c r="F1509">
        <v>43.400002000000001</v>
      </c>
      <c r="G1509">
        <v>13230400</v>
      </c>
    </row>
    <row r="1510" spans="1:7" x14ac:dyDescent="0.25">
      <c r="A1510" s="20">
        <v>42699</v>
      </c>
      <c r="B1510">
        <v>43.540000999999997</v>
      </c>
      <c r="C1510">
        <v>43.73</v>
      </c>
      <c r="D1510">
        <v>43.110000999999997</v>
      </c>
      <c r="E1510">
        <v>43.650002000000001</v>
      </c>
      <c r="F1510">
        <v>43.650002000000001</v>
      </c>
      <c r="G1510">
        <v>5258200</v>
      </c>
    </row>
    <row r="1511" spans="1:7" x14ac:dyDescent="0.25">
      <c r="A1511" s="20">
        <v>42702</v>
      </c>
      <c r="B1511">
        <v>43.189999</v>
      </c>
      <c r="C1511">
        <v>43.689999</v>
      </c>
      <c r="D1511">
        <v>42.580002</v>
      </c>
      <c r="E1511">
        <v>43.310001</v>
      </c>
      <c r="F1511">
        <v>43.310001</v>
      </c>
      <c r="G1511">
        <v>13720900</v>
      </c>
    </row>
    <row r="1512" spans="1:7" x14ac:dyDescent="0.25">
      <c r="A1512" s="20">
        <v>42703</v>
      </c>
      <c r="B1512">
        <v>43.279998999999997</v>
      </c>
      <c r="C1512">
        <v>44.209999000000003</v>
      </c>
      <c r="D1512">
        <v>42.869999</v>
      </c>
      <c r="E1512">
        <v>43.650002000000001</v>
      </c>
      <c r="F1512">
        <v>43.650002000000001</v>
      </c>
      <c r="G1512">
        <v>11053100</v>
      </c>
    </row>
    <row r="1513" spans="1:7" x14ac:dyDescent="0.25">
      <c r="A1513" s="20">
        <v>42704</v>
      </c>
      <c r="B1513">
        <v>44.240001999999997</v>
      </c>
      <c r="C1513">
        <v>44.349997999999999</v>
      </c>
      <c r="D1513">
        <v>43.360000999999997</v>
      </c>
      <c r="E1513">
        <v>43.52</v>
      </c>
      <c r="F1513">
        <v>43.52</v>
      </c>
      <c r="G1513">
        <v>16317800</v>
      </c>
    </row>
    <row r="1514" spans="1:7" x14ac:dyDescent="0.25">
      <c r="A1514" s="20">
        <v>42705</v>
      </c>
      <c r="B1514">
        <v>43.650002000000001</v>
      </c>
      <c r="C1514">
        <v>43.810001</v>
      </c>
      <c r="D1514">
        <v>41.099997999999999</v>
      </c>
      <c r="E1514">
        <v>41.900002000000001</v>
      </c>
      <c r="F1514">
        <v>41.900002000000001</v>
      </c>
      <c r="G1514">
        <v>25038300</v>
      </c>
    </row>
    <row r="1515" spans="1:7" x14ac:dyDescent="0.25">
      <c r="A1515" s="20">
        <v>42706</v>
      </c>
      <c r="B1515">
        <v>41.689999</v>
      </c>
      <c r="C1515">
        <v>43.07</v>
      </c>
      <c r="D1515">
        <v>41.450001</v>
      </c>
      <c r="E1515">
        <v>41.849997999999999</v>
      </c>
      <c r="F1515">
        <v>41.849997999999999</v>
      </c>
      <c r="G1515">
        <v>18624200</v>
      </c>
    </row>
    <row r="1516" spans="1:7" x14ac:dyDescent="0.25">
      <c r="A1516" s="20">
        <v>42709</v>
      </c>
      <c r="B1516">
        <v>43.330002</v>
      </c>
      <c r="C1516">
        <v>44.810001</v>
      </c>
      <c r="D1516">
        <v>43.139999000000003</v>
      </c>
      <c r="E1516">
        <v>44.73</v>
      </c>
      <c r="F1516">
        <v>44.73</v>
      </c>
      <c r="G1516">
        <v>19015500</v>
      </c>
    </row>
    <row r="1517" spans="1:7" x14ac:dyDescent="0.25">
      <c r="A1517" s="20">
        <v>42710</v>
      </c>
      <c r="B1517">
        <v>45.41</v>
      </c>
      <c r="C1517">
        <v>46.330002</v>
      </c>
      <c r="D1517">
        <v>45.080002</v>
      </c>
      <c r="E1517">
        <v>46.060001</v>
      </c>
      <c r="F1517">
        <v>46.060001</v>
      </c>
      <c r="G1517">
        <v>15365000</v>
      </c>
    </row>
    <row r="1518" spans="1:7" x14ac:dyDescent="0.25">
      <c r="A1518" s="20">
        <v>42711</v>
      </c>
      <c r="B1518">
        <v>46.290000999999997</v>
      </c>
      <c r="C1518">
        <v>47.200001</v>
      </c>
      <c r="D1518">
        <v>45.66</v>
      </c>
      <c r="E1518">
        <v>45.950001</v>
      </c>
      <c r="F1518">
        <v>45.950001</v>
      </c>
      <c r="G1518">
        <v>17565900</v>
      </c>
    </row>
    <row r="1519" spans="1:7" x14ac:dyDescent="0.25">
      <c r="A1519" s="20">
        <v>42712</v>
      </c>
      <c r="B1519">
        <v>45.889999000000003</v>
      </c>
      <c r="C1519">
        <v>46.130001</v>
      </c>
      <c r="D1519">
        <v>44.25</v>
      </c>
      <c r="E1519">
        <v>45.700001</v>
      </c>
      <c r="F1519">
        <v>45.700001</v>
      </c>
      <c r="G1519">
        <v>22845100</v>
      </c>
    </row>
    <row r="1520" spans="1:7" x14ac:dyDescent="0.25">
      <c r="A1520" s="20">
        <v>42713</v>
      </c>
      <c r="B1520">
        <v>45.41</v>
      </c>
      <c r="C1520">
        <v>46.5</v>
      </c>
      <c r="D1520">
        <v>45.380001</v>
      </c>
      <c r="E1520">
        <v>46.380001</v>
      </c>
      <c r="F1520">
        <v>46.380001</v>
      </c>
      <c r="G1520">
        <v>11654800</v>
      </c>
    </row>
    <row r="1521" spans="1:7" x14ac:dyDescent="0.25">
      <c r="A1521" s="20">
        <v>42716</v>
      </c>
      <c r="B1521">
        <v>46.32</v>
      </c>
      <c r="C1521">
        <v>46.400002000000001</v>
      </c>
      <c r="D1521">
        <v>45.470001000000003</v>
      </c>
      <c r="E1521">
        <v>45.880001</v>
      </c>
      <c r="F1521">
        <v>45.880001</v>
      </c>
      <c r="G1521">
        <v>12070100</v>
      </c>
    </row>
    <row r="1522" spans="1:7" x14ac:dyDescent="0.25">
      <c r="A1522" s="20">
        <v>42717</v>
      </c>
      <c r="B1522">
        <v>46.099997999999999</v>
      </c>
      <c r="C1522">
        <v>46.200001</v>
      </c>
      <c r="D1522">
        <v>44.740001999999997</v>
      </c>
      <c r="E1522">
        <v>45.439999</v>
      </c>
      <c r="F1522">
        <v>45.439999</v>
      </c>
      <c r="G1522">
        <v>15259600</v>
      </c>
    </row>
    <row r="1523" spans="1:7" x14ac:dyDescent="0.25">
      <c r="A1523" s="20">
        <v>42718</v>
      </c>
      <c r="B1523">
        <v>45.25</v>
      </c>
      <c r="C1523">
        <v>47.049999</v>
      </c>
      <c r="D1523">
        <v>45.119999</v>
      </c>
      <c r="E1523">
        <v>45.66</v>
      </c>
      <c r="F1523">
        <v>45.66</v>
      </c>
      <c r="G1523">
        <v>24599300</v>
      </c>
    </row>
    <row r="1524" spans="1:7" x14ac:dyDescent="0.25">
      <c r="A1524" s="20">
        <v>42719</v>
      </c>
      <c r="B1524">
        <v>46.41</v>
      </c>
      <c r="C1524">
        <v>46.720001000000003</v>
      </c>
      <c r="D1524">
        <v>45.700001</v>
      </c>
      <c r="E1524">
        <v>46.279998999999997</v>
      </c>
      <c r="F1524">
        <v>46.279998999999997</v>
      </c>
      <c r="G1524">
        <v>14554000</v>
      </c>
    </row>
    <row r="1525" spans="1:7" x14ac:dyDescent="0.25">
      <c r="A1525" s="20">
        <v>42720</v>
      </c>
      <c r="B1525">
        <v>46.93</v>
      </c>
      <c r="C1525">
        <v>47.240001999999997</v>
      </c>
      <c r="D1525">
        <v>46.259998000000003</v>
      </c>
      <c r="E1525">
        <v>46.970001000000003</v>
      </c>
      <c r="F1525">
        <v>46.970001000000003</v>
      </c>
      <c r="G1525">
        <v>12384600</v>
      </c>
    </row>
    <row r="1526" spans="1:7" x14ac:dyDescent="0.25">
      <c r="A1526" s="20">
        <v>42723</v>
      </c>
      <c r="B1526">
        <v>47.450001</v>
      </c>
      <c r="C1526">
        <v>48.669998</v>
      </c>
      <c r="D1526">
        <v>47.43</v>
      </c>
      <c r="E1526">
        <v>48.549999</v>
      </c>
      <c r="F1526">
        <v>48.549999</v>
      </c>
      <c r="G1526">
        <v>10347700</v>
      </c>
    </row>
    <row r="1527" spans="1:7" x14ac:dyDescent="0.25">
      <c r="A1527" s="20">
        <v>42724</v>
      </c>
      <c r="B1527">
        <v>48.990001999999997</v>
      </c>
      <c r="C1527">
        <v>49.790000999999997</v>
      </c>
      <c r="D1527">
        <v>48.91</v>
      </c>
      <c r="E1527">
        <v>49.529998999999997</v>
      </c>
      <c r="F1527">
        <v>49.529998999999997</v>
      </c>
      <c r="G1527">
        <v>9569400</v>
      </c>
    </row>
    <row r="1528" spans="1:7" x14ac:dyDescent="0.25">
      <c r="A1528" s="20">
        <v>42725</v>
      </c>
      <c r="B1528">
        <v>49.82</v>
      </c>
      <c r="C1528">
        <v>50.439999</v>
      </c>
      <c r="D1528">
        <v>49.669998</v>
      </c>
      <c r="E1528">
        <v>50.34</v>
      </c>
      <c r="F1528">
        <v>50.34</v>
      </c>
      <c r="G1528">
        <v>9305800</v>
      </c>
    </row>
    <row r="1529" spans="1:7" x14ac:dyDescent="0.25">
      <c r="A1529" s="20">
        <v>42726</v>
      </c>
      <c r="B1529">
        <v>50.32</v>
      </c>
      <c r="C1529">
        <v>50.549999</v>
      </c>
      <c r="D1529">
        <v>49.169998</v>
      </c>
      <c r="E1529">
        <v>49.439999</v>
      </c>
      <c r="F1529">
        <v>49.439999</v>
      </c>
      <c r="G1529">
        <v>10953400</v>
      </c>
    </row>
    <row r="1530" spans="1:7" x14ac:dyDescent="0.25">
      <c r="A1530" s="20">
        <v>42727</v>
      </c>
      <c r="B1530">
        <v>49.25</v>
      </c>
      <c r="C1530">
        <v>49.720001000000003</v>
      </c>
      <c r="D1530">
        <v>48.990001999999997</v>
      </c>
      <c r="E1530">
        <v>49.59</v>
      </c>
      <c r="F1530">
        <v>49.59</v>
      </c>
      <c r="G1530">
        <v>6944000</v>
      </c>
    </row>
    <row r="1531" spans="1:7" x14ac:dyDescent="0.25">
      <c r="A1531" s="20">
        <v>42731</v>
      </c>
      <c r="B1531">
        <v>49.689999</v>
      </c>
      <c r="C1531">
        <v>50.549999</v>
      </c>
      <c r="D1531">
        <v>49.650002000000001</v>
      </c>
      <c r="E1531">
        <v>50.43</v>
      </c>
      <c r="F1531">
        <v>50.43</v>
      </c>
      <c r="G1531">
        <v>5635100</v>
      </c>
    </row>
    <row r="1532" spans="1:7" x14ac:dyDescent="0.25">
      <c r="A1532" s="20">
        <v>42732</v>
      </c>
      <c r="B1532">
        <v>50.580002</v>
      </c>
      <c r="C1532">
        <v>50.73</v>
      </c>
      <c r="D1532">
        <v>48.470001000000003</v>
      </c>
      <c r="E1532">
        <v>48.509998000000003</v>
      </c>
      <c r="F1532">
        <v>48.509998000000003</v>
      </c>
      <c r="G1532">
        <v>14658800</v>
      </c>
    </row>
    <row r="1533" spans="1:7" x14ac:dyDescent="0.25">
      <c r="A1533" s="20">
        <v>42733</v>
      </c>
      <c r="B1533">
        <v>48.439999</v>
      </c>
      <c r="C1533">
        <v>48.860000999999997</v>
      </c>
      <c r="D1533">
        <v>47.18</v>
      </c>
      <c r="E1533">
        <v>47.77</v>
      </c>
      <c r="F1533">
        <v>47.77</v>
      </c>
      <c r="G1533">
        <v>11751900</v>
      </c>
    </row>
    <row r="1534" spans="1:7" x14ac:dyDescent="0.25">
      <c r="A1534" s="20">
        <v>42734</v>
      </c>
      <c r="B1534">
        <v>48.369999</v>
      </c>
      <c r="C1534">
        <v>48.400002000000001</v>
      </c>
      <c r="D1534">
        <v>46.360000999999997</v>
      </c>
      <c r="E1534">
        <v>46.75</v>
      </c>
      <c r="F1534">
        <v>46.75</v>
      </c>
      <c r="G1534">
        <v>13619400</v>
      </c>
    </row>
    <row r="1535" spans="1:7" x14ac:dyDescent="0.25">
      <c r="A1535" s="20">
        <v>42738</v>
      </c>
      <c r="B1535">
        <v>48.799999</v>
      </c>
      <c r="C1535">
        <v>50.299999</v>
      </c>
      <c r="D1535">
        <v>48.470001000000003</v>
      </c>
      <c r="E1535">
        <v>50.290000999999997</v>
      </c>
      <c r="F1535">
        <v>50.290000999999997</v>
      </c>
      <c r="G1535">
        <v>15833900</v>
      </c>
    </row>
    <row r="1536" spans="1:7" x14ac:dyDescent="0.25">
      <c r="A1536" s="20">
        <v>42739</v>
      </c>
      <c r="B1536">
        <v>50.77</v>
      </c>
      <c r="C1536">
        <v>53.34</v>
      </c>
      <c r="D1536">
        <v>50.73</v>
      </c>
      <c r="E1536">
        <v>52.860000999999997</v>
      </c>
      <c r="F1536">
        <v>52.860000999999997</v>
      </c>
      <c r="G1536">
        <v>12597700</v>
      </c>
    </row>
    <row r="1537" spans="1:7" x14ac:dyDescent="0.25">
      <c r="A1537" s="20">
        <v>42740</v>
      </c>
      <c r="B1537">
        <v>52.369999</v>
      </c>
      <c r="C1537">
        <v>53.060001</v>
      </c>
      <c r="D1537">
        <v>51.400002000000001</v>
      </c>
      <c r="E1537">
        <v>52.990001999999997</v>
      </c>
      <c r="F1537">
        <v>52.990001999999997</v>
      </c>
      <c r="G1537">
        <v>13075200</v>
      </c>
    </row>
    <row r="1538" spans="1:7" x14ac:dyDescent="0.25">
      <c r="A1538" s="20">
        <v>42741</v>
      </c>
      <c r="B1538">
        <v>53.540000999999997</v>
      </c>
      <c r="C1538">
        <v>54.82</v>
      </c>
      <c r="D1538">
        <v>53.09</v>
      </c>
      <c r="E1538">
        <v>53.669998</v>
      </c>
      <c r="F1538">
        <v>53.669998</v>
      </c>
      <c r="G1538">
        <v>14158900</v>
      </c>
    </row>
    <row r="1539" spans="1:7" x14ac:dyDescent="0.25">
      <c r="A1539" s="20">
        <v>42744</v>
      </c>
      <c r="B1539">
        <v>53.41</v>
      </c>
      <c r="C1539">
        <v>54.650002000000001</v>
      </c>
      <c r="D1539">
        <v>52.950001</v>
      </c>
      <c r="E1539">
        <v>53.75</v>
      </c>
      <c r="F1539">
        <v>53.75</v>
      </c>
      <c r="G1539">
        <v>12174500</v>
      </c>
    </row>
    <row r="1540" spans="1:7" x14ac:dyDescent="0.25">
      <c r="A1540" s="20">
        <v>42745</v>
      </c>
      <c r="B1540">
        <v>54.389999000000003</v>
      </c>
      <c r="C1540">
        <v>54.84</v>
      </c>
      <c r="D1540">
        <v>53.43</v>
      </c>
      <c r="E1540">
        <v>54.169998</v>
      </c>
      <c r="F1540">
        <v>54.169998</v>
      </c>
      <c r="G1540">
        <v>12014600</v>
      </c>
    </row>
    <row r="1541" spans="1:7" x14ac:dyDescent="0.25">
      <c r="A1541" s="20">
        <v>42746</v>
      </c>
      <c r="B1541">
        <v>54.09</v>
      </c>
      <c r="C1541">
        <v>55.509998000000003</v>
      </c>
      <c r="D1541">
        <v>53.09</v>
      </c>
      <c r="E1541">
        <v>55.34</v>
      </c>
      <c r="F1541">
        <v>55.34</v>
      </c>
      <c r="G1541">
        <v>16530900</v>
      </c>
    </row>
    <row r="1542" spans="1:7" x14ac:dyDescent="0.25">
      <c r="A1542" s="20">
        <v>42747</v>
      </c>
      <c r="B1542">
        <v>54.869999</v>
      </c>
      <c r="C1542">
        <v>55.439999</v>
      </c>
      <c r="D1542">
        <v>52.529998999999997</v>
      </c>
      <c r="E1542">
        <v>55.369999</v>
      </c>
      <c r="F1542">
        <v>55.369999</v>
      </c>
      <c r="G1542">
        <v>22073700</v>
      </c>
    </row>
    <row r="1543" spans="1:7" x14ac:dyDescent="0.25">
      <c r="A1543" s="20">
        <v>42748</v>
      </c>
      <c r="B1543">
        <v>55.610000999999997</v>
      </c>
      <c r="C1543">
        <v>56</v>
      </c>
      <c r="D1543">
        <v>54.630001</v>
      </c>
      <c r="E1543">
        <v>55.279998999999997</v>
      </c>
      <c r="F1543">
        <v>55.279998999999997</v>
      </c>
      <c r="G1543">
        <v>14207600</v>
      </c>
    </row>
    <row r="1544" spans="1:7" x14ac:dyDescent="0.25">
      <c r="A1544" s="20">
        <v>42752</v>
      </c>
      <c r="B1544">
        <v>54.450001</v>
      </c>
      <c r="C1544">
        <v>55.68</v>
      </c>
      <c r="D1544">
        <v>54.279998999999997</v>
      </c>
      <c r="E1544">
        <v>55.41</v>
      </c>
      <c r="F1544">
        <v>55.41</v>
      </c>
      <c r="G1544">
        <v>13498000</v>
      </c>
    </row>
    <row r="1545" spans="1:7" x14ac:dyDescent="0.25">
      <c r="A1545" s="20">
        <v>42753</v>
      </c>
      <c r="B1545">
        <v>55.790000999999997</v>
      </c>
      <c r="C1545">
        <v>56.490001999999997</v>
      </c>
      <c r="D1545">
        <v>55.360000999999997</v>
      </c>
      <c r="E1545">
        <v>55.549999</v>
      </c>
      <c r="F1545">
        <v>55.549999</v>
      </c>
      <c r="G1545">
        <v>12193300</v>
      </c>
    </row>
    <row r="1546" spans="1:7" x14ac:dyDescent="0.25">
      <c r="A1546" s="20">
        <v>42754</v>
      </c>
      <c r="B1546">
        <v>55.990001999999997</v>
      </c>
      <c r="C1546">
        <v>56.18</v>
      </c>
      <c r="D1546">
        <v>54.549999</v>
      </c>
      <c r="E1546">
        <v>55.099997999999999</v>
      </c>
      <c r="F1546">
        <v>55.099997999999999</v>
      </c>
      <c r="G1546">
        <v>13528900</v>
      </c>
    </row>
    <row r="1547" spans="1:7" x14ac:dyDescent="0.25">
      <c r="A1547" s="20">
        <v>42755</v>
      </c>
      <c r="B1547">
        <v>55.639999000000003</v>
      </c>
      <c r="C1547">
        <v>57.27</v>
      </c>
      <c r="D1547">
        <v>55.43</v>
      </c>
      <c r="E1547">
        <v>57.25</v>
      </c>
      <c r="F1547">
        <v>57.25</v>
      </c>
      <c r="G1547">
        <v>14437600</v>
      </c>
    </row>
    <row r="1548" spans="1:7" x14ac:dyDescent="0.25">
      <c r="A1548" s="20">
        <v>42758</v>
      </c>
      <c r="B1548">
        <v>57.169998</v>
      </c>
      <c r="C1548">
        <v>57.779998999999997</v>
      </c>
      <c r="D1548">
        <v>56.130001</v>
      </c>
      <c r="E1548">
        <v>57.720001000000003</v>
      </c>
      <c r="F1548">
        <v>57.720001000000003</v>
      </c>
      <c r="G1548">
        <v>16021500</v>
      </c>
    </row>
    <row r="1549" spans="1:7" x14ac:dyDescent="0.25">
      <c r="A1549" s="20">
        <v>42759</v>
      </c>
      <c r="B1549">
        <v>58.450001</v>
      </c>
      <c r="C1549">
        <v>60.759998000000003</v>
      </c>
      <c r="D1549">
        <v>58.389999000000003</v>
      </c>
      <c r="E1549">
        <v>60.450001</v>
      </c>
      <c r="F1549">
        <v>60.450001</v>
      </c>
      <c r="G1549">
        <v>12678100</v>
      </c>
    </row>
    <row r="1550" spans="1:7" x14ac:dyDescent="0.25">
      <c r="A1550" s="20">
        <v>42760</v>
      </c>
      <c r="B1550">
        <v>61.380001</v>
      </c>
      <c r="C1550">
        <v>62.18</v>
      </c>
      <c r="D1550">
        <v>61.09</v>
      </c>
      <c r="E1550">
        <v>61.919998</v>
      </c>
      <c r="F1550">
        <v>61.919998</v>
      </c>
      <c r="G1550">
        <v>11570800</v>
      </c>
    </row>
    <row r="1551" spans="1:7" x14ac:dyDescent="0.25">
      <c r="A1551" s="20">
        <v>42761</v>
      </c>
      <c r="B1551">
        <v>61.700001</v>
      </c>
      <c r="C1551">
        <v>62.259998000000003</v>
      </c>
      <c r="D1551">
        <v>60.919998</v>
      </c>
      <c r="E1551">
        <v>61.52</v>
      </c>
      <c r="F1551">
        <v>61.52</v>
      </c>
      <c r="G1551">
        <v>13962800</v>
      </c>
    </row>
    <row r="1552" spans="1:7" x14ac:dyDescent="0.25">
      <c r="A1552" s="20">
        <v>42762</v>
      </c>
      <c r="B1552">
        <v>61.779998999999997</v>
      </c>
      <c r="C1552">
        <v>62.5</v>
      </c>
      <c r="D1552">
        <v>61.240001999999997</v>
      </c>
      <c r="E1552">
        <v>62.330002</v>
      </c>
      <c r="F1552">
        <v>62.330002</v>
      </c>
      <c r="G1552">
        <v>9392900</v>
      </c>
    </row>
    <row r="1553" spans="1:7" x14ac:dyDescent="0.25">
      <c r="A1553" s="20">
        <v>42765</v>
      </c>
      <c r="B1553">
        <v>60.970001000000003</v>
      </c>
      <c r="C1553">
        <v>61.02</v>
      </c>
      <c r="D1553">
        <v>57.82</v>
      </c>
      <c r="E1553">
        <v>60.389999000000003</v>
      </c>
      <c r="F1553">
        <v>60.389999000000003</v>
      </c>
      <c r="G1553">
        <v>25374000</v>
      </c>
    </row>
    <row r="1554" spans="1:7" x14ac:dyDescent="0.25">
      <c r="A1554" s="20">
        <v>42766</v>
      </c>
      <c r="B1554">
        <v>60</v>
      </c>
      <c r="C1554">
        <v>60.900002000000001</v>
      </c>
      <c r="D1554">
        <v>58.880001</v>
      </c>
      <c r="E1554">
        <v>60.75</v>
      </c>
      <c r="F1554">
        <v>60.75</v>
      </c>
      <c r="G1554">
        <v>22262600</v>
      </c>
    </row>
    <row r="1555" spans="1:7" x14ac:dyDescent="0.25">
      <c r="A1555" s="20">
        <v>42767</v>
      </c>
      <c r="B1555">
        <v>61.990001999999997</v>
      </c>
      <c r="C1555">
        <v>62.560001</v>
      </c>
      <c r="D1555">
        <v>61.060001</v>
      </c>
      <c r="E1555">
        <v>61.93</v>
      </c>
      <c r="F1555">
        <v>61.93</v>
      </c>
      <c r="G1555">
        <v>17949600</v>
      </c>
    </row>
    <row r="1556" spans="1:7" x14ac:dyDescent="0.25">
      <c r="A1556" s="20">
        <v>42768</v>
      </c>
      <c r="B1556">
        <v>61.34</v>
      </c>
      <c r="C1556">
        <v>61.98</v>
      </c>
      <c r="D1556">
        <v>60.779998999999997</v>
      </c>
      <c r="E1556">
        <v>61.259998000000003</v>
      </c>
      <c r="F1556">
        <v>61.259998000000003</v>
      </c>
      <c r="G1556">
        <v>14957300</v>
      </c>
    </row>
    <row r="1557" spans="1:7" x14ac:dyDescent="0.25">
      <c r="A1557" s="20">
        <v>42769</v>
      </c>
      <c r="B1557">
        <v>62.610000999999997</v>
      </c>
      <c r="C1557">
        <v>63.259998000000003</v>
      </c>
      <c r="D1557">
        <v>62.209999000000003</v>
      </c>
      <c r="E1557">
        <v>62.689999</v>
      </c>
      <c r="F1557">
        <v>62.689999</v>
      </c>
      <c r="G1557">
        <v>9809300</v>
      </c>
    </row>
    <row r="1558" spans="1:7" x14ac:dyDescent="0.25">
      <c r="A1558" s="20">
        <v>42772</v>
      </c>
      <c r="B1558">
        <v>61.91</v>
      </c>
      <c r="C1558">
        <v>62.970001000000003</v>
      </c>
      <c r="D1558">
        <v>61.75</v>
      </c>
      <c r="E1558">
        <v>62.549999</v>
      </c>
      <c r="F1558">
        <v>62.549999</v>
      </c>
      <c r="G1558">
        <v>11792000</v>
      </c>
    </row>
    <row r="1559" spans="1:7" x14ac:dyDescent="0.25">
      <c r="A1559" s="20">
        <v>42773</v>
      </c>
      <c r="B1559">
        <v>62.75</v>
      </c>
      <c r="C1559">
        <v>62.900002000000001</v>
      </c>
      <c r="D1559">
        <v>62.029998999999997</v>
      </c>
      <c r="E1559">
        <v>62.099997999999999</v>
      </c>
      <c r="F1559">
        <v>62.099997999999999</v>
      </c>
      <c r="G1559">
        <v>10305600</v>
      </c>
    </row>
    <row r="1560" spans="1:7" x14ac:dyDescent="0.25">
      <c r="A1560" s="20">
        <v>42774</v>
      </c>
      <c r="B1560">
        <v>61.939999</v>
      </c>
      <c r="C1560">
        <v>62.82</v>
      </c>
      <c r="D1560">
        <v>61.18</v>
      </c>
      <c r="E1560">
        <v>62.349997999999999</v>
      </c>
      <c r="F1560">
        <v>62.349997999999999</v>
      </c>
      <c r="G1560">
        <v>13602400</v>
      </c>
    </row>
    <row r="1561" spans="1:7" x14ac:dyDescent="0.25">
      <c r="A1561" s="20">
        <v>42775</v>
      </c>
      <c r="B1561">
        <v>62.650002000000001</v>
      </c>
      <c r="C1561">
        <v>64.290001000000004</v>
      </c>
      <c r="D1561">
        <v>62.599997999999999</v>
      </c>
      <c r="E1561">
        <v>63.759998000000003</v>
      </c>
      <c r="F1561">
        <v>63.759998000000003</v>
      </c>
      <c r="G1561">
        <v>10061500</v>
      </c>
    </row>
    <row r="1562" spans="1:7" x14ac:dyDescent="0.25">
      <c r="A1562" s="20">
        <v>42776</v>
      </c>
      <c r="B1562">
        <v>64.360000999999997</v>
      </c>
      <c r="C1562">
        <v>65.180000000000007</v>
      </c>
      <c r="D1562">
        <v>64.239998</v>
      </c>
      <c r="E1562">
        <v>64.639999000000003</v>
      </c>
      <c r="F1562">
        <v>64.639999000000003</v>
      </c>
      <c r="G1562">
        <v>9021200</v>
      </c>
    </row>
    <row r="1563" spans="1:7" x14ac:dyDescent="0.25">
      <c r="A1563" s="20">
        <v>42779</v>
      </c>
      <c r="B1563">
        <v>65.809997999999993</v>
      </c>
      <c r="C1563">
        <v>67.019997000000004</v>
      </c>
      <c r="D1563">
        <v>65.629997000000003</v>
      </c>
      <c r="E1563">
        <v>66.699996999999996</v>
      </c>
      <c r="F1563">
        <v>66.699996999999996</v>
      </c>
      <c r="G1563">
        <v>10525000</v>
      </c>
    </row>
    <row r="1564" spans="1:7" x14ac:dyDescent="0.25">
      <c r="A1564" s="20">
        <v>42780</v>
      </c>
      <c r="B1564">
        <v>66.830001999999993</v>
      </c>
      <c r="C1564">
        <v>69.809997999999993</v>
      </c>
      <c r="D1564">
        <v>66.739998</v>
      </c>
      <c r="E1564">
        <v>69.809997999999993</v>
      </c>
      <c r="F1564">
        <v>69.809997999999993</v>
      </c>
      <c r="G1564">
        <v>12208800</v>
      </c>
    </row>
    <row r="1565" spans="1:7" x14ac:dyDescent="0.25">
      <c r="A1565" s="20">
        <v>42781</v>
      </c>
      <c r="B1565">
        <v>69.510002</v>
      </c>
      <c r="C1565">
        <v>69.980002999999996</v>
      </c>
      <c r="D1565">
        <v>66.989998</v>
      </c>
      <c r="E1565">
        <v>67.160004000000001</v>
      </c>
      <c r="F1565">
        <v>67.160004000000001</v>
      </c>
      <c r="G1565">
        <v>18091900</v>
      </c>
    </row>
    <row r="1566" spans="1:7" x14ac:dyDescent="0.25">
      <c r="A1566" s="20">
        <v>42782</v>
      </c>
      <c r="B1566">
        <v>67.209998999999996</v>
      </c>
      <c r="C1566">
        <v>67.360000999999997</v>
      </c>
      <c r="D1566">
        <v>63.400002000000001</v>
      </c>
      <c r="E1566">
        <v>66.650002000000001</v>
      </c>
      <c r="F1566">
        <v>66.650002000000001</v>
      </c>
      <c r="G1566">
        <v>24207600</v>
      </c>
    </row>
    <row r="1567" spans="1:7" x14ac:dyDescent="0.25">
      <c r="A1567" s="20">
        <v>42783</v>
      </c>
      <c r="B1567">
        <v>65.260002</v>
      </c>
      <c r="C1567">
        <v>66.949996999999996</v>
      </c>
      <c r="D1567">
        <v>64.739998</v>
      </c>
      <c r="E1567">
        <v>66.540001000000004</v>
      </c>
      <c r="F1567">
        <v>66.540001000000004</v>
      </c>
      <c r="G1567">
        <v>12471000</v>
      </c>
    </row>
    <row r="1568" spans="1:7" x14ac:dyDescent="0.25">
      <c r="A1568" s="20">
        <v>42787</v>
      </c>
      <c r="B1568">
        <v>67.519997000000004</v>
      </c>
      <c r="C1568">
        <v>67.779999000000004</v>
      </c>
      <c r="D1568">
        <v>65.660004000000001</v>
      </c>
      <c r="E1568">
        <v>65.860000999999997</v>
      </c>
      <c r="F1568">
        <v>65.860000999999997</v>
      </c>
      <c r="G1568">
        <v>11563100</v>
      </c>
    </row>
    <row r="1569" spans="1:7" x14ac:dyDescent="0.25">
      <c r="A1569" s="20">
        <v>42788</v>
      </c>
      <c r="B1569">
        <v>65.330001999999993</v>
      </c>
      <c r="C1569">
        <v>66.370002999999997</v>
      </c>
      <c r="D1569">
        <v>64.419998000000007</v>
      </c>
      <c r="E1569">
        <v>65.720000999999996</v>
      </c>
      <c r="F1569">
        <v>65.720000999999996</v>
      </c>
      <c r="G1569">
        <v>10856300</v>
      </c>
    </row>
    <row r="1570" spans="1:7" x14ac:dyDescent="0.25">
      <c r="A1570" s="20">
        <v>42789</v>
      </c>
      <c r="B1570">
        <v>65.459998999999996</v>
      </c>
      <c r="C1570">
        <v>65.650002000000001</v>
      </c>
      <c r="D1570">
        <v>62.869999</v>
      </c>
      <c r="E1570">
        <v>63.889999000000003</v>
      </c>
      <c r="F1570">
        <v>63.889999000000003</v>
      </c>
      <c r="G1570">
        <v>15912000</v>
      </c>
    </row>
    <row r="1571" spans="1:7" x14ac:dyDescent="0.25">
      <c r="A1571" s="20">
        <v>42790</v>
      </c>
      <c r="B1571">
        <v>61.509998000000003</v>
      </c>
      <c r="C1571">
        <v>64.819999999999993</v>
      </c>
      <c r="D1571">
        <v>61.23</v>
      </c>
      <c r="E1571">
        <v>64.519997000000004</v>
      </c>
      <c r="F1571">
        <v>64.519997000000004</v>
      </c>
      <c r="G1571">
        <v>13973000</v>
      </c>
    </row>
    <row r="1572" spans="1:7" x14ac:dyDescent="0.25">
      <c r="A1572" s="20">
        <v>42793</v>
      </c>
      <c r="B1572">
        <v>64.660004000000001</v>
      </c>
      <c r="C1572">
        <v>66.360000999999997</v>
      </c>
      <c r="D1572">
        <v>64.099997999999999</v>
      </c>
      <c r="E1572">
        <v>65.019997000000004</v>
      </c>
      <c r="F1572">
        <v>65.019997000000004</v>
      </c>
      <c r="G1572">
        <v>12664100</v>
      </c>
    </row>
    <row r="1573" spans="1:7" x14ac:dyDescent="0.25">
      <c r="A1573" s="20">
        <v>42794</v>
      </c>
      <c r="B1573">
        <v>64.610000999999997</v>
      </c>
      <c r="C1573">
        <v>65.069999999999993</v>
      </c>
      <c r="D1573">
        <v>63</v>
      </c>
      <c r="E1573">
        <v>63.299999</v>
      </c>
      <c r="F1573">
        <v>63.299999</v>
      </c>
      <c r="G1573">
        <v>11127500</v>
      </c>
    </row>
    <row r="1574" spans="1:7" x14ac:dyDescent="0.25">
      <c r="A1574" s="20">
        <v>42795</v>
      </c>
      <c r="B1574">
        <v>66.110000999999997</v>
      </c>
      <c r="C1574">
        <v>66.519997000000004</v>
      </c>
      <c r="D1574">
        <v>64.589995999999999</v>
      </c>
      <c r="E1574">
        <v>64.660004000000001</v>
      </c>
      <c r="F1574">
        <v>64.660004000000001</v>
      </c>
      <c r="G1574">
        <v>12415000</v>
      </c>
    </row>
    <row r="1575" spans="1:7" x14ac:dyDescent="0.25">
      <c r="A1575" s="20">
        <v>42796</v>
      </c>
      <c r="B1575">
        <v>64.650002000000001</v>
      </c>
      <c r="C1575">
        <v>65.910004000000001</v>
      </c>
      <c r="D1575">
        <v>63.900002000000001</v>
      </c>
      <c r="E1575">
        <v>64.690002000000007</v>
      </c>
      <c r="F1575">
        <v>64.690002000000007</v>
      </c>
      <c r="G1575">
        <v>13869200</v>
      </c>
    </row>
    <row r="1576" spans="1:7" x14ac:dyDescent="0.25">
      <c r="A1576" s="20">
        <v>42797</v>
      </c>
      <c r="B1576">
        <v>65.430000000000007</v>
      </c>
      <c r="C1576">
        <v>66.800003000000004</v>
      </c>
      <c r="D1576">
        <v>65.430000000000007</v>
      </c>
      <c r="E1576">
        <v>66.419998000000007</v>
      </c>
      <c r="F1576">
        <v>66.419998000000007</v>
      </c>
      <c r="G1576">
        <v>8540400</v>
      </c>
    </row>
    <row r="1577" spans="1:7" x14ac:dyDescent="0.25">
      <c r="A1577" s="20">
        <v>42800</v>
      </c>
      <c r="B1577">
        <v>66.650002000000001</v>
      </c>
      <c r="C1577">
        <v>68.040001000000004</v>
      </c>
      <c r="D1577">
        <v>66.360000999999997</v>
      </c>
      <c r="E1577">
        <v>67.699996999999996</v>
      </c>
      <c r="F1577">
        <v>67.699996999999996</v>
      </c>
      <c r="G1577">
        <v>9669500</v>
      </c>
    </row>
    <row r="1578" spans="1:7" x14ac:dyDescent="0.25">
      <c r="A1578" s="20">
        <v>42801</v>
      </c>
      <c r="B1578">
        <v>67.720000999999996</v>
      </c>
      <c r="C1578">
        <v>68.900002000000001</v>
      </c>
      <c r="D1578">
        <v>67</v>
      </c>
      <c r="E1578">
        <v>67.709998999999996</v>
      </c>
      <c r="F1578">
        <v>67.709998999999996</v>
      </c>
      <c r="G1578">
        <v>8626000</v>
      </c>
    </row>
    <row r="1579" spans="1:7" x14ac:dyDescent="0.25">
      <c r="A1579" s="20">
        <v>42802</v>
      </c>
      <c r="B1579">
        <v>68.410004000000001</v>
      </c>
      <c r="C1579">
        <v>69.080001999999993</v>
      </c>
      <c r="D1579">
        <v>66.980002999999996</v>
      </c>
      <c r="E1579">
        <v>67.209998999999996</v>
      </c>
      <c r="F1579">
        <v>67.209998999999996</v>
      </c>
      <c r="G1579">
        <v>8358400</v>
      </c>
    </row>
    <row r="1580" spans="1:7" x14ac:dyDescent="0.25">
      <c r="A1580" s="20">
        <v>42803</v>
      </c>
      <c r="B1580">
        <v>67.610000999999997</v>
      </c>
      <c r="C1580">
        <v>68.419998000000007</v>
      </c>
      <c r="D1580">
        <v>66.440002000000007</v>
      </c>
      <c r="E1580">
        <v>67.550003000000004</v>
      </c>
      <c r="F1580">
        <v>67.550003000000004</v>
      </c>
      <c r="G1580">
        <v>9725100</v>
      </c>
    </row>
    <row r="1581" spans="1:7" x14ac:dyDescent="0.25">
      <c r="A1581" s="20">
        <v>42804</v>
      </c>
      <c r="B1581">
        <v>68.199996999999996</v>
      </c>
      <c r="C1581">
        <v>68.650002000000001</v>
      </c>
      <c r="D1581">
        <v>67.279999000000004</v>
      </c>
      <c r="E1581">
        <v>68.419998000000007</v>
      </c>
      <c r="F1581">
        <v>68.419998000000007</v>
      </c>
      <c r="G1581">
        <v>9434700</v>
      </c>
    </row>
    <row r="1582" spans="1:7" x14ac:dyDescent="0.25">
      <c r="A1582" s="20">
        <v>42807</v>
      </c>
      <c r="B1582">
        <v>68.790001000000004</v>
      </c>
      <c r="C1582">
        <v>70.019997000000004</v>
      </c>
      <c r="D1582">
        <v>68.470000999999996</v>
      </c>
      <c r="E1582">
        <v>69.989998</v>
      </c>
      <c r="F1582">
        <v>69.989998</v>
      </c>
      <c r="G1582">
        <v>6285400</v>
      </c>
    </row>
    <row r="1583" spans="1:7" x14ac:dyDescent="0.25">
      <c r="A1583" s="20">
        <v>42808</v>
      </c>
      <c r="B1583">
        <v>69.620002999999997</v>
      </c>
      <c r="C1583">
        <v>70.220000999999996</v>
      </c>
      <c r="D1583">
        <v>68.139999000000003</v>
      </c>
      <c r="E1583">
        <v>68.559997999999993</v>
      </c>
      <c r="F1583">
        <v>68.559997999999993</v>
      </c>
      <c r="G1583">
        <v>10498700</v>
      </c>
    </row>
    <row r="1584" spans="1:7" x14ac:dyDescent="0.25">
      <c r="A1584" s="20">
        <v>42809</v>
      </c>
      <c r="B1584">
        <v>69.470000999999996</v>
      </c>
      <c r="C1584">
        <v>71.739998</v>
      </c>
      <c r="D1584">
        <v>69.260002</v>
      </c>
      <c r="E1584">
        <v>71.25</v>
      </c>
      <c r="F1584">
        <v>71.25</v>
      </c>
      <c r="G1584">
        <v>9354400</v>
      </c>
    </row>
    <row r="1585" spans="1:7" x14ac:dyDescent="0.25">
      <c r="A1585" s="20">
        <v>42810</v>
      </c>
      <c r="B1585">
        <v>71.680000000000007</v>
      </c>
      <c r="C1585">
        <v>72.839995999999999</v>
      </c>
      <c r="D1585">
        <v>71.480002999999996</v>
      </c>
      <c r="E1585">
        <v>72.650002000000001</v>
      </c>
      <c r="F1585">
        <v>72.650002000000001</v>
      </c>
      <c r="G1585">
        <v>10028700</v>
      </c>
    </row>
    <row r="1586" spans="1:7" x14ac:dyDescent="0.25">
      <c r="A1586" s="20">
        <v>42811</v>
      </c>
      <c r="B1586">
        <v>73.230002999999996</v>
      </c>
      <c r="C1586">
        <v>74.620002999999997</v>
      </c>
      <c r="D1586">
        <v>73.069999999999993</v>
      </c>
      <c r="E1586">
        <v>73.580001999999993</v>
      </c>
      <c r="F1586">
        <v>73.580001999999993</v>
      </c>
      <c r="G1586">
        <v>8193600</v>
      </c>
    </row>
    <row r="1587" spans="1:7" x14ac:dyDescent="0.25">
      <c r="A1587" s="20">
        <v>42814</v>
      </c>
      <c r="B1587">
        <v>73.610000999999997</v>
      </c>
      <c r="C1587">
        <v>74.459998999999996</v>
      </c>
      <c r="D1587">
        <v>73.370002999999997</v>
      </c>
      <c r="E1587">
        <v>73.400002000000001</v>
      </c>
      <c r="F1587">
        <v>73.400002000000001</v>
      </c>
      <c r="G1587">
        <v>6875200</v>
      </c>
    </row>
    <row r="1588" spans="1:7" x14ac:dyDescent="0.25">
      <c r="A1588" s="20">
        <v>42815</v>
      </c>
      <c r="B1588">
        <v>74.819999999999993</v>
      </c>
      <c r="C1588">
        <v>75.410004000000001</v>
      </c>
      <c r="D1588">
        <v>69.970000999999996</v>
      </c>
      <c r="E1588">
        <v>70.650002000000001</v>
      </c>
      <c r="F1588">
        <v>70.650002000000001</v>
      </c>
      <c r="G1588">
        <v>25325400</v>
      </c>
    </row>
    <row r="1589" spans="1:7" x14ac:dyDescent="0.25">
      <c r="A1589" s="20">
        <v>42816</v>
      </c>
      <c r="B1589">
        <v>69.980002999999996</v>
      </c>
      <c r="C1589">
        <v>71.360000999999997</v>
      </c>
      <c r="D1589">
        <v>69.019997000000004</v>
      </c>
      <c r="E1589">
        <v>70.269997000000004</v>
      </c>
      <c r="F1589">
        <v>70.269997000000004</v>
      </c>
      <c r="G1589">
        <v>11797900</v>
      </c>
    </row>
    <row r="1590" spans="1:7" x14ac:dyDescent="0.25">
      <c r="A1590" s="20">
        <v>42817</v>
      </c>
      <c r="B1590">
        <v>69.620002999999997</v>
      </c>
      <c r="C1590">
        <v>71.160004000000001</v>
      </c>
      <c r="D1590">
        <v>67.529999000000004</v>
      </c>
      <c r="E1590">
        <v>67.760002</v>
      </c>
      <c r="F1590">
        <v>67.760002</v>
      </c>
      <c r="G1590">
        <v>11793200</v>
      </c>
    </row>
    <row r="1591" spans="1:7" x14ac:dyDescent="0.25">
      <c r="A1591" s="20">
        <v>42818</v>
      </c>
      <c r="B1591">
        <v>68.900002000000001</v>
      </c>
      <c r="C1591">
        <v>70.349997999999999</v>
      </c>
      <c r="D1591">
        <v>66.160004000000001</v>
      </c>
      <c r="E1591">
        <v>69.160004000000001</v>
      </c>
      <c r="F1591">
        <v>69.160004000000001</v>
      </c>
      <c r="G1591">
        <v>16824400</v>
      </c>
    </row>
    <row r="1592" spans="1:7" x14ac:dyDescent="0.25">
      <c r="A1592" s="20">
        <v>42821</v>
      </c>
      <c r="B1592">
        <v>66.430000000000007</v>
      </c>
      <c r="C1592">
        <v>71.160004000000001</v>
      </c>
      <c r="D1592">
        <v>65.959998999999996</v>
      </c>
      <c r="E1592">
        <v>70.589995999999999</v>
      </c>
      <c r="F1592">
        <v>70.589995999999999</v>
      </c>
      <c r="G1592">
        <v>15039500</v>
      </c>
    </row>
    <row r="1593" spans="1:7" x14ac:dyDescent="0.25">
      <c r="A1593" s="20">
        <v>42822</v>
      </c>
      <c r="B1593">
        <v>71.220000999999996</v>
      </c>
      <c r="C1593">
        <v>74.5</v>
      </c>
      <c r="D1593">
        <v>71.160004000000001</v>
      </c>
      <c r="E1593">
        <v>74.400002000000001</v>
      </c>
      <c r="F1593">
        <v>74.400002000000001</v>
      </c>
      <c r="G1593">
        <v>10648100</v>
      </c>
    </row>
    <row r="1594" spans="1:7" x14ac:dyDescent="0.25">
      <c r="A1594" s="20">
        <v>42823</v>
      </c>
      <c r="B1594">
        <v>74.720000999999996</v>
      </c>
      <c r="C1594">
        <v>75.480002999999996</v>
      </c>
      <c r="D1594">
        <v>74.120002999999997</v>
      </c>
      <c r="E1594">
        <v>74.760002</v>
      </c>
      <c r="F1594">
        <v>74.760002</v>
      </c>
      <c r="G1594">
        <v>8668700</v>
      </c>
    </row>
    <row r="1595" spans="1:7" x14ac:dyDescent="0.25">
      <c r="A1595" s="20">
        <v>42824</v>
      </c>
      <c r="B1595">
        <v>74.589995999999999</v>
      </c>
      <c r="C1595">
        <v>75.040001000000004</v>
      </c>
      <c r="D1595">
        <v>73.680000000000007</v>
      </c>
      <c r="E1595">
        <v>74.489998</v>
      </c>
      <c r="F1595">
        <v>74.489998</v>
      </c>
      <c r="G1595">
        <v>7812100</v>
      </c>
    </row>
    <row r="1596" spans="1:7" x14ac:dyDescent="0.25">
      <c r="A1596" s="20">
        <v>42825</v>
      </c>
      <c r="B1596">
        <v>74.300003000000004</v>
      </c>
      <c r="C1596">
        <v>74.860000999999997</v>
      </c>
      <c r="D1596">
        <v>72.919998000000007</v>
      </c>
      <c r="E1596">
        <v>73.029999000000004</v>
      </c>
      <c r="F1596">
        <v>73.029999000000004</v>
      </c>
      <c r="G1596">
        <v>8437900</v>
      </c>
    </row>
    <row r="1597" spans="1:7" x14ac:dyDescent="0.25">
      <c r="A1597" s="20">
        <v>42828</v>
      </c>
      <c r="B1597">
        <v>73.029999000000004</v>
      </c>
      <c r="C1597">
        <v>73.419998000000007</v>
      </c>
      <c r="D1597">
        <v>70</v>
      </c>
      <c r="E1597">
        <v>72.620002999999997</v>
      </c>
      <c r="F1597">
        <v>72.620002999999997</v>
      </c>
      <c r="G1597">
        <v>14334100</v>
      </c>
    </row>
    <row r="1598" spans="1:7" x14ac:dyDescent="0.25">
      <c r="A1598" s="20">
        <v>42829</v>
      </c>
      <c r="B1598">
        <v>71.680000000000007</v>
      </c>
      <c r="C1598">
        <v>73.889999000000003</v>
      </c>
      <c r="D1598">
        <v>71.330001999999993</v>
      </c>
      <c r="E1598">
        <v>73.540001000000004</v>
      </c>
      <c r="F1598">
        <v>73.540001000000004</v>
      </c>
      <c r="G1598">
        <v>8188100</v>
      </c>
    </row>
    <row r="1599" spans="1:7" x14ac:dyDescent="0.25">
      <c r="A1599" s="20">
        <v>42830</v>
      </c>
      <c r="B1599">
        <v>74.379997000000003</v>
      </c>
      <c r="C1599">
        <v>75.220000999999996</v>
      </c>
      <c r="D1599">
        <v>70.849997999999999</v>
      </c>
      <c r="E1599">
        <v>71.089995999999999</v>
      </c>
      <c r="F1599">
        <v>71.089995999999999</v>
      </c>
      <c r="G1599">
        <v>15150400</v>
      </c>
    </row>
    <row r="1600" spans="1:7" x14ac:dyDescent="0.25">
      <c r="A1600" s="20">
        <v>42831</v>
      </c>
      <c r="B1600">
        <v>71.839995999999999</v>
      </c>
      <c r="C1600">
        <v>73.849997999999999</v>
      </c>
      <c r="D1600">
        <v>71.349997999999999</v>
      </c>
      <c r="E1600">
        <v>72.300003000000004</v>
      </c>
      <c r="F1600">
        <v>72.300003000000004</v>
      </c>
      <c r="G1600">
        <v>14790600</v>
      </c>
    </row>
    <row r="1601" spans="1:7" x14ac:dyDescent="0.25">
      <c r="A1601" s="20">
        <v>42832</v>
      </c>
      <c r="B1601">
        <v>71.360000999999997</v>
      </c>
      <c r="C1601">
        <v>72.150002000000001</v>
      </c>
      <c r="D1601">
        <v>69.5</v>
      </c>
      <c r="E1601">
        <v>69.669998000000007</v>
      </c>
      <c r="F1601">
        <v>69.669998000000007</v>
      </c>
      <c r="G1601">
        <v>18844500</v>
      </c>
    </row>
    <row r="1602" spans="1:7" x14ac:dyDescent="0.25">
      <c r="A1602" s="20">
        <v>42835</v>
      </c>
      <c r="B1602">
        <v>69.510002</v>
      </c>
      <c r="C1602">
        <v>70.410004000000001</v>
      </c>
      <c r="D1602">
        <v>67.209998999999996</v>
      </c>
      <c r="E1602">
        <v>67.260002</v>
      </c>
      <c r="F1602">
        <v>67.260002</v>
      </c>
      <c r="G1602">
        <v>23886900</v>
      </c>
    </row>
    <row r="1603" spans="1:7" x14ac:dyDescent="0.25">
      <c r="A1603" s="20">
        <v>42836</v>
      </c>
      <c r="B1603">
        <v>65.540001000000004</v>
      </c>
      <c r="C1603">
        <v>66.040001000000004</v>
      </c>
      <c r="D1603">
        <v>63.5</v>
      </c>
      <c r="E1603">
        <v>64.050003000000004</v>
      </c>
      <c r="F1603">
        <v>64.050003000000004</v>
      </c>
      <c r="G1603">
        <v>22497100</v>
      </c>
    </row>
    <row r="1604" spans="1:7" x14ac:dyDescent="0.25">
      <c r="A1604" s="20">
        <v>42837</v>
      </c>
      <c r="B1604">
        <v>64.239998</v>
      </c>
      <c r="C1604">
        <v>65.129997000000003</v>
      </c>
      <c r="D1604">
        <v>63.279998999999997</v>
      </c>
      <c r="E1604">
        <v>64.019997000000004</v>
      </c>
      <c r="F1604">
        <v>64.019997000000004</v>
      </c>
      <c r="G1604">
        <v>18836300</v>
      </c>
    </row>
    <row r="1605" spans="1:7" x14ac:dyDescent="0.25">
      <c r="A1605" s="20">
        <v>42838</v>
      </c>
      <c r="B1605">
        <v>63.77</v>
      </c>
      <c r="C1605">
        <v>64.970000999999996</v>
      </c>
      <c r="D1605">
        <v>62.279998999999997</v>
      </c>
      <c r="E1605">
        <v>62.759998000000003</v>
      </c>
      <c r="F1605">
        <v>62.759998000000003</v>
      </c>
      <c r="G1605">
        <v>17460700</v>
      </c>
    </row>
    <row r="1606" spans="1:7" x14ac:dyDescent="0.25">
      <c r="A1606" s="20">
        <v>42842</v>
      </c>
      <c r="B1606">
        <v>63.77</v>
      </c>
      <c r="C1606">
        <v>65.839995999999999</v>
      </c>
      <c r="D1606">
        <v>63.700001</v>
      </c>
      <c r="E1606">
        <v>65.839995999999999</v>
      </c>
      <c r="F1606">
        <v>65.839995999999999</v>
      </c>
      <c r="G1606">
        <v>11506000</v>
      </c>
    </row>
    <row r="1607" spans="1:7" x14ac:dyDescent="0.25">
      <c r="A1607" s="20">
        <v>42843</v>
      </c>
      <c r="B1607">
        <v>64.989998</v>
      </c>
      <c r="C1607">
        <v>66.400002000000001</v>
      </c>
      <c r="D1607">
        <v>63.720001000000003</v>
      </c>
      <c r="E1607">
        <v>66.290001000000004</v>
      </c>
      <c r="F1607">
        <v>66.290001000000004</v>
      </c>
      <c r="G1607">
        <v>18617600</v>
      </c>
    </row>
    <row r="1608" spans="1:7" x14ac:dyDescent="0.25">
      <c r="A1608" s="20">
        <v>42844</v>
      </c>
      <c r="B1608">
        <v>67.410004000000001</v>
      </c>
      <c r="C1608">
        <v>67.800003000000004</v>
      </c>
      <c r="D1608">
        <v>64.230002999999996</v>
      </c>
      <c r="E1608">
        <v>64.699996999999996</v>
      </c>
      <c r="F1608">
        <v>64.699996999999996</v>
      </c>
      <c r="G1608">
        <v>16595800</v>
      </c>
    </row>
    <row r="1609" spans="1:7" x14ac:dyDescent="0.25">
      <c r="A1609" s="20">
        <v>42845</v>
      </c>
      <c r="B1609">
        <v>65.639999000000003</v>
      </c>
      <c r="C1609">
        <v>66.940002000000007</v>
      </c>
      <c r="D1609">
        <v>64.610000999999997</v>
      </c>
      <c r="E1609">
        <v>66.389999000000003</v>
      </c>
      <c r="F1609">
        <v>66.389999000000003</v>
      </c>
      <c r="G1609">
        <v>16291500</v>
      </c>
    </row>
    <row r="1610" spans="1:7" x14ac:dyDescent="0.25">
      <c r="A1610" s="20">
        <v>42846</v>
      </c>
      <c r="B1610">
        <v>65.980002999999996</v>
      </c>
      <c r="C1610">
        <v>66.309997999999993</v>
      </c>
      <c r="D1610">
        <v>64.75</v>
      </c>
      <c r="E1610">
        <v>66.260002</v>
      </c>
      <c r="F1610">
        <v>66.260002</v>
      </c>
      <c r="G1610">
        <v>12273000</v>
      </c>
    </row>
    <row r="1611" spans="1:7" x14ac:dyDescent="0.25">
      <c r="A1611" s="20">
        <v>42849</v>
      </c>
      <c r="B1611">
        <v>71.540001000000004</v>
      </c>
      <c r="C1611">
        <v>73.5</v>
      </c>
      <c r="D1611">
        <v>70.639999000000003</v>
      </c>
      <c r="E1611">
        <v>73.260002</v>
      </c>
      <c r="F1611">
        <v>73.260002</v>
      </c>
      <c r="G1611">
        <v>15716200</v>
      </c>
    </row>
    <row r="1612" spans="1:7" x14ac:dyDescent="0.25">
      <c r="A1612" s="20">
        <v>42850</v>
      </c>
      <c r="B1612">
        <v>74.419998000000007</v>
      </c>
      <c r="C1612">
        <v>75.169998000000007</v>
      </c>
      <c r="D1612">
        <v>74</v>
      </c>
      <c r="E1612">
        <v>75.029999000000004</v>
      </c>
      <c r="F1612">
        <v>75.029999000000004</v>
      </c>
      <c r="G1612">
        <v>11099600</v>
      </c>
    </row>
    <row r="1613" spans="1:7" x14ac:dyDescent="0.25">
      <c r="A1613" s="20">
        <v>42851</v>
      </c>
      <c r="B1613">
        <v>74.830001999999993</v>
      </c>
      <c r="C1613">
        <v>75.110000999999997</v>
      </c>
      <c r="D1613">
        <v>73.110000999999997</v>
      </c>
      <c r="E1613">
        <v>74.360000999999997</v>
      </c>
      <c r="F1613">
        <v>74.360000999999997</v>
      </c>
      <c r="G1613">
        <v>10981900</v>
      </c>
    </row>
    <row r="1614" spans="1:7" x14ac:dyDescent="0.25">
      <c r="A1614" s="20">
        <v>42852</v>
      </c>
      <c r="B1614">
        <v>75.069999999999993</v>
      </c>
      <c r="C1614">
        <v>75.25</v>
      </c>
      <c r="D1614">
        <v>74.129997000000003</v>
      </c>
      <c r="E1614">
        <v>75.089995999999999</v>
      </c>
      <c r="F1614">
        <v>75.089995999999999</v>
      </c>
      <c r="G1614">
        <v>9485400</v>
      </c>
    </row>
    <row r="1615" spans="1:7" x14ac:dyDescent="0.25">
      <c r="A1615" s="20">
        <v>42853</v>
      </c>
      <c r="B1615">
        <v>74.900002000000001</v>
      </c>
      <c r="C1615">
        <v>75.150002000000001</v>
      </c>
      <c r="D1615">
        <v>74.160004000000001</v>
      </c>
      <c r="E1615">
        <v>75.089995999999999</v>
      </c>
      <c r="F1615">
        <v>75.089995999999999</v>
      </c>
      <c r="G1615">
        <v>9803900</v>
      </c>
    </row>
    <row r="1616" spans="1:7" x14ac:dyDescent="0.25">
      <c r="A1616" s="20">
        <v>42856</v>
      </c>
      <c r="B1616">
        <v>75.839995999999999</v>
      </c>
      <c r="C1616">
        <v>78.620002999999997</v>
      </c>
      <c r="D1616">
        <v>75.699996999999996</v>
      </c>
      <c r="E1616">
        <v>78.040001000000004</v>
      </c>
      <c r="F1616">
        <v>78.040001000000004</v>
      </c>
      <c r="G1616">
        <v>9911000</v>
      </c>
    </row>
    <row r="1617" spans="1:7" x14ac:dyDescent="0.25">
      <c r="A1617" s="20">
        <v>42857</v>
      </c>
      <c r="B1617">
        <v>78.120002999999997</v>
      </c>
      <c r="C1617">
        <v>78.220000999999996</v>
      </c>
      <c r="D1617">
        <v>76.980002999999996</v>
      </c>
      <c r="E1617">
        <v>77.709998999999996</v>
      </c>
      <c r="F1617">
        <v>77.709998999999996</v>
      </c>
      <c r="G1617">
        <v>10990000</v>
      </c>
    </row>
    <row r="1618" spans="1:7" x14ac:dyDescent="0.25">
      <c r="A1618" s="20">
        <v>42858</v>
      </c>
      <c r="B1618">
        <v>76.790001000000004</v>
      </c>
      <c r="C1618">
        <v>77.480002999999996</v>
      </c>
      <c r="D1618">
        <v>75.769997000000004</v>
      </c>
      <c r="E1618">
        <v>76.190002000000007</v>
      </c>
      <c r="F1618">
        <v>76.190002000000007</v>
      </c>
      <c r="G1618">
        <v>12472100</v>
      </c>
    </row>
    <row r="1619" spans="1:7" x14ac:dyDescent="0.25">
      <c r="A1619" s="20">
        <v>42859</v>
      </c>
      <c r="B1619">
        <v>77.379997000000003</v>
      </c>
      <c r="C1619">
        <v>78.300003000000004</v>
      </c>
      <c r="D1619">
        <v>75.459998999999996</v>
      </c>
      <c r="E1619">
        <v>78.110000999999997</v>
      </c>
      <c r="F1619">
        <v>78.110000999999997</v>
      </c>
      <c r="G1619">
        <v>14214700</v>
      </c>
    </row>
    <row r="1620" spans="1:7" x14ac:dyDescent="0.25">
      <c r="A1620" s="20">
        <v>42860</v>
      </c>
      <c r="B1620">
        <v>78.25</v>
      </c>
      <c r="C1620">
        <v>78.690002000000007</v>
      </c>
      <c r="D1620">
        <v>77.319999999999993</v>
      </c>
      <c r="E1620">
        <v>77.629997000000003</v>
      </c>
      <c r="F1620">
        <v>77.629997000000003</v>
      </c>
      <c r="G1620">
        <v>9236400</v>
      </c>
    </row>
    <row r="1621" spans="1:7" x14ac:dyDescent="0.25">
      <c r="A1621" s="20">
        <v>42863</v>
      </c>
      <c r="B1621">
        <v>78.849997999999999</v>
      </c>
      <c r="C1621">
        <v>80.190002000000007</v>
      </c>
      <c r="D1621">
        <v>78.739998</v>
      </c>
      <c r="E1621">
        <v>79.489998</v>
      </c>
      <c r="F1621">
        <v>79.489998</v>
      </c>
      <c r="G1621">
        <v>7409800</v>
      </c>
    </row>
    <row r="1622" spans="1:7" x14ac:dyDescent="0.25">
      <c r="A1622" s="20">
        <v>42864</v>
      </c>
      <c r="B1622">
        <v>80.870002999999997</v>
      </c>
      <c r="C1622">
        <v>81.010002</v>
      </c>
      <c r="D1622">
        <v>79.309997999999993</v>
      </c>
      <c r="E1622">
        <v>79.860000999999997</v>
      </c>
      <c r="F1622">
        <v>79.860000999999997</v>
      </c>
      <c r="G1622">
        <v>10844500</v>
      </c>
    </row>
    <row r="1623" spans="1:7" x14ac:dyDescent="0.25">
      <c r="A1623" s="20">
        <v>42865</v>
      </c>
      <c r="B1623">
        <v>79.430000000000007</v>
      </c>
      <c r="C1623">
        <v>80.239998</v>
      </c>
      <c r="D1623">
        <v>79.410004000000001</v>
      </c>
      <c r="E1623">
        <v>79.599997999999999</v>
      </c>
      <c r="F1623">
        <v>79.599997999999999</v>
      </c>
      <c r="G1623">
        <v>7548400</v>
      </c>
    </row>
    <row r="1624" spans="1:7" x14ac:dyDescent="0.25">
      <c r="A1624" s="20">
        <v>42866</v>
      </c>
      <c r="B1624">
        <v>78.580001999999993</v>
      </c>
      <c r="C1624">
        <v>79.860000999999997</v>
      </c>
      <c r="D1624">
        <v>76.769997000000004</v>
      </c>
      <c r="E1624">
        <v>79.819999999999993</v>
      </c>
      <c r="F1624">
        <v>79.819999999999993</v>
      </c>
      <c r="G1624">
        <v>13816400</v>
      </c>
    </row>
    <row r="1625" spans="1:7" x14ac:dyDescent="0.25">
      <c r="A1625" s="20">
        <v>42867</v>
      </c>
      <c r="B1625">
        <v>79.309997999999993</v>
      </c>
      <c r="C1625">
        <v>79.860000999999997</v>
      </c>
      <c r="D1625">
        <v>79.040001000000004</v>
      </c>
      <c r="E1625">
        <v>79.849997999999999</v>
      </c>
      <c r="F1625">
        <v>79.849997999999999</v>
      </c>
      <c r="G1625">
        <v>6034800</v>
      </c>
    </row>
    <row r="1626" spans="1:7" x14ac:dyDescent="0.25">
      <c r="A1626" s="20">
        <v>42870</v>
      </c>
      <c r="B1626">
        <v>80.639999000000003</v>
      </c>
      <c r="C1626">
        <v>81.849997999999999</v>
      </c>
      <c r="D1626">
        <v>80.419998000000007</v>
      </c>
      <c r="E1626">
        <v>81.510002</v>
      </c>
      <c r="F1626">
        <v>81.510002</v>
      </c>
      <c r="G1626">
        <v>5353000</v>
      </c>
    </row>
    <row r="1627" spans="1:7" x14ac:dyDescent="0.25">
      <c r="A1627" s="20">
        <v>42871</v>
      </c>
      <c r="B1627">
        <v>82.410004000000001</v>
      </c>
      <c r="C1627">
        <v>82.839995999999999</v>
      </c>
      <c r="D1627">
        <v>81.510002</v>
      </c>
      <c r="E1627">
        <v>82.400002000000001</v>
      </c>
      <c r="F1627">
        <v>82.400002000000001</v>
      </c>
      <c r="G1627">
        <v>8628400</v>
      </c>
    </row>
    <row r="1628" spans="1:7" x14ac:dyDescent="0.25">
      <c r="A1628" s="20">
        <v>42872</v>
      </c>
      <c r="B1628">
        <v>77.25</v>
      </c>
      <c r="C1628">
        <v>78.529999000000004</v>
      </c>
      <c r="D1628">
        <v>67.480002999999996</v>
      </c>
      <c r="E1628">
        <v>67.709998999999996</v>
      </c>
      <c r="F1628">
        <v>67.709998999999996</v>
      </c>
      <c r="G1628">
        <v>30844800</v>
      </c>
    </row>
    <row r="1629" spans="1:7" x14ac:dyDescent="0.25">
      <c r="A1629" s="20">
        <v>42873</v>
      </c>
      <c r="B1629">
        <v>68.099997999999999</v>
      </c>
      <c r="C1629">
        <v>71.300003000000004</v>
      </c>
      <c r="D1629">
        <v>67.639999000000003</v>
      </c>
      <c r="E1629">
        <v>69.239998</v>
      </c>
      <c r="F1629">
        <v>69.239998</v>
      </c>
      <c r="G1629">
        <v>29978700</v>
      </c>
    </row>
    <row r="1630" spans="1:7" x14ac:dyDescent="0.25">
      <c r="A1630" s="20">
        <v>42874</v>
      </c>
      <c r="B1630">
        <v>71.470000999999996</v>
      </c>
      <c r="C1630">
        <v>75.199996999999996</v>
      </c>
      <c r="D1630">
        <v>71.419998000000007</v>
      </c>
      <c r="E1630">
        <v>73.669998000000007</v>
      </c>
      <c r="F1630">
        <v>73.669998000000007</v>
      </c>
      <c r="G1630">
        <v>18586400</v>
      </c>
    </row>
    <row r="1631" spans="1:7" x14ac:dyDescent="0.25">
      <c r="A1631" s="20">
        <v>42877</v>
      </c>
      <c r="B1631">
        <v>75.669998000000007</v>
      </c>
      <c r="C1631">
        <v>77.279999000000004</v>
      </c>
      <c r="D1631">
        <v>75.599997999999999</v>
      </c>
      <c r="E1631">
        <v>76.900002000000001</v>
      </c>
      <c r="F1631">
        <v>76.900002000000001</v>
      </c>
      <c r="G1631">
        <v>13911500</v>
      </c>
    </row>
    <row r="1632" spans="1:7" x14ac:dyDescent="0.25">
      <c r="A1632" s="20">
        <v>42878</v>
      </c>
      <c r="B1632">
        <v>77.440002000000007</v>
      </c>
      <c r="C1632">
        <v>77.660004000000001</v>
      </c>
      <c r="D1632">
        <v>76.300003000000004</v>
      </c>
      <c r="E1632">
        <v>77</v>
      </c>
      <c r="F1632">
        <v>77</v>
      </c>
      <c r="G1632">
        <v>13033100</v>
      </c>
    </row>
    <row r="1633" spans="1:7" x14ac:dyDescent="0.25">
      <c r="A1633" s="20">
        <v>42879</v>
      </c>
      <c r="B1633">
        <v>77.239998</v>
      </c>
      <c r="C1633">
        <v>79.339995999999999</v>
      </c>
      <c r="D1633">
        <v>76.309997999999993</v>
      </c>
      <c r="E1633">
        <v>78.949996999999996</v>
      </c>
      <c r="F1633">
        <v>78.949996999999996</v>
      </c>
      <c r="G1633">
        <v>11137200</v>
      </c>
    </row>
    <row r="1634" spans="1:7" x14ac:dyDescent="0.25">
      <c r="A1634" s="20">
        <v>42880</v>
      </c>
      <c r="B1634">
        <v>79.080001999999993</v>
      </c>
      <c r="C1634">
        <v>79.440002000000007</v>
      </c>
      <c r="D1634">
        <v>77.480002999999996</v>
      </c>
      <c r="E1634">
        <v>78.160004000000001</v>
      </c>
      <c r="F1634">
        <v>78.160004000000001</v>
      </c>
      <c r="G1634">
        <v>13273900</v>
      </c>
    </row>
    <row r="1635" spans="1:7" x14ac:dyDescent="0.25">
      <c r="A1635" s="20">
        <v>42881</v>
      </c>
      <c r="B1635">
        <v>77.790001000000004</v>
      </c>
      <c r="C1635">
        <v>79.720000999999996</v>
      </c>
      <c r="D1635">
        <v>77.760002</v>
      </c>
      <c r="E1635">
        <v>79.540001000000004</v>
      </c>
      <c r="F1635">
        <v>79.540001000000004</v>
      </c>
      <c r="G1635">
        <v>8132900</v>
      </c>
    </row>
    <row r="1636" spans="1:7" x14ac:dyDescent="0.25">
      <c r="A1636" s="20">
        <v>42885</v>
      </c>
      <c r="B1636">
        <v>78.529999000000004</v>
      </c>
      <c r="C1636">
        <v>80.25</v>
      </c>
      <c r="D1636">
        <v>78.339995999999999</v>
      </c>
      <c r="E1636">
        <v>80</v>
      </c>
      <c r="F1636">
        <v>80</v>
      </c>
      <c r="G1636">
        <v>9599400</v>
      </c>
    </row>
    <row r="1637" spans="1:7" x14ac:dyDescent="0.25">
      <c r="A1637" s="20">
        <v>42886</v>
      </c>
      <c r="B1637">
        <v>80.480002999999996</v>
      </c>
      <c r="C1637">
        <v>80.690002000000007</v>
      </c>
      <c r="D1637">
        <v>77.5</v>
      </c>
      <c r="E1637">
        <v>79.309997999999993</v>
      </c>
      <c r="F1637">
        <v>79.309997999999993</v>
      </c>
      <c r="G1637">
        <v>17873000</v>
      </c>
    </row>
    <row r="1638" spans="1:7" x14ac:dyDescent="0.25">
      <c r="A1638" s="20">
        <v>42887</v>
      </c>
      <c r="B1638">
        <v>80.400002000000001</v>
      </c>
      <c r="C1638">
        <v>81.330001999999993</v>
      </c>
      <c r="D1638">
        <v>80.129997000000003</v>
      </c>
      <c r="E1638">
        <v>81.330001999999993</v>
      </c>
      <c r="F1638">
        <v>81.330001999999993</v>
      </c>
      <c r="G1638">
        <v>8741100</v>
      </c>
    </row>
    <row r="1639" spans="1:7" x14ac:dyDescent="0.25">
      <c r="A1639" s="20">
        <v>42888</v>
      </c>
      <c r="B1639">
        <v>80.860000999999997</v>
      </c>
      <c r="C1639">
        <v>81.870002999999997</v>
      </c>
      <c r="D1639">
        <v>80.580001999999993</v>
      </c>
      <c r="E1639">
        <v>81.050003000000004</v>
      </c>
      <c r="F1639">
        <v>81.050003000000004</v>
      </c>
      <c r="G1639">
        <v>8758200</v>
      </c>
    </row>
    <row r="1640" spans="1:7" x14ac:dyDescent="0.25">
      <c r="A1640" s="20">
        <v>42891</v>
      </c>
      <c r="B1640">
        <v>80.610000999999997</v>
      </c>
      <c r="C1640">
        <v>82.349997999999999</v>
      </c>
      <c r="D1640">
        <v>80.610000999999997</v>
      </c>
      <c r="E1640">
        <v>80.699996999999996</v>
      </c>
      <c r="F1640">
        <v>80.699996999999996</v>
      </c>
      <c r="G1640">
        <v>7092100</v>
      </c>
    </row>
    <row r="1641" spans="1:7" x14ac:dyDescent="0.25">
      <c r="A1641" s="20">
        <v>42892</v>
      </c>
      <c r="B1641">
        <v>79.839995999999999</v>
      </c>
      <c r="C1641">
        <v>80.419998000000007</v>
      </c>
      <c r="D1641">
        <v>78.419998000000007</v>
      </c>
      <c r="E1641">
        <v>78.940002000000007</v>
      </c>
      <c r="F1641">
        <v>78.940002000000007</v>
      </c>
      <c r="G1641">
        <v>13053000</v>
      </c>
    </row>
    <row r="1642" spans="1:7" x14ac:dyDescent="0.25">
      <c r="A1642" s="20">
        <v>42893</v>
      </c>
      <c r="B1642">
        <v>79.75</v>
      </c>
      <c r="C1642">
        <v>80.169998000000007</v>
      </c>
      <c r="D1642">
        <v>77.699996999999996</v>
      </c>
      <c r="E1642">
        <v>79.739998</v>
      </c>
      <c r="F1642">
        <v>79.739998</v>
      </c>
      <c r="G1642">
        <v>10396300</v>
      </c>
    </row>
    <row r="1643" spans="1:7" x14ac:dyDescent="0.25">
      <c r="A1643" s="20">
        <v>42894</v>
      </c>
      <c r="B1643">
        <v>79.860000999999997</v>
      </c>
      <c r="C1643">
        <v>82.050003000000004</v>
      </c>
      <c r="D1643">
        <v>79.769997000000004</v>
      </c>
      <c r="E1643">
        <v>81.519997000000004</v>
      </c>
      <c r="F1643">
        <v>81.519997000000004</v>
      </c>
      <c r="G1643">
        <v>10954200</v>
      </c>
    </row>
    <row r="1644" spans="1:7" x14ac:dyDescent="0.25">
      <c r="A1644" s="20">
        <v>42895</v>
      </c>
      <c r="B1644">
        <v>82.339995999999999</v>
      </c>
      <c r="C1644">
        <v>83.190002000000007</v>
      </c>
      <c r="D1644">
        <v>76.790001000000004</v>
      </c>
      <c r="E1644">
        <v>80.360000999999997</v>
      </c>
      <c r="F1644">
        <v>80.360000999999997</v>
      </c>
      <c r="G1644">
        <v>19823000</v>
      </c>
    </row>
    <row r="1645" spans="1:7" x14ac:dyDescent="0.25">
      <c r="A1645" s="20">
        <v>42898</v>
      </c>
      <c r="B1645">
        <v>79.430000000000007</v>
      </c>
      <c r="C1645">
        <v>79.830001999999993</v>
      </c>
      <c r="D1645">
        <v>77.349997999999999</v>
      </c>
      <c r="E1645">
        <v>79.440002000000007</v>
      </c>
      <c r="F1645">
        <v>79.440002000000007</v>
      </c>
      <c r="G1645">
        <v>17208900</v>
      </c>
    </row>
    <row r="1646" spans="1:7" x14ac:dyDescent="0.25">
      <c r="A1646" s="20">
        <v>42899</v>
      </c>
      <c r="B1646">
        <v>81.190002000000007</v>
      </c>
      <c r="C1646">
        <v>82.470000999999996</v>
      </c>
      <c r="D1646">
        <v>80.849997999999999</v>
      </c>
      <c r="E1646">
        <v>82.25</v>
      </c>
      <c r="F1646">
        <v>82.25</v>
      </c>
      <c r="G1646">
        <v>11846400</v>
      </c>
    </row>
    <row r="1647" spans="1:7" x14ac:dyDescent="0.25">
      <c r="A1647" s="20">
        <v>42900</v>
      </c>
      <c r="B1647">
        <v>82.339995999999999</v>
      </c>
      <c r="C1647">
        <v>82.970000999999996</v>
      </c>
      <c r="D1647">
        <v>80.959998999999996</v>
      </c>
      <c r="E1647">
        <v>82.610000999999997</v>
      </c>
      <c r="F1647">
        <v>82.610000999999997</v>
      </c>
      <c r="G1647">
        <v>18203700</v>
      </c>
    </row>
    <row r="1648" spans="1:7" x14ac:dyDescent="0.25">
      <c r="A1648" s="20">
        <v>42901</v>
      </c>
      <c r="B1648">
        <v>79.449996999999996</v>
      </c>
      <c r="C1648">
        <v>82.389999000000003</v>
      </c>
      <c r="D1648">
        <v>79.180000000000007</v>
      </c>
      <c r="E1648">
        <v>81.629997000000003</v>
      </c>
      <c r="F1648">
        <v>81.629997000000003</v>
      </c>
      <c r="G1648">
        <v>13822000</v>
      </c>
    </row>
    <row r="1649" spans="1:7" x14ac:dyDescent="0.25">
      <c r="A1649" s="20">
        <v>42902</v>
      </c>
      <c r="B1649">
        <v>82.32</v>
      </c>
      <c r="C1649">
        <v>82.510002</v>
      </c>
      <c r="D1649">
        <v>80.839995999999999</v>
      </c>
      <c r="E1649">
        <v>82.43</v>
      </c>
      <c r="F1649">
        <v>82.43</v>
      </c>
      <c r="G1649">
        <v>9390100</v>
      </c>
    </row>
    <row r="1650" spans="1:7" x14ac:dyDescent="0.25">
      <c r="A1650" s="20">
        <v>42905</v>
      </c>
      <c r="B1650">
        <v>83.849997999999999</v>
      </c>
      <c r="C1650">
        <v>85.339995999999999</v>
      </c>
      <c r="D1650">
        <v>83.699996999999996</v>
      </c>
      <c r="E1650">
        <v>84.889999000000003</v>
      </c>
      <c r="F1650">
        <v>84.889999000000003</v>
      </c>
      <c r="G1650">
        <v>9599700</v>
      </c>
    </row>
    <row r="1651" spans="1:7" x14ac:dyDescent="0.25">
      <c r="A1651" s="20">
        <v>42906</v>
      </c>
      <c r="B1651">
        <v>84.150002000000001</v>
      </c>
      <c r="C1651">
        <v>84.339995999999999</v>
      </c>
      <c r="D1651">
        <v>82.43</v>
      </c>
      <c r="E1651">
        <v>82.709998999999996</v>
      </c>
      <c r="F1651">
        <v>82.709998999999996</v>
      </c>
      <c r="G1651">
        <v>16155800</v>
      </c>
    </row>
    <row r="1652" spans="1:7" x14ac:dyDescent="0.25">
      <c r="A1652" s="20">
        <v>42907</v>
      </c>
      <c r="B1652">
        <v>84.209998999999996</v>
      </c>
      <c r="C1652">
        <v>84.699996999999996</v>
      </c>
      <c r="D1652">
        <v>82.720000999999996</v>
      </c>
      <c r="E1652">
        <v>83.459998999999996</v>
      </c>
      <c r="F1652">
        <v>83.459998999999996</v>
      </c>
      <c r="G1652">
        <v>13649600</v>
      </c>
    </row>
    <row r="1653" spans="1:7" x14ac:dyDescent="0.25">
      <c r="A1653" s="20">
        <v>42908</v>
      </c>
      <c r="B1653">
        <v>83.690002000000007</v>
      </c>
      <c r="C1653">
        <v>84.760002</v>
      </c>
      <c r="D1653">
        <v>83.110000999999997</v>
      </c>
      <c r="E1653">
        <v>84.309997999999993</v>
      </c>
      <c r="F1653">
        <v>84.309997999999993</v>
      </c>
      <c r="G1653">
        <v>8391800</v>
      </c>
    </row>
    <row r="1654" spans="1:7" x14ac:dyDescent="0.25">
      <c r="A1654" s="20">
        <v>42909</v>
      </c>
      <c r="B1654">
        <v>84.379997000000003</v>
      </c>
      <c r="C1654">
        <v>85.309997999999993</v>
      </c>
      <c r="D1654">
        <v>83.779999000000004</v>
      </c>
      <c r="E1654">
        <v>85.199996999999996</v>
      </c>
      <c r="F1654">
        <v>85.199996999999996</v>
      </c>
      <c r="G1654">
        <v>6714900</v>
      </c>
    </row>
    <row r="1655" spans="1:7" x14ac:dyDescent="0.25">
      <c r="A1655" s="20">
        <v>42912</v>
      </c>
      <c r="B1655">
        <v>86.25</v>
      </c>
      <c r="C1655">
        <v>87.129997000000003</v>
      </c>
      <c r="D1655">
        <v>85.510002</v>
      </c>
      <c r="E1655">
        <v>87.029999000000004</v>
      </c>
      <c r="F1655">
        <v>87.029999000000004</v>
      </c>
      <c r="G1655">
        <v>9952100</v>
      </c>
    </row>
    <row r="1656" spans="1:7" x14ac:dyDescent="0.25">
      <c r="A1656" s="20">
        <v>42913</v>
      </c>
      <c r="B1656">
        <v>86.519997000000004</v>
      </c>
      <c r="C1656">
        <v>87.540001000000004</v>
      </c>
      <c r="D1656">
        <v>83.940002000000007</v>
      </c>
      <c r="E1656">
        <v>84.089995999999999</v>
      </c>
      <c r="F1656">
        <v>84.089995999999999</v>
      </c>
      <c r="G1656">
        <v>17520600</v>
      </c>
    </row>
    <row r="1657" spans="1:7" x14ac:dyDescent="0.25">
      <c r="A1657" s="20">
        <v>42914</v>
      </c>
      <c r="B1657">
        <v>85.599997999999999</v>
      </c>
      <c r="C1657">
        <v>86.919998000000007</v>
      </c>
      <c r="D1657">
        <v>84.650002000000001</v>
      </c>
      <c r="E1657">
        <v>86.470000999999996</v>
      </c>
      <c r="F1657">
        <v>86.470000999999996</v>
      </c>
      <c r="G1657">
        <v>9805100</v>
      </c>
    </row>
    <row r="1658" spans="1:7" x14ac:dyDescent="0.25">
      <c r="A1658" s="20">
        <v>42915</v>
      </c>
      <c r="B1658">
        <v>86.269997000000004</v>
      </c>
      <c r="C1658">
        <v>86.550003000000004</v>
      </c>
      <c r="D1658">
        <v>73.690002000000007</v>
      </c>
      <c r="E1658">
        <v>82.169998000000007</v>
      </c>
      <c r="F1658">
        <v>82.169998000000007</v>
      </c>
      <c r="G1658">
        <v>41423800</v>
      </c>
    </row>
    <row r="1659" spans="1:7" x14ac:dyDescent="0.25">
      <c r="A1659" s="20">
        <v>42916</v>
      </c>
      <c r="B1659">
        <v>84.400002000000001</v>
      </c>
      <c r="C1659">
        <v>85.129997000000003</v>
      </c>
      <c r="D1659">
        <v>80.660004000000001</v>
      </c>
      <c r="E1659">
        <v>83.459998999999996</v>
      </c>
      <c r="F1659">
        <v>83.459998999999996</v>
      </c>
      <c r="G1659">
        <v>14870900</v>
      </c>
    </row>
    <row r="1660" spans="1:7" x14ac:dyDescent="0.25">
      <c r="A1660" s="20">
        <v>42919</v>
      </c>
      <c r="B1660">
        <v>84.870002999999997</v>
      </c>
      <c r="C1660">
        <v>85.279999000000004</v>
      </c>
      <c r="D1660">
        <v>82.230002999999996</v>
      </c>
      <c r="E1660">
        <v>82.300003000000004</v>
      </c>
      <c r="F1660">
        <v>82.300003000000004</v>
      </c>
      <c r="G1660">
        <v>7611300</v>
      </c>
    </row>
    <row r="1661" spans="1:7" x14ac:dyDescent="0.25">
      <c r="A1661" s="20">
        <v>42921</v>
      </c>
      <c r="B1661">
        <v>82.879997000000003</v>
      </c>
      <c r="C1661">
        <v>83.449996999999996</v>
      </c>
      <c r="D1661">
        <v>80.069999999999993</v>
      </c>
      <c r="E1661">
        <v>82.400002000000001</v>
      </c>
      <c r="F1661">
        <v>82.400002000000001</v>
      </c>
      <c r="G1661">
        <v>13758900</v>
      </c>
    </row>
    <row r="1662" spans="1:7" x14ac:dyDescent="0.25">
      <c r="A1662" s="20">
        <v>42922</v>
      </c>
      <c r="B1662">
        <v>80.910004000000001</v>
      </c>
      <c r="C1662">
        <v>81.300003000000004</v>
      </c>
      <c r="D1662">
        <v>77.519997000000004</v>
      </c>
      <c r="E1662">
        <v>78.290001000000004</v>
      </c>
      <c r="F1662">
        <v>78.290001000000004</v>
      </c>
      <c r="G1662">
        <v>22317800</v>
      </c>
    </row>
    <row r="1663" spans="1:7" x14ac:dyDescent="0.25">
      <c r="A1663" s="20">
        <v>42923</v>
      </c>
      <c r="B1663">
        <v>79.800003000000004</v>
      </c>
      <c r="C1663">
        <v>81.080001999999993</v>
      </c>
      <c r="D1663">
        <v>79.089995999999999</v>
      </c>
      <c r="E1663">
        <v>80.910004000000001</v>
      </c>
      <c r="F1663">
        <v>80.910004000000001</v>
      </c>
      <c r="G1663">
        <v>11700800</v>
      </c>
    </row>
    <row r="1664" spans="1:7" x14ac:dyDescent="0.25">
      <c r="A1664" s="20">
        <v>42926</v>
      </c>
      <c r="B1664">
        <v>81.069999999999993</v>
      </c>
      <c r="C1664">
        <v>83.599997999999999</v>
      </c>
      <c r="D1664">
        <v>80.949996999999996</v>
      </c>
      <c r="E1664">
        <v>82.900002000000001</v>
      </c>
      <c r="F1664">
        <v>82.900002000000001</v>
      </c>
      <c r="G1664">
        <v>10359500</v>
      </c>
    </row>
    <row r="1665" spans="1:7" x14ac:dyDescent="0.25">
      <c r="A1665" s="20">
        <v>42927</v>
      </c>
      <c r="B1665">
        <v>82.739998</v>
      </c>
      <c r="C1665">
        <v>83.730002999999996</v>
      </c>
      <c r="D1665">
        <v>79.370002999999997</v>
      </c>
      <c r="E1665">
        <v>83.330001999999993</v>
      </c>
      <c r="F1665">
        <v>83.330001999999993</v>
      </c>
      <c r="G1665">
        <v>17800000</v>
      </c>
    </row>
    <row r="1666" spans="1:7" x14ac:dyDescent="0.25">
      <c r="A1666" s="20">
        <v>42928</v>
      </c>
      <c r="B1666">
        <v>84.720000999999996</v>
      </c>
      <c r="C1666">
        <v>85.959998999999996</v>
      </c>
      <c r="D1666">
        <v>84.629997000000003</v>
      </c>
      <c r="E1666">
        <v>85.620002999999997</v>
      </c>
      <c r="F1666">
        <v>85.620002999999997</v>
      </c>
      <c r="G1666">
        <v>9527000</v>
      </c>
    </row>
    <row r="1667" spans="1:7" x14ac:dyDescent="0.25">
      <c r="A1667" s="20">
        <v>42929</v>
      </c>
      <c r="B1667">
        <v>85.790001000000004</v>
      </c>
      <c r="C1667">
        <v>86.849997999999999</v>
      </c>
      <c r="D1667">
        <v>85.660004000000001</v>
      </c>
      <c r="E1667">
        <v>86.559997999999993</v>
      </c>
      <c r="F1667">
        <v>86.559997999999993</v>
      </c>
      <c r="G1667">
        <v>8469600</v>
      </c>
    </row>
    <row r="1668" spans="1:7" x14ac:dyDescent="0.25">
      <c r="A1668" s="20">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734"/>
  <sheetViews>
    <sheetView topLeftCell="A711" workbookViewId="0">
      <selection activeCell="K732" sqref="K732"/>
    </sheetView>
  </sheetViews>
  <sheetFormatPr defaultRowHeight="15" x14ac:dyDescent="0.25"/>
  <cols>
    <col min="1" max="1" width="11.42578125" customWidth="1"/>
  </cols>
  <sheetData>
    <row r="1" spans="1:7" x14ac:dyDescent="0.25">
      <c r="A1" t="s">
        <v>31</v>
      </c>
      <c r="B1" t="s">
        <v>24</v>
      </c>
      <c r="C1" t="s">
        <v>25</v>
      </c>
      <c r="D1" t="s">
        <v>26</v>
      </c>
      <c r="E1" t="s">
        <v>27</v>
      </c>
      <c r="F1" t="s">
        <v>29</v>
      </c>
      <c r="G1" t="s">
        <v>28</v>
      </c>
    </row>
    <row r="2" spans="1:7" x14ac:dyDescent="0.25">
      <c r="A2" s="20">
        <v>43159</v>
      </c>
      <c r="B2">
        <v>51</v>
      </c>
      <c r="C2">
        <v>51.080002</v>
      </c>
      <c r="D2">
        <v>48.919998</v>
      </c>
      <c r="E2">
        <v>48.919998</v>
      </c>
      <c r="F2">
        <v>48.919998</v>
      </c>
      <c r="G2">
        <v>4734500</v>
      </c>
    </row>
    <row r="3" spans="1:7" x14ac:dyDescent="0.25">
      <c r="A3" s="20">
        <v>43160</v>
      </c>
      <c r="B3">
        <v>49.16</v>
      </c>
      <c r="C3">
        <v>49.439999</v>
      </c>
      <c r="D3">
        <v>46.279998999999997</v>
      </c>
      <c r="E3">
        <v>47.48</v>
      </c>
      <c r="F3">
        <v>47.48</v>
      </c>
      <c r="G3">
        <v>8929800</v>
      </c>
    </row>
    <row r="4" spans="1:7" x14ac:dyDescent="0.25">
      <c r="A4" s="20">
        <v>43161</v>
      </c>
      <c r="B4">
        <v>46.32</v>
      </c>
      <c r="C4">
        <v>48.68</v>
      </c>
      <c r="D4">
        <v>45.759998000000003</v>
      </c>
      <c r="E4">
        <v>48.439999</v>
      </c>
      <c r="F4">
        <v>48.439999</v>
      </c>
      <c r="G4">
        <v>4694300</v>
      </c>
    </row>
    <row r="5" spans="1:7" x14ac:dyDescent="0.25">
      <c r="A5" s="20">
        <v>43164</v>
      </c>
      <c r="B5">
        <v>48.040000999999997</v>
      </c>
      <c r="C5">
        <v>49.759998000000003</v>
      </c>
      <c r="D5">
        <v>48</v>
      </c>
      <c r="E5">
        <v>49.639999000000003</v>
      </c>
      <c r="F5">
        <v>49.639999000000003</v>
      </c>
      <c r="G5">
        <v>3456600</v>
      </c>
    </row>
    <row r="6" spans="1:7" x14ac:dyDescent="0.25">
      <c r="A6" s="20">
        <v>43165</v>
      </c>
      <c r="B6">
        <v>49.799999</v>
      </c>
      <c r="C6">
        <v>49.799999</v>
      </c>
      <c r="D6">
        <v>48.48</v>
      </c>
      <c r="E6">
        <v>49.48</v>
      </c>
      <c r="F6">
        <v>49.48</v>
      </c>
      <c r="G6">
        <v>3491100</v>
      </c>
    </row>
    <row r="7" spans="1:7" x14ac:dyDescent="0.25">
      <c r="A7" s="20">
        <v>43166</v>
      </c>
      <c r="B7">
        <v>48.360000999999997</v>
      </c>
      <c r="C7">
        <v>49.799999</v>
      </c>
      <c r="D7">
        <v>48.200001</v>
      </c>
      <c r="E7">
        <v>49.639999000000003</v>
      </c>
      <c r="F7">
        <v>49.639999000000003</v>
      </c>
      <c r="G7">
        <v>3543100</v>
      </c>
    </row>
    <row r="8" spans="1:7" x14ac:dyDescent="0.25">
      <c r="A8" s="20">
        <v>43167</v>
      </c>
      <c r="B8">
        <v>49.919998</v>
      </c>
      <c r="C8">
        <v>50.639999000000003</v>
      </c>
      <c r="D8">
        <v>49.759998000000003</v>
      </c>
      <c r="E8">
        <v>50.560001</v>
      </c>
      <c r="F8">
        <v>50.560001</v>
      </c>
      <c r="G8">
        <v>3985800</v>
      </c>
    </row>
    <row r="9" spans="1:7" x14ac:dyDescent="0.25">
      <c r="A9" s="20">
        <v>43168</v>
      </c>
      <c r="B9">
        <v>51.040000999999997</v>
      </c>
      <c r="C9">
        <v>52.919998</v>
      </c>
      <c r="D9">
        <v>51</v>
      </c>
      <c r="E9">
        <v>52.919998</v>
      </c>
      <c r="F9">
        <v>52.919998</v>
      </c>
      <c r="G9">
        <v>4801100</v>
      </c>
    </row>
    <row r="10" spans="1:7" x14ac:dyDescent="0.25">
      <c r="A10" s="20">
        <v>43171</v>
      </c>
      <c r="B10">
        <v>52.279998999999997</v>
      </c>
      <c r="C10">
        <v>52.439999</v>
      </c>
      <c r="D10">
        <v>51.240001999999997</v>
      </c>
      <c r="E10">
        <v>51.400002000000001</v>
      </c>
      <c r="F10">
        <v>51.400002000000001</v>
      </c>
      <c r="G10">
        <v>4339500</v>
      </c>
    </row>
    <row r="11" spans="1:7" x14ac:dyDescent="0.25">
      <c r="A11" s="20">
        <v>43172</v>
      </c>
      <c r="B11">
        <v>52.119999</v>
      </c>
      <c r="C11">
        <v>52.279998999999997</v>
      </c>
      <c r="D11">
        <v>50.599997999999999</v>
      </c>
      <c r="E11">
        <v>50.959999000000003</v>
      </c>
      <c r="F11">
        <v>50.959999000000003</v>
      </c>
      <c r="G11">
        <v>3582000</v>
      </c>
    </row>
    <row r="12" spans="1:7" x14ac:dyDescent="0.25">
      <c r="A12" s="20">
        <v>43173</v>
      </c>
      <c r="B12">
        <v>51.48</v>
      </c>
      <c r="C12">
        <v>51.48</v>
      </c>
      <c r="D12">
        <v>50.080002</v>
      </c>
      <c r="E12">
        <v>50.48</v>
      </c>
      <c r="F12">
        <v>50.48</v>
      </c>
      <c r="G12">
        <v>3647600</v>
      </c>
    </row>
    <row r="13" spans="1:7" x14ac:dyDescent="0.25">
      <c r="A13" s="20">
        <v>43174</v>
      </c>
      <c r="B13">
        <v>50.720001000000003</v>
      </c>
      <c r="C13">
        <v>51.48</v>
      </c>
      <c r="D13">
        <v>50.200001</v>
      </c>
      <c r="E13">
        <v>51.119999</v>
      </c>
      <c r="F13">
        <v>51.119999</v>
      </c>
      <c r="G13">
        <v>2607200</v>
      </c>
    </row>
    <row r="14" spans="1:7" x14ac:dyDescent="0.25">
      <c r="A14" s="20">
        <v>43175</v>
      </c>
      <c r="B14">
        <v>51.400002000000001</v>
      </c>
      <c r="C14">
        <v>52.279998999999997</v>
      </c>
      <c r="D14">
        <v>51.360000999999997</v>
      </c>
      <c r="E14">
        <v>51.639999000000003</v>
      </c>
      <c r="F14">
        <v>51.639999000000003</v>
      </c>
      <c r="G14">
        <v>2056400</v>
      </c>
    </row>
    <row r="15" spans="1:7" x14ac:dyDescent="0.25">
      <c r="A15" s="20">
        <v>43178</v>
      </c>
      <c r="B15">
        <v>51.119999</v>
      </c>
      <c r="C15">
        <v>51.200001</v>
      </c>
      <c r="D15">
        <v>48</v>
      </c>
      <c r="E15">
        <v>49.200001</v>
      </c>
      <c r="F15">
        <v>49.200001</v>
      </c>
      <c r="G15">
        <v>7091400</v>
      </c>
    </row>
    <row r="16" spans="1:7" x14ac:dyDescent="0.25">
      <c r="A16" s="20">
        <v>43179</v>
      </c>
      <c r="B16">
        <v>49.48</v>
      </c>
      <c r="C16">
        <v>50.040000999999997</v>
      </c>
      <c r="D16">
        <v>49.200001</v>
      </c>
      <c r="E16">
        <v>49.880001</v>
      </c>
      <c r="F16">
        <v>49.880001</v>
      </c>
      <c r="G16">
        <v>2710800</v>
      </c>
    </row>
    <row r="17" spans="1:7" x14ac:dyDescent="0.25">
      <c r="A17" s="20">
        <v>43180</v>
      </c>
      <c r="B17">
        <v>50.119999</v>
      </c>
      <c r="C17">
        <v>51.52</v>
      </c>
      <c r="D17">
        <v>49.919998</v>
      </c>
      <c r="E17">
        <v>50.119999</v>
      </c>
      <c r="F17">
        <v>50.119999</v>
      </c>
      <c r="G17">
        <v>4159000</v>
      </c>
    </row>
    <row r="18" spans="1:7" x14ac:dyDescent="0.25">
      <c r="A18" s="20">
        <v>43181</v>
      </c>
      <c r="B18">
        <v>48.599997999999999</v>
      </c>
      <c r="C18">
        <v>49.32</v>
      </c>
      <c r="D18">
        <v>46.599997999999999</v>
      </c>
      <c r="E18">
        <v>46.759998000000003</v>
      </c>
      <c r="F18">
        <v>46.759998000000003</v>
      </c>
      <c r="G18">
        <v>8661900</v>
      </c>
    </row>
    <row r="19" spans="1:7" x14ac:dyDescent="0.25">
      <c r="A19" s="20">
        <v>43182</v>
      </c>
      <c r="B19">
        <v>47.279998999999997</v>
      </c>
      <c r="C19">
        <v>47.919998</v>
      </c>
      <c r="D19">
        <v>45.52</v>
      </c>
      <c r="E19">
        <v>45.639999000000003</v>
      </c>
      <c r="F19">
        <v>45.639999000000003</v>
      </c>
      <c r="G19">
        <v>6758700</v>
      </c>
    </row>
    <row r="20" spans="1:7" x14ac:dyDescent="0.25">
      <c r="A20" s="20">
        <v>43185</v>
      </c>
      <c r="B20">
        <v>47.240001999999997</v>
      </c>
      <c r="C20">
        <v>47.400002000000001</v>
      </c>
      <c r="D20">
        <v>45.84</v>
      </c>
      <c r="E20">
        <v>47.32</v>
      </c>
      <c r="F20">
        <v>47.32</v>
      </c>
      <c r="G20">
        <v>3774300</v>
      </c>
    </row>
    <row r="21" spans="1:7" x14ac:dyDescent="0.25">
      <c r="A21" s="20">
        <v>43186</v>
      </c>
      <c r="B21">
        <v>47.439999</v>
      </c>
      <c r="C21">
        <v>47.439999</v>
      </c>
      <c r="D21">
        <v>45.200001</v>
      </c>
      <c r="E21">
        <v>45.639999000000003</v>
      </c>
      <c r="F21">
        <v>45.639999000000003</v>
      </c>
      <c r="G21">
        <v>4217900</v>
      </c>
    </row>
    <row r="22" spans="1:7" x14ac:dyDescent="0.25">
      <c r="A22" s="20">
        <v>43187</v>
      </c>
      <c r="B22">
        <v>45.84</v>
      </c>
      <c r="C22">
        <v>46.080002</v>
      </c>
      <c r="D22">
        <v>44.439999</v>
      </c>
      <c r="E22">
        <v>45.16</v>
      </c>
      <c r="F22">
        <v>45.16</v>
      </c>
      <c r="G22">
        <v>4482100</v>
      </c>
    </row>
    <row r="23" spans="1:7" x14ac:dyDescent="0.25">
      <c r="A23" s="20">
        <v>43188</v>
      </c>
      <c r="B23">
        <v>45.720001000000003</v>
      </c>
      <c r="C23">
        <v>46.959999000000003</v>
      </c>
      <c r="D23">
        <v>45.360000999999997</v>
      </c>
      <c r="E23">
        <v>46.959999000000003</v>
      </c>
      <c r="F23">
        <v>46.959999000000003</v>
      </c>
      <c r="G23">
        <v>3965200</v>
      </c>
    </row>
    <row r="24" spans="1:7" x14ac:dyDescent="0.25">
      <c r="A24" s="20">
        <v>43192</v>
      </c>
      <c r="B24">
        <v>46.040000999999997</v>
      </c>
      <c r="C24">
        <v>46.32</v>
      </c>
      <c r="D24">
        <v>43.599997999999999</v>
      </c>
      <c r="E24">
        <v>44.599997999999999</v>
      </c>
      <c r="F24">
        <v>44.599997999999999</v>
      </c>
      <c r="G24">
        <v>5886600</v>
      </c>
    </row>
    <row r="25" spans="1:7" x14ac:dyDescent="0.25">
      <c r="A25" s="20">
        <v>43193</v>
      </c>
      <c r="B25">
        <v>45.16</v>
      </c>
      <c r="C25">
        <v>45.599997999999999</v>
      </c>
      <c r="D25">
        <v>44.560001</v>
      </c>
      <c r="E25">
        <v>45.560001</v>
      </c>
      <c r="F25">
        <v>45.560001</v>
      </c>
      <c r="G25">
        <v>3769700</v>
      </c>
    </row>
    <row r="26" spans="1:7" x14ac:dyDescent="0.25">
      <c r="A26" s="20">
        <v>43194</v>
      </c>
      <c r="B26">
        <v>43.799999</v>
      </c>
      <c r="C26">
        <v>46.119999</v>
      </c>
      <c r="D26">
        <v>43.799999</v>
      </c>
      <c r="E26">
        <v>45.959999000000003</v>
      </c>
      <c r="F26">
        <v>45.959999000000003</v>
      </c>
      <c r="G26">
        <v>4088400</v>
      </c>
    </row>
    <row r="27" spans="1:7" x14ac:dyDescent="0.25">
      <c r="A27" s="20">
        <v>43195</v>
      </c>
      <c r="B27">
        <v>46.360000999999997</v>
      </c>
      <c r="C27">
        <v>46.880001</v>
      </c>
      <c r="D27">
        <v>45.959999000000003</v>
      </c>
      <c r="E27">
        <v>46.759998000000003</v>
      </c>
      <c r="F27">
        <v>46.759998000000003</v>
      </c>
      <c r="G27">
        <v>2327000</v>
      </c>
    </row>
    <row r="28" spans="1:7" x14ac:dyDescent="0.25">
      <c r="A28" s="20">
        <v>43196</v>
      </c>
      <c r="B28">
        <v>46.040000999999997</v>
      </c>
      <c r="C28">
        <v>46.68</v>
      </c>
      <c r="D28">
        <v>44.279998999999997</v>
      </c>
      <c r="E28">
        <v>45.52</v>
      </c>
      <c r="F28">
        <v>45.52</v>
      </c>
      <c r="G28">
        <v>3944600</v>
      </c>
    </row>
    <row r="29" spans="1:7" x14ac:dyDescent="0.25">
      <c r="A29" s="20">
        <v>43199</v>
      </c>
      <c r="B29">
        <v>45.68</v>
      </c>
      <c r="C29">
        <v>46.080002</v>
      </c>
      <c r="D29">
        <v>45.16</v>
      </c>
      <c r="E29">
        <v>45.240001999999997</v>
      </c>
      <c r="F29">
        <v>45.240001999999997</v>
      </c>
      <c r="G29">
        <v>2338300</v>
      </c>
    </row>
    <row r="30" spans="1:7" x14ac:dyDescent="0.25">
      <c r="A30" s="20">
        <v>43200</v>
      </c>
      <c r="B30">
        <v>46.040000999999997</v>
      </c>
      <c r="C30">
        <v>46.080002</v>
      </c>
      <c r="D30">
        <v>45.32</v>
      </c>
      <c r="E30">
        <v>45.919998</v>
      </c>
      <c r="F30">
        <v>45.919998</v>
      </c>
      <c r="G30">
        <v>2484800</v>
      </c>
    </row>
    <row r="31" spans="1:7" x14ac:dyDescent="0.25">
      <c r="A31" s="20">
        <v>43201</v>
      </c>
      <c r="B31">
        <v>45.400002000000001</v>
      </c>
      <c r="C31">
        <v>46</v>
      </c>
      <c r="D31">
        <v>45.279998999999997</v>
      </c>
      <c r="E31">
        <v>45.639999000000003</v>
      </c>
      <c r="F31">
        <v>45.639999000000003</v>
      </c>
      <c r="G31">
        <v>1518700</v>
      </c>
    </row>
    <row r="32" spans="1:7" x14ac:dyDescent="0.25">
      <c r="A32" s="20">
        <v>43202</v>
      </c>
      <c r="B32">
        <v>46.040000999999997</v>
      </c>
      <c r="C32">
        <v>46.799999</v>
      </c>
      <c r="D32">
        <v>46.040000999999997</v>
      </c>
      <c r="E32">
        <v>46.639999000000003</v>
      </c>
      <c r="F32">
        <v>46.639999000000003</v>
      </c>
      <c r="G32">
        <v>1970700</v>
      </c>
    </row>
    <row r="33" spans="1:7" x14ac:dyDescent="0.25">
      <c r="A33" s="20">
        <v>43203</v>
      </c>
      <c r="B33">
        <v>47.279998999999997</v>
      </c>
      <c r="C33">
        <v>47.68</v>
      </c>
      <c r="D33">
        <v>46.799999</v>
      </c>
      <c r="E33">
        <v>47.560001</v>
      </c>
      <c r="F33">
        <v>47.560001</v>
      </c>
      <c r="G33">
        <v>2522800</v>
      </c>
    </row>
    <row r="34" spans="1:7" x14ac:dyDescent="0.25">
      <c r="A34" s="20">
        <v>43206</v>
      </c>
      <c r="B34">
        <v>48.040000999999997</v>
      </c>
      <c r="C34">
        <v>48.799999</v>
      </c>
      <c r="D34">
        <v>48</v>
      </c>
      <c r="E34">
        <v>48.639999000000003</v>
      </c>
      <c r="F34">
        <v>48.639999000000003</v>
      </c>
      <c r="G34">
        <v>2863200</v>
      </c>
    </row>
    <row r="35" spans="1:7" x14ac:dyDescent="0.25">
      <c r="A35" s="20">
        <v>43207</v>
      </c>
      <c r="B35">
        <v>49.16</v>
      </c>
      <c r="C35">
        <v>50.52</v>
      </c>
      <c r="D35">
        <v>49</v>
      </c>
      <c r="E35">
        <v>50.200001</v>
      </c>
      <c r="F35">
        <v>50.200001</v>
      </c>
      <c r="G35">
        <v>2327100</v>
      </c>
    </row>
    <row r="36" spans="1:7" x14ac:dyDescent="0.25">
      <c r="A36" s="20">
        <v>43208</v>
      </c>
      <c r="B36">
        <v>49.720001000000003</v>
      </c>
      <c r="C36">
        <v>50.32</v>
      </c>
      <c r="D36">
        <v>48.68</v>
      </c>
      <c r="E36">
        <v>50.119999</v>
      </c>
      <c r="F36">
        <v>50.119999</v>
      </c>
      <c r="G36">
        <v>3561600</v>
      </c>
    </row>
    <row r="37" spans="1:7" x14ac:dyDescent="0.25">
      <c r="A37" s="20">
        <v>43209</v>
      </c>
      <c r="B37">
        <v>49.400002000000001</v>
      </c>
      <c r="C37">
        <v>49.959999000000003</v>
      </c>
      <c r="D37">
        <v>48.84</v>
      </c>
      <c r="E37">
        <v>49.68</v>
      </c>
      <c r="F37">
        <v>49.68</v>
      </c>
      <c r="G37">
        <v>2442300</v>
      </c>
    </row>
    <row r="38" spans="1:7" x14ac:dyDescent="0.25">
      <c r="A38" s="20">
        <v>43210</v>
      </c>
      <c r="B38">
        <v>49.639999000000003</v>
      </c>
      <c r="C38">
        <v>50</v>
      </c>
      <c r="D38">
        <v>48.639999000000003</v>
      </c>
      <c r="E38">
        <v>48.959999000000003</v>
      </c>
      <c r="F38">
        <v>48.959999000000003</v>
      </c>
      <c r="G38">
        <v>3242700</v>
      </c>
    </row>
    <row r="39" spans="1:7" x14ac:dyDescent="0.25">
      <c r="A39" s="20">
        <v>43213</v>
      </c>
      <c r="B39">
        <v>49.16</v>
      </c>
      <c r="C39">
        <v>49.799999</v>
      </c>
      <c r="D39">
        <v>48.68</v>
      </c>
      <c r="E39">
        <v>49.200001</v>
      </c>
      <c r="F39">
        <v>49.200001</v>
      </c>
      <c r="G39">
        <v>2320800</v>
      </c>
    </row>
    <row r="40" spans="1:7" x14ac:dyDescent="0.25">
      <c r="A40" s="20">
        <v>43214</v>
      </c>
      <c r="B40">
        <v>49.759998000000003</v>
      </c>
      <c r="C40">
        <v>50.040000999999997</v>
      </c>
      <c r="D40">
        <v>46.959999000000003</v>
      </c>
      <c r="E40">
        <v>47.959999000000003</v>
      </c>
      <c r="F40">
        <v>47.959999000000003</v>
      </c>
      <c r="G40">
        <v>4744200</v>
      </c>
    </row>
    <row r="41" spans="1:7" x14ac:dyDescent="0.25">
      <c r="A41" s="20">
        <v>43215</v>
      </c>
      <c r="B41">
        <v>47.84</v>
      </c>
      <c r="C41">
        <v>47.880001</v>
      </c>
      <c r="D41">
        <v>46.959999000000003</v>
      </c>
      <c r="E41">
        <v>47.720001000000003</v>
      </c>
      <c r="F41">
        <v>47.720001000000003</v>
      </c>
      <c r="G41">
        <v>2405500</v>
      </c>
    </row>
    <row r="42" spans="1:7" x14ac:dyDescent="0.25">
      <c r="A42" s="20">
        <v>43216</v>
      </c>
      <c r="B42">
        <v>48.32</v>
      </c>
      <c r="C42">
        <v>49.16</v>
      </c>
      <c r="D42">
        <v>48.040000999999997</v>
      </c>
      <c r="E42">
        <v>49</v>
      </c>
      <c r="F42">
        <v>49</v>
      </c>
      <c r="G42">
        <v>2502200</v>
      </c>
    </row>
    <row r="43" spans="1:7" x14ac:dyDescent="0.25">
      <c r="A43" s="20">
        <v>43217</v>
      </c>
      <c r="B43">
        <v>49.32</v>
      </c>
      <c r="C43">
        <v>49.52</v>
      </c>
      <c r="D43">
        <v>48.48</v>
      </c>
      <c r="E43">
        <v>49.400002000000001</v>
      </c>
      <c r="F43">
        <v>49.400002000000001</v>
      </c>
      <c r="G43">
        <v>2254900</v>
      </c>
    </row>
    <row r="44" spans="1:7" x14ac:dyDescent="0.25">
      <c r="A44" s="20">
        <v>43220</v>
      </c>
      <c r="B44">
        <v>49.639999000000003</v>
      </c>
      <c r="C44">
        <v>50.119999</v>
      </c>
      <c r="D44">
        <v>49.200001</v>
      </c>
      <c r="E44">
        <v>49.32</v>
      </c>
      <c r="F44">
        <v>49.32</v>
      </c>
      <c r="G44">
        <v>1940000</v>
      </c>
    </row>
    <row r="45" spans="1:7" x14ac:dyDescent="0.25">
      <c r="A45" s="20">
        <v>43221</v>
      </c>
      <c r="B45">
        <v>49.16</v>
      </c>
      <c r="C45">
        <v>49.799999</v>
      </c>
      <c r="D45">
        <v>48.799999</v>
      </c>
      <c r="E45">
        <v>49.759998000000003</v>
      </c>
      <c r="F45">
        <v>49.759998000000003</v>
      </c>
      <c r="G45">
        <v>1613000</v>
      </c>
    </row>
    <row r="46" spans="1:7" x14ac:dyDescent="0.25">
      <c r="A46" s="20">
        <v>43222</v>
      </c>
      <c r="B46">
        <v>49.799999</v>
      </c>
      <c r="C46">
        <v>50.599997999999999</v>
      </c>
      <c r="D46">
        <v>49.759998000000003</v>
      </c>
      <c r="E46">
        <v>49.880001</v>
      </c>
      <c r="F46">
        <v>49.880001</v>
      </c>
      <c r="G46">
        <v>1786600</v>
      </c>
    </row>
    <row r="47" spans="1:7" x14ac:dyDescent="0.25">
      <c r="A47" s="20">
        <v>43223</v>
      </c>
      <c r="B47">
        <v>49.439999</v>
      </c>
      <c r="C47">
        <v>49.639999000000003</v>
      </c>
      <c r="D47">
        <v>47.84</v>
      </c>
      <c r="E47">
        <v>49.32</v>
      </c>
      <c r="F47">
        <v>49.32</v>
      </c>
      <c r="G47">
        <v>4142100</v>
      </c>
    </row>
    <row r="48" spans="1:7" x14ac:dyDescent="0.25">
      <c r="A48" s="20">
        <v>43224</v>
      </c>
      <c r="B48">
        <v>48.959999000000003</v>
      </c>
      <c r="C48">
        <v>50.279998999999997</v>
      </c>
      <c r="D48">
        <v>48.799999</v>
      </c>
      <c r="E48">
        <v>50.119999</v>
      </c>
      <c r="F48">
        <v>50.119999</v>
      </c>
      <c r="G48">
        <v>2045300</v>
      </c>
    </row>
    <row r="49" spans="1:7" x14ac:dyDescent="0.25">
      <c r="A49" s="20">
        <v>43227</v>
      </c>
      <c r="B49">
        <v>50.360000999999997</v>
      </c>
      <c r="C49">
        <v>50.599997999999999</v>
      </c>
      <c r="D49">
        <v>50.040000999999997</v>
      </c>
      <c r="E49">
        <v>50.279998999999997</v>
      </c>
      <c r="F49">
        <v>50.279998999999997</v>
      </c>
      <c r="G49">
        <v>1514500</v>
      </c>
    </row>
    <row r="50" spans="1:7" x14ac:dyDescent="0.25">
      <c r="A50" s="20">
        <v>43228</v>
      </c>
      <c r="B50">
        <v>50.119999</v>
      </c>
      <c r="C50">
        <v>50.48</v>
      </c>
      <c r="D50">
        <v>49.919998</v>
      </c>
      <c r="E50">
        <v>50.32</v>
      </c>
      <c r="F50">
        <v>50.32</v>
      </c>
      <c r="G50">
        <v>1203400</v>
      </c>
    </row>
    <row r="51" spans="1:7" x14ac:dyDescent="0.25">
      <c r="A51" s="20">
        <v>43229</v>
      </c>
      <c r="B51">
        <v>50.639999000000003</v>
      </c>
      <c r="C51">
        <v>51.48</v>
      </c>
      <c r="D51">
        <v>50.48</v>
      </c>
      <c r="E51">
        <v>51.48</v>
      </c>
      <c r="F51">
        <v>51.48</v>
      </c>
      <c r="G51">
        <v>1971600</v>
      </c>
    </row>
    <row r="52" spans="1:7" x14ac:dyDescent="0.25">
      <c r="A52" s="20">
        <v>43230</v>
      </c>
      <c r="B52">
        <v>51.599997999999999</v>
      </c>
      <c r="C52">
        <v>52.799999</v>
      </c>
      <c r="D52">
        <v>51.599997999999999</v>
      </c>
      <c r="E52">
        <v>52.720001000000003</v>
      </c>
      <c r="F52">
        <v>52.720001000000003</v>
      </c>
      <c r="G52">
        <v>2002700</v>
      </c>
    </row>
    <row r="53" spans="1:7" x14ac:dyDescent="0.25">
      <c r="A53" s="20">
        <v>43231</v>
      </c>
      <c r="B53">
        <v>52.599997999999999</v>
      </c>
      <c r="C53">
        <v>53.080002</v>
      </c>
      <c r="D53">
        <v>52.279998999999997</v>
      </c>
      <c r="E53">
        <v>53.080002</v>
      </c>
      <c r="F53">
        <v>53.080002</v>
      </c>
      <c r="G53">
        <v>1565000</v>
      </c>
    </row>
    <row r="54" spans="1:7" x14ac:dyDescent="0.25">
      <c r="A54" s="20">
        <v>43234</v>
      </c>
      <c r="B54">
        <v>53.32</v>
      </c>
      <c r="C54">
        <v>54.040000999999997</v>
      </c>
      <c r="D54">
        <v>53.279998999999997</v>
      </c>
      <c r="E54">
        <v>53.919998</v>
      </c>
      <c r="F54">
        <v>53.919998</v>
      </c>
      <c r="G54">
        <v>1846600</v>
      </c>
    </row>
    <row r="55" spans="1:7" x14ac:dyDescent="0.25">
      <c r="A55" s="20">
        <v>43235</v>
      </c>
      <c r="B55">
        <v>52.919998</v>
      </c>
      <c r="C55">
        <v>52.919998</v>
      </c>
      <c r="D55">
        <v>51.599997999999999</v>
      </c>
      <c r="E55">
        <v>51.959999000000003</v>
      </c>
      <c r="F55">
        <v>51.959999000000003</v>
      </c>
      <c r="G55">
        <v>3486000</v>
      </c>
    </row>
    <row r="56" spans="1:7" x14ac:dyDescent="0.25">
      <c r="A56" s="20">
        <v>43236</v>
      </c>
      <c r="B56">
        <v>52.400002000000001</v>
      </c>
      <c r="C56">
        <v>53.119999</v>
      </c>
      <c r="D56">
        <v>52.360000999999997</v>
      </c>
      <c r="E56">
        <v>52.84</v>
      </c>
      <c r="F56">
        <v>52.84</v>
      </c>
      <c r="G56">
        <v>2050200</v>
      </c>
    </row>
    <row r="57" spans="1:7" x14ac:dyDescent="0.25">
      <c r="A57" s="20">
        <v>43237</v>
      </c>
      <c r="B57">
        <v>53</v>
      </c>
      <c r="C57">
        <v>53.720001000000003</v>
      </c>
      <c r="D57">
        <v>52.68</v>
      </c>
      <c r="E57">
        <v>53.639999000000003</v>
      </c>
      <c r="F57">
        <v>53.639999000000003</v>
      </c>
      <c r="G57">
        <v>1837100</v>
      </c>
    </row>
    <row r="58" spans="1:7" x14ac:dyDescent="0.25">
      <c r="A58" s="20">
        <v>43238</v>
      </c>
      <c r="B58">
        <v>53.32</v>
      </c>
      <c r="C58">
        <v>53.52</v>
      </c>
      <c r="D58">
        <v>52.799999</v>
      </c>
      <c r="E58">
        <v>53.32</v>
      </c>
      <c r="F58">
        <v>53.32</v>
      </c>
      <c r="G58">
        <v>1749100</v>
      </c>
    </row>
    <row r="59" spans="1:7" x14ac:dyDescent="0.25">
      <c r="A59" s="20">
        <v>43241</v>
      </c>
      <c r="B59">
        <v>54.200001</v>
      </c>
      <c r="C59">
        <v>54.68</v>
      </c>
      <c r="D59">
        <v>53.799999</v>
      </c>
      <c r="E59">
        <v>54.040000999999997</v>
      </c>
      <c r="F59">
        <v>54.040000999999997</v>
      </c>
      <c r="G59">
        <v>2024600</v>
      </c>
    </row>
    <row r="60" spans="1:7" x14ac:dyDescent="0.25">
      <c r="A60" s="20">
        <v>43242</v>
      </c>
      <c r="B60">
        <v>54.240001999999997</v>
      </c>
      <c r="C60">
        <v>54.400002000000001</v>
      </c>
      <c r="D60">
        <v>53.68</v>
      </c>
      <c r="E60">
        <v>53.84</v>
      </c>
      <c r="F60">
        <v>53.84</v>
      </c>
      <c r="G60">
        <v>1180300</v>
      </c>
    </row>
    <row r="61" spans="1:7" x14ac:dyDescent="0.25">
      <c r="A61" s="20">
        <v>43243</v>
      </c>
      <c r="B61">
        <v>52.959999000000003</v>
      </c>
      <c r="C61">
        <v>54.360000999999997</v>
      </c>
      <c r="D61">
        <v>52.560001</v>
      </c>
      <c r="E61">
        <v>54.200001</v>
      </c>
      <c r="F61">
        <v>54.200001</v>
      </c>
      <c r="G61">
        <v>2031700</v>
      </c>
    </row>
    <row r="62" spans="1:7" x14ac:dyDescent="0.25">
      <c r="A62" s="20">
        <v>43244</v>
      </c>
      <c r="B62">
        <v>54.119999</v>
      </c>
      <c r="C62">
        <v>54.52</v>
      </c>
      <c r="D62">
        <v>52.880001</v>
      </c>
      <c r="E62">
        <v>54.360000999999997</v>
      </c>
      <c r="F62">
        <v>54.360000999999997</v>
      </c>
      <c r="G62">
        <v>2735200</v>
      </c>
    </row>
    <row r="63" spans="1:7" x14ac:dyDescent="0.25">
      <c r="A63" s="20">
        <v>43245</v>
      </c>
      <c r="B63">
        <v>54</v>
      </c>
      <c r="C63">
        <v>54.599997999999999</v>
      </c>
      <c r="D63">
        <v>53.759998000000003</v>
      </c>
      <c r="E63">
        <v>54</v>
      </c>
      <c r="F63">
        <v>54</v>
      </c>
      <c r="G63">
        <v>1906000</v>
      </c>
    </row>
    <row r="64" spans="1:7" x14ac:dyDescent="0.25">
      <c r="A64" s="20">
        <v>43249</v>
      </c>
      <c r="B64">
        <v>52.720001000000003</v>
      </c>
      <c r="C64">
        <v>53.32</v>
      </c>
      <c r="D64">
        <v>49.84</v>
      </c>
      <c r="E64">
        <v>50.799999</v>
      </c>
      <c r="F64">
        <v>50.799999</v>
      </c>
      <c r="G64">
        <v>5200200</v>
      </c>
    </row>
    <row r="65" spans="1:7" x14ac:dyDescent="0.25">
      <c r="A65" s="20">
        <v>43250</v>
      </c>
      <c r="B65">
        <v>51.439999</v>
      </c>
      <c r="C65">
        <v>52.32</v>
      </c>
      <c r="D65">
        <v>51.360000999999997</v>
      </c>
      <c r="E65">
        <v>51.959999000000003</v>
      </c>
      <c r="F65">
        <v>51.959999000000003</v>
      </c>
      <c r="G65">
        <v>2464800</v>
      </c>
    </row>
    <row r="66" spans="1:7" x14ac:dyDescent="0.25">
      <c r="A66" s="20">
        <v>43251</v>
      </c>
      <c r="B66">
        <v>51.959999000000003</v>
      </c>
      <c r="C66">
        <v>52.119999</v>
      </c>
      <c r="D66">
        <v>51</v>
      </c>
      <c r="E66">
        <v>51.720001000000003</v>
      </c>
      <c r="F66">
        <v>51.720001000000003</v>
      </c>
      <c r="G66">
        <v>3088400</v>
      </c>
    </row>
    <row r="67" spans="1:7" x14ac:dyDescent="0.25">
      <c r="A67" s="20">
        <v>43252</v>
      </c>
      <c r="B67">
        <v>52.799999</v>
      </c>
      <c r="C67">
        <v>53.200001</v>
      </c>
      <c r="D67">
        <v>52.68</v>
      </c>
      <c r="E67">
        <v>52.720001000000003</v>
      </c>
      <c r="F67">
        <v>52.720001000000003</v>
      </c>
      <c r="G67">
        <v>2365500</v>
      </c>
    </row>
    <row r="68" spans="1:7" x14ac:dyDescent="0.25">
      <c r="A68" s="20">
        <v>43255</v>
      </c>
      <c r="B68">
        <v>53.32</v>
      </c>
      <c r="C68">
        <v>53.959999000000003</v>
      </c>
      <c r="D68">
        <v>53.240001999999997</v>
      </c>
      <c r="E68">
        <v>53.959999000000003</v>
      </c>
      <c r="F68">
        <v>53.959999000000003</v>
      </c>
      <c r="G68">
        <v>1661300</v>
      </c>
    </row>
    <row r="69" spans="1:7" x14ac:dyDescent="0.25">
      <c r="A69" s="20">
        <v>43256</v>
      </c>
      <c r="B69">
        <v>53.880001</v>
      </c>
      <c r="C69">
        <v>54.279998999999997</v>
      </c>
      <c r="D69">
        <v>53.52</v>
      </c>
      <c r="E69">
        <v>54.200001</v>
      </c>
      <c r="F69">
        <v>54.200001</v>
      </c>
      <c r="G69">
        <v>1609100</v>
      </c>
    </row>
    <row r="70" spans="1:7" x14ac:dyDescent="0.25">
      <c r="A70" s="20">
        <v>43257</v>
      </c>
      <c r="B70">
        <v>54.439999</v>
      </c>
      <c r="C70">
        <v>55.240001999999997</v>
      </c>
      <c r="D70">
        <v>54.279998999999997</v>
      </c>
      <c r="E70">
        <v>55.080002</v>
      </c>
      <c r="F70">
        <v>55.080002</v>
      </c>
      <c r="G70">
        <v>1851400</v>
      </c>
    </row>
    <row r="71" spans="1:7" x14ac:dyDescent="0.25">
      <c r="A71" s="20">
        <v>43258</v>
      </c>
      <c r="B71">
        <v>55.360000999999997</v>
      </c>
      <c r="C71">
        <v>55.439999</v>
      </c>
      <c r="D71">
        <v>53.84</v>
      </c>
      <c r="E71">
        <v>54.720001000000003</v>
      </c>
      <c r="F71">
        <v>54.720001000000003</v>
      </c>
      <c r="G71">
        <v>2912300</v>
      </c>
    </row>
    <row r="72" spans="1:7" x14ac:dyDescent="0.25">
      <c r="A72" s="20">
        <v>43259</v>
      </c>
      <c r="B72">
        <v>54.240001999999997</v>
      </c>
      <c r="C72">
        <v>55.16</v>
      </c>
      <c r="D72">
        <v>54.16</v>
      </c>
      <c r="E72">
        <v>54.880001</v>
      </c>
      <c r="F72">
        <v>54.880001</v>
      </c>
      <c r="G72">
        <v>1746200</v>
      </c>
    </row>
    <row r="73" spans="1:7" x14ac:dyDescent="0.25">
      <c r="A73" s="20">
        <v>43262</v>
      </c>
      <c r="B73">
        <v>54.880001</v>
      </c>
      <c r="C73">
        <v>55.560001</v>
      </c>
      <c r="D73">
        <v>54.799999</v>
      </c>
      <c r="E73">
        <v>55.439999</v>
      </c>
      <c r="F73">
        <v>55.439999</v>
      </c>
      <c r="G73">
        <v>1798000</v>
      </c>
    </row>
    <row r="74" spans="1:7" x14ac:dyDescent="0.25">
      <c r="A74" s="20">
        <v>43263</v>
      </c>
      <c r="B74">
        <v>55.599997999999999</v>
      </c>
      <c r="C74">
        <v>55.759998000000003</v>
      </c>
      <c r="D74">
        <v>55.119999</v>
      </c>
      <c r="E74">
        <v>55.439999</v>
      </c>
      <c r="F74">
        <v>55.439999</v>
      </c>
      <c r="G74">
        <v>1771800</v>
      </c>
    </row>
    <row r="75" spans="1:7" x14ac:dyDescent="0.25">
      <c r="A75" s="20">
        <v>43264</v>
      </c>
      <c r="B75">
        <v>55.84</v>
      </c>
      <c r="C75">
        <v>55.959999000000003</v>
      </c>
      <c r="D75">
        <v>55.080002</v>
      </c>
      <c r="E75">
        <v>55.080002</v>
      </c>
      <c r="F75">
        <v>55.080002</v>
      </c>
      <c r="G75">
        <v>2013100</v>
      </c>
    </row>
    <row r="76" spans="1:7" x14ac:dyDescent="0.25">
      <c r="A76" s="20">
        <v>43265</v>
      </c>
      <c r="B76">
        <v>55.880001</v>
      </c>
      <c r="C76">
        <v>56.360000999999997</v>
      </c>
      <c r="D76">
        <v>55.599997999999999</v>
      </c>
      <c r="E76">
        <v>56.040000999999997</v>
      </c>
      <c r="F76">
        <v>56.040000999999997</v>
      </c>
      <c r="G76">
        <v>2220500</v>
      </c>
    </row>
    <row r="77" spans="1:7" x14ac:dyDescent="0.25">
      <c r="A77" s="20">
        <v>43266</v>
      </c>
      <c r="B77">
        <v>55.48</v>
      </c>
      <c r="C77">
        <v>55.880001</v>
      </c>
      <c r="D77">
        <v>54.959999000000003</v>
      </c>
      <c r="E77">
        <v>55.68</v>
      </c>
      <c r="F77">
        <v>55.68</v>
      </c>
      <c r="G77">
        <v>2261200</v>
      </c>
    </row>
    <row r="78" spans="1:7" x14ac:dyDescent="0.25">
      <c r="A78" s="20">
        <v>43269</v>
      </c>
      <c r="B78">
        <v>54.919998</v>
      </c>
      <c r="C78">
        <v>56.16</v>
      </c>
      <c r="D78">
        <v>54.48</v>
      </c>
      <c r="E78">
        <v>56.16</v>
      </c>
      <c r="F78">
        <v>56.16</v>
      </c>
      <c r="G78">
        <v>2005800</v>
      </c>
    </row>
    <row r="79" spans="1:7" x14ac:dyDescent="0.25">
      <c r="A79" s="20">
        <v>43270</v>
      </c>
      <c r="B79">
        <v>54.240001999999997</v>
      </c>
      <c r="C79">
        <v>55</v>
      </c>
      <c r="D79">
        <v>53.68</v>
      </c>
      <c r="E79">
        <v>54.799999</v>
      </c>
      <c r="F79">
        <v>54.799999</v>
      </c>
      <c r="G79">
        <v>4777200</v>
      </c>
    </row>
    <row r="80" spans="1:7" x14ac:dyDescent="0.25">
      <c r="A80" s="20">
        <v>43271</v>
      </c>
      <c r="B80">
        <v>55.240001999999997</v>
      </c>
      <c r="C80">
        <v>55.68</v>
      </c>
      <c r="D80">
        <v>55.200001</v>
      </c>
      <c r="E80">
        <v>55.32</v>
      </c>
      <c r="F80">
        <v>55.32</v>
      </c>
      <c r="G80">
        <v>2833700</v>
      </c>
    </row>
    <row r="81" spans="1:7" x14ac:dyDescent="0.25">
      <c r="A81" s="20">
        <v>43272</v>
      </c>
      <c r="B81">
        <v>55.200001</v>
      </c>
      <c r="C81">
        <v>55.200001</v>
      </c>
      <c r="D81">
        <v>52.919998</v>
      </c>
      <c r="E81">
        <v>53.560001</v>
      </c>
      <c r="F81">
        <v>53.560001</v>
      </c>
      <c r="G81">
        <v>4999700</v>
      </c>
    </row>
    <row r="82" spans="1:7" x14ac:dyDescent="0.25">
      <c r="A82" s="20">
        <v>43273</v>
      </c>
      <c r="B82">
        <v>54.360000999999997</v>
      </c>
      <c r="C82">
        <v>54.639999000000003</v>
      </c>
      <c r="D82">
        <v>53.959999000000003</v>
      </c>
      <c r="E82">
        <v>54.119999</v>
      </c>
      <c r="F82">
        <v>54.119999</v>
      </c>
      <c r="G82">
        <v>2460400</v>
      </c>
    </row>
    <row r="83" spans="1:7" x14ac:dyDescent="0.25">
      <c r="A83" s="20">
        <v>43276</v>
      </c>
      <c r="B83">
        <v>53.400002000000001</v>
      </c>
      <c r="C83">
        <v>53.400002000000001</v>
      </c>
      <c r="D83">
        <v>48.880001</v>
      </c>
      <c r="E83">
        <v>50.32</v>
      </c>
      <c r="F83">
        <v>50.32</v>
      </c>
      <c r="G83">
        <v>8025600</v>
      </c>
    </row>
    <row r="84" spans="1:7" x14ac:dyDescent="0.25">
      <c r="A84" s="20">
        <v>43277</v>
      </c>
      <c r="B84">
        <v>51.439999</v>
      </c>
      <c r="C84">
        <v>51.959999000000003</v>
      </c>
      <c r="D84">
        <v>50.48</v>
      </c>
      <c r="E84">
        <v>51.32</v>
      </c>
      <c r="F84">
        <v>51.32</v>
      </c>
      <c r="G84">
        <v>3524100</v>
      </c>
    </row>
    <row r="85" spans="1:7" x14ac:dyDescent="0.25">
      <c r="A85" s="20">
        <v>43278</v>
      </c>
      <c r="B85">
        <v>51.720001000000003</v>
      </c>
      <c r="C85">
        <v>52.360000999999997</v>
      </c>
      <c r="D85">
        <v>49.32</v>
      </c>
      <c r="E85">
        <v>50</v>
      </c>
      <c r="F85">
        <v>50</v>
      </c>
      <c r="G85">
        <v>6405900</v>
      </c>
    </row>
    <row r="86" spans="1:7" x14ac:dyDescent="0.25">
      <c r="A86" s="20">
        <v>43279</v>
      </c>
      <c r="B86">
        <v>49.759998000000003</v>
      </c>
      <c r="C86">
        <v>50.68</v>
      </c>
      <c r="D86">
        <v>48.720001000000003</v>
      </c>
      <c r="E86">
        <v>50.360000999999997</v>
      </c>
      <c r="F86">
        <v>50.360000999999997</v>
      </c>
      <c r="G86">
        <v>4842500</v>
      </c>
    </row>
    <row r="87" spans="1:7" x14ac:dyDescent="0.25">
      <c r="A87" s="20">
        <v>43280</v>
      </c>
      <c r="B87">
        <v>51.240001999999997</v>
      </c>
      <c r="C87">
        <v>51.84</v>
      </c>
      <c r="D87">
        <v>50.880001</v>
      </c>
      <c r="E87">
        <v>50.880001</v>
      </c>
      <c r="F87">
        <v>50.880001</v>
      </c>
      <c r="G87">
        <v>2843100</v>
      </c>
    </row>
    <row r="88" spans="1:7" x14ac:dyDescent="0.25">
      <c r="A88" s="20">
        <v>43283</v>
      </c>
      <c r="B88">
        <v>49.759998000000003</v>
      </c>
      <c r="C88">
        <v>50.959999000000003</v>
      </c>
      <c r="D88">
        <v>49.439999</v>
      </c>
      <c r="E88">
        <v>50.880001</v>
      </c>
      <c r="F88">
        <v>50.880001</v>
      </c>
      <c r="G88">
        <v>3663900</v>
      </c>
    </row>
    <row r="89" spans="1:7" x14ac:dyDescent="0.25">
      <c r="A89" s="20">
        <v>43284</v>
      </c>
      <c r="B89">
        <v>51.52</v>
      </c>
      <c r="C89">
        <v>51.68</v>
      </c>
      <c r="D89">
        <v>50.439999</v>
      </c>
      <c r="E89">
        <v>50.799999</v>
      </c>
      <c r="F89">
        <v>50.799999</v>
      </c>
      <c r="G89">
        <v>1975600</v>
      </c>
    </row>
    <row r="90" spans="1:7" x14ac:dyDescent="0.25">
      <c r="A90" s="20">
        <v>43286</v>
      </c>
      <c r="B90">
        <v>51.360000999999997</v>
      </c>
      <c r="C90">
        <v>51.639999000000003</v>
      </c>
      <c r="D90">
        <v>50.68</v>
      </c>
      <c r="E90">
        <v>51.52</v>
      </c>
      <c r="F90">
        <v>51.52</v>
      </c>
      <c r="G90">
        <v>1956600</v>
      </c>
    </row>
    <row r="91" spans="1:7" x14ac:dyDescent="0.25">
      <c r="A91" s="20">
        <v>43287</v>
      </c>
      <c r="B91">
        <v>51.599997999999999</v>
      </c>
      <c r="C91">
        <v>53</v>
      </c>
      <c r="D91">
        <v>51.560001</v>
      </c>
      <c r="E91">
        <v>52.959999000000003</v>
      </c>
      <c r="F91">
        <v>52.959999000000003</v>
      </c>
      <c r="G91">
        <v>2874600</v>
      </c>
    </row>
    <row r="92" spans="1:7" x14ac:dyDescent="0.25">
      <c r="A92" s="20">
        <v>43290</v>
      </c>
      <c r="B92">
        <v>53.68</v>
      </c>
      <c r="C92">
        <v>54.48</v>
      </c>
      <c r="D92">
        <v>53.599997999999999</v>
      </c>
      <c r="E92">
        <v>54.279998999999997</v>
      </c>
      <c r="F92">
        <v>54.279998999999997</v>
      </c>
      <c r="G92">
        <v>2322800</v>
      </c>
    </row>
    <row r="93" spans="1:7" x14ac:dyDescent="0.25">
      <c r="A93" s="20">
        <v>43291</v>
      </c>
      <c r="B93">
        <v>54.599997999999999</v>
      </c>
      <c r="C93">
        <v>54.919998</v>
      </c>
      <c r="D93">
        <v>54</v>
      </c>
      <c r="E93">
        <v>54.84</v>
      </c>
      <c r="F93">
        <v>54.84</v>
      </c>
      <c r="G93">
        <v>2091400</v>
      </c>
    </row>
    <row r="94" spans="1:7" x14ac:dyDescent="0.25">
      <c r="A94" s="20">
        <v>43292</v>
      </c>
      <c r="B94">
        <v>53.639999000000003</v>
      </c>
      <c r="C94">
        <v>54.32</v>
      </c>
      <c r="D94">
        <v>53.400002000000001</v>
      </c>
      <c r="E94">
        <v>53.880001</v>
      </c>
      <c r="F94">
        <v>53.880001</v>
      </c>
      <c r="G94">
        <v>2909200</v>
      </c>
    </row>
    <row r="95" spans="1:7" x14ac:dyDescent="0.25">
      <c r="A95" s="20">
        <v>43293</v>
      </c>
      <c r="B95">
        <v>54.439999</v>
      </c>
      <c r="C95">
        <v>54.880001</v>
      </c>
      <c r="D95">
        <v>54.119999</v>
      </c>
      <c r="E95">
        <v>54.84</v>
      </c>
      <c r="F95">
        <v>54.84</v>
      </c>
      <c r="G95">
        <v>1878700</v>
      </c>
    </row>
    <row r="96" spans="1:7" x14ac:dyDescent="0.25">
      <c r="A96" s="20">
        <v>43294</v>
      </c>
      <c r="B96">
        <v>54.560001</v>
      </c>
      <c r="C96">
        <v>55.200001</v>
      </c>
      <c r="D96">
        <v>54.32</v>
      </c>
      <c r="E96">
        <v>55.080002</v>
      </c>
      <c r="F96">
        <v>55.080002</v>
      </c>
      <c r="G96">
        <v>1609700</v>
      </c>
    </row>
    <row r="97" spans="1:7" x14ac:dyDescent="0.25">
      <c r="A97" s="20">
        <v>43297</v>
      </c>
      <c r="B97">
        <v>55.279998999999997</v>
      </c>
      <c r="C97">
        <v>55.48</v>
      </c>
      <c r="D97">
        <v>54.759998000000003</v>
      </c>
      <c r="E97">
        <v>55.240001999999997</v>
      </c>
      <c r="F97">
        <v>55.240001999999997</v>
      </c>
      <c r="G97">
        <v>2028200</v>
      </c>
    </row>
    <row r="98" spans="1:7" x14ac:dyDescent="0.25">
      <c r="A98" s="20">
        <v>43298</v>
      </c>
      <c r="B98">
        <v>54.84</v>
      </c>
      <c r="C98">
        <v>55.919998</v>
      </c>
      <c r="D98">
        <v>54.720001000000003</v>
      </c>
      <c r="E98">
        <v>55.52</v>
      </c>
      <c r="F98">
        <v>55.52</v>
      </c>
      <c r="G98">
        <v>1932300</v>
      </c>
    </row>
    <row r="99" spans="1:7" x14ac:dyDescent="0.25">
      <c r="A99" s="20">
        <v>43299</v>
      </c>
      <c r="B99">
        <v>55.959999000000003</v>
      </c>
      <c r="C99">
        <v>56.16</v>
      </c>
      <c r="D99">
        <v>55.16</v>
      </c>
      <c r="E99">
        <v>55.880001</v>
      </c>
      <c r="F99">
        <v>55.880001</v>
      </c>
      <c r="G99">
        <v>2710000</v>
      </c>
    </row>
    <row r="100" spans="1:7" x14ac:dyDescent="0.25">
      <c r="A100" s="20">
        <v>43300</v>
      </c>
      <c r="B100">
        <v>55.32</v>
      </c>
      <c r="C100">
        <v>55.759998000000003</v>
      </c>
      <c r="D100">
        <v>54.959999000000003</v>
      </c>
      <c r="E100">
        <v>55.240001999999997</v>
      </c>
      <c r="F100">
        <v>55.240001999999997</v>
      </c>
      <c r="G100">
        <v>2029700</v>
      </c>
    </row>
    <row r="101" spans="1:7" x14ac:dyDescent="0.25">
      <c r="A101" s="20">
        <v>43301</v>
      </c>
      <c r="B101">
        <v>54.919998</v>
      </c>
      <c r="C101">
        <v>55.52</v>
      </c>
      <c r="D101">
        <v>54.799999</v>
      </c>
      <c r="E101">
        <v>55.16</v>
      </c>
      <c r="F101">
        <v>55.16</v>
      </c>
      <c r="G101">
        <v>2076200</v>
      </c>
    </row>
    <row r="102" spans="1:7" x14ac:dyDescent="0.25">
      <c r="A102" s="20">
        <v>43304</v>
      </c>
      <c r="B102">
        <v>55.119999</v>
      </c>
      <c r="C102">
        <v>55.560001</v>
      </c>
      <c r="D102">
        <v>54.720001000000003</v>
      </c>
      <c r="E102">
        <v>55.240001999999997</v>
      </c>
      <c r="F102">
        <v>55.240001999999997</v>
      </c>
      <c r="G102">
        <v>1838900</v>
      </c>
    </row>
    <row r="103" spans="1:7" x14ac:dyDescent="0.25">
      <c r="A103" s="20">
        <v>43305</v>
      </c>
      <c r="B103">
        <v>56.040000999999997</v>
      </c>
      <c r="C103">
        <v>56.16</v>
      </c>
      <c r="D103">
        <v>54.759998000000003</v>
      </c>
      <c r="E103">
        <v>55.84</v>
      </c>
      <c r="F103">
        <v>55.84</v>
      </c>
      <c r="G103">
        <v>2493700</v>
      </c>
    </row>
    <row r="104" spans="1:7" x14ac:dyDescent="0.25">
      <c r="A104" s="20">
        <v>43306</v>
      </c>
      <c r="B104">
        <v>55.439999</v>
      </c>
      <c r="C104">
        <v>56.200001</v>
      </c>
      <c r="D104">
        <v>55.400002000000001</v>
      </c>
      <c r="E104">
        <v>55.880001</v>
      </c>
      <c r="F104">
        <v>55.880001</v>
      </c>
      <c r="G104">
        <v>2425600</v>
      </c>
    </row>
    <row r="105" spans="1:7" x14ac:dyDescent="0.25">
      <c r="A105" s="20">
        <v>43307</v>
      </c>
      <c r="B105">
        <v>55.84</v>
      </c>
      <c r="C105">
        <v>56.16</v>
      </c>
      <c r="D105">
        <v>55.48</v>
      </c>
      <c r="E105">
        <v>55.880001</v>
      </c>
      <c r="F105">
        <v>55.880001</v>
      </c>
      <c r="G105">
        <v>1846300</v>
      </c>
    </row>
    <row r="106" spans="1:7" x14ac:dyDescent="0.25">
      <c r="A106" s="20">
        <v>43308</v>
      </c>
      <c r="B106">
        <v>56.119999</v>
      </c>
      <c r="C106">
        <v>56.119999</v>
      </c>
      <c r="D106">
        <v>54.200001</v>
      </c>
      <c r="E106">
        <v>55</v>
      </c>
      <c r="F106">
        <v>55</v>
      </c>
      <c r="G106">
        <v>3907700</v>
      </c>
    </row>
    <row r="107" spans="1:7" x14ac:dyDescent="0.25">
      <c r="A107" s="20">
        <v>43311</v>
      </c>
      <c r="B107">
        <v>55.279998999999997</v>
      </c>
      <c r="C107">
        <v>55.32</v>
      </c>
      <c r="D107">
        <v>53.919998</v>
      </c>
      <c r="E107">
        <v>54.200001</v>
      </c>
      <c r="F107">
        <v>54.200001</v>
      </c>
      <c r="G107">
        <v>2272000</v>
      </c>
    </row>
    <row r="108" spans="1:7" x14ac:dyDescent="0.25">
      <c r="A108" s="20">
        <v>43312</v>
      </c>
      <c r="B108">
        <v>54.880001</v>
      </c>
      <c r="C108">
        <v>55.16</v>
      </c>
      <c r="D108">
        <v>54.639999000000003</v>
      </c>
      <c r="E108">
        <v>54.959999000000003</v>
      </c>
      <c r="F108">
        <v>54.959999000000003</v>
      </c>
      <c r="G108">
        <v>2377900</v>
      </c>
    </row>
    <row r="109" spans="1:7" x14ac:dyDescent="0.25">
      <c r="A109" s="20">
        <v>43313</v>
      </c>
      <c r="B109">
        <v>55.48</v>
      </c>
      <c r="C109">
        <v>55.720001000000003</v>
      </c>
      <c r="D109">
        <v>54.84</v>
      </c>
      <c r="E109">
        <v>55.279998999999997</v>
      </c>
      <c r="F109">
        <v>55.279998999999997</v>
      </c>
      <c r="G109">
        <v>2334500</v>
      </c>
    </row>
    <row r="110" spans="1:7" x14ac:dyDescent="0.25">
      <c r="A110" s="20">
        <v>43314</v>
      </c>
      <c r="B110">
        <v>54.200001</v>
      </c>
      <c r="C110">
        <v>55.720001000000003</v>
      </c>
      <c r="D110">
        <v>54.040000999999997</v>
      </c>
      <c r="E110">
        <v>55.599997999999999</v>
      </c>
      <c r="F110">
        <v>55.599997999999999</v>
      </c>
      <c r="G110">
        <v>2898900</v>
      </c>
    </row>
    <row r="111" spans="1:7" x14ac:dyDescent="0.25">
      <c r="A111" s="20">
        <v>43315</v>
      </c>
      <c r="B111">
        <v>55.639999000000003</v>
      </c>
      <c r="C111">
        <v>56.279998999999997</v>
      </c>
      <c r="D111">
        <v>55.52</v>
      </c>
      <c r="E111">
        <v>55.919998</v>
      </c>
      <c r="F111">
        <v>55.919998</v>
      </c>
      <c r="G111">
        <v>1794100</v>
      </c>
    </row>
    <row r="112" spans="1:7" x14ac:dyDescent="0.25">
      <c r="A112" s="20">
        <v>43318</v>
      </c>
      <c r="B112">
        <v>56.16</v>
      </c>
      <c r="C112">
        <v>57.080002</v>
      </c>
      <c r="D112">
        <v>56.040000999999997</v>
      </c>
      <c r="E112">
        <v>56.959999000000003</v>
      </c>
      <c r="F112">
        <v>56.959999000000003</v>
      </c>
      <c r="G112">
        <v>1594300</v>
      </c>
    </row>
    <row r="113" spans="1:7" x14ac:dyDescent="0.25">
      <c r="A113" s="20">
        <v>43319</v>
      </c>
      <c r="B113">
        <v>57.400002000000001</v>
      </c>
      <c r="C113">
        <v>57.759998000000003</v>
      </c>
      <c r="D113">
        <v>57.279998999999997</v>
      </c>
      <c r="E113">
        <v>57.639999000000003</v>
      </c>
      <c r="F113">
        <v>57.639999000000003</v>
      </c>
      <c r="G113">
        <v>1461200</v>
      </c>
    </row>
    <row r="114" spans="1:7" x14ac:dyDescent="0.25">
      <c r="A114" s="20">
        <v>43320</v>
      </c>
      <c r="B114">
        <v>57.639999000000003</v>
      </c>
      <c r="C114">
        <v>58.279998999999997</v>
      </c>
      <c r="D114">
        <v>57.439999</v>
      </c>
      <c r="E114">
        <v>58.040000999999997</v>
      </c>
      <c r="F114">
        <v>58.040000999999997</v>
      </c>
      <c r="G114">
        <v>1278300</v>
      </c>
    </row>
    <row r="115" spans="1:7" x14ac:dyDescent="0.25">
      <c r="A115" s="20">
        <v>43321</v>
      </c>
      <c r="B115">
        <v>58.119999</v>
      </c>
      <c r="C115">
        <v>58.400002000000001</v>
      </c>
      <c r="D115">
        <v>57.599997999999999</v>
      </c>
      <c r="E115">
        <v>57.639999000000003</v>
      </c>
      <c r="F115">
        <v>57.639999000000003</v>
      </c>
      <c r="G115">
        <v>1205900</v>
      </c>
    </row>
    <row r="116" spans="1:7" x14ac:dyDescent="0.25">
      <c r="A116" s="20">
        <v>43322</v>
      </c>
      <c r="B116">
        <v>56.360000999999997</v>
      </c>
      <c r="C116">
        <v>56.799999</v>
      </c>
      <c r="D116">
        <v>55.560001</v>
      </c>
      <c r="E116">
        <v>56.200001</v>
      </c>
      <c r="F116">
        <v>56.200001</v>
      </c>
      <c r="G116">
        <v>3687800</v>
      </c>
    </row>
    <row r="117" spans="1:7" x14ac:dyDescent="0.25">
      <c r="A117" s="20">
        <v>43325</v>
      </c>
      <c r="B117">
        <v>55.880001</v>
      </c>
      <c r="C117">
        <v>56.84</v>
      </c>
      <c r="D117">
        <v>54.48</v>
      </c>
      <c r="E117">
        <v>54.52</v>
      </c>
      <c r="F117">
        <v>54.52</v>
      </c>
      <c r="G117">
        <v>4558200</v>
      </c>
    </row>
    <row r="118" spans="1:7" x14ac:dyDescent="0.25">
      <c r="A118" s="20">
        <v>43326</v>
      </c>
      <c r="B118">
        <v>55.040000999999997</v>
      </c>
      <c r="C118">
        <v>55.959999000000003</v>
      </c>
      <c r="D118">
        <v>54.639999000000003</v>
      </c>
      <c r="E118">
        <v>55.919998</v>
      </c>
      <c r="F118">
        <v>55.919998</v>
      </c>
      <c r="G118">
        <v>2744900</v>
      </c>
    </row>
    <row r="119" spans="1:7" x14ac:dyDescent="0.25">
      <c r="A119" s="20">
        <v>43327</v>
      </c>
      <c r="B119">
        <v>54.48</v>
      </c>
      <c r="C119">
        <v>54.560001</v>
      </c>
      <c r="D119">
        <v>52.240001999999997</v>
      </c>
      <c r="E119">
        <v>54.119999</v>
      </c>
      <c r="F119">
        <v>54.119999</v>
      </c>
      <c r="G119">
        <v>7411500</v>
      </c>
    </row>
    <row r="120" spans="1:7" x14ac:dyDescent="0.25">
      <c r="A120" s="20">
        <v>43328</v>
      </c>
      <c r="B120">
        <v>55.200001</v>
      </c>
      <c r="C120">
        <v>56.119999</v>
      </c>
      <c r="D120">
        <v>55.16</v>
      </c>
      <c r="E120">
        <v>55.639999000000003</v>
      </c>
      <c r="F120">
        <v>55.639999000000003</v>
      </c>
      <c r="G120">
        <v>2581600</v>
      </c>
    </row>
    <row r="121" spans="1:7" x14ac:dyDescent="0.25">
      <c r="A121" s="20">
        <v>43329</v>
      </c>
      <c r="B121">
        <v>55.400002000000001</v>
      </c>
      <c r="C121">
        <v>56.560001</v>
      </c>
      <c r="D121">
        <v>55.080002</v>
      </c>
      <c r="E121">
        <v>56.439999</v>
      </c>
      <c r="F121">
        <v>56.439999</v>
      </c>
      <c r="G121">
        <v>2755300</v>
      </c>
    </row>
    <row r="122" spans="1:7" x14ac:dyDescent="0.25">
      <c r="A122" s="20">
        <v>43332</v>
      </c>
      <c r="B122">
        <v>57.040000999999997</v>
      </c>
      <c r="C122">
        <v>57.200001</v>
      </c>
      <c r="D122">
        <v>56.759998000000003</v>
      </c>
      <c r="E122">
        <v>56.959999000000003</v>
      </c>
      <c r="F122">
        <v>56.959999000000003</v>
      </c>
      <c r="G122">
        <v>1558600</v>
      </c>
    </row>
    <row r="123" spans="1:7" x14ac:dyDescent="0.25">
      <c r="A123" s="20">
        <v>43333</v>
      </c>
      <c r="B123">
        <v>57.16</v>
      </c>
      <c r="C123">
        <v>57.360000999999997</v>
      </c>
      <c r="D123">
        <v>56.32</v>
      </c>
      <c r="E123">
        <v>56.360000999999997</v>
      </c>
      <c r="F123">
        <v>56.360000999999997</v>
      </c>
      <c r="G123">
        <v>2303100</v>
      </c>
    </row>
    <row r="124" spans="1:7" x14ac:dyDescent="0.25">
      <c r="A124" s="20">
        <v>43334</v>
      </c>
      <c r="B124">
        <v>56.400002000000001</v>
      </c>
      <c r="C124">
        <v>56.959999000000003</v>
      </c>
      <c r="D124">
        <v>56.360000999999997</v>
      </c>
      <c r="E124">
        <v>56.720001000000003</v>
      </c>
      <c r="F124">
        <v>56.720001000000003</v>
      </c>
      <c r="G124">
        <v>2117600</v>
      </c>
    </row>
    <row r="125" spans="1:7" x14ac:dyDescent="0.25">
      <c r="A125" s="20">
        <v>43335</v>
      </c>
      <c r="B125">
        <v>57.040000999999997</v>
      </c>
      <c r="C125">
        <v>57.279998999999997</v>
      </c>
      <c r="D125">
        <v>56.360000999999997</v>
      </c>
      <c r="E125">
        <v>56.84</v>
      </c>
      <c r="F125">
        <v>56.84</v>
      </c>
      <c r="G125">
        <v>2686300</v>
      </c>
    </row>
    <row r="126" spans="1:7" x14ac:dyDescent="0.25">
      <c r="A126" s="20">
        <v>43336</v>
      </c>
      <c r="B126">
        <v>57.200001</v>
      </c>
      <c r="C126">
        <v>57.48</v>
      </c>
      <c r="D126">
        <v>56.919998</v>
      </c>
      <c r="E126">
        <v>57</v>
      </c>
      <c r="F126">
        <v>57</v>
      </c>
      <c r="G126">
        <v>1889100</v>
      </c>
    </row>
    <row r="127" spans="1:7" x14ac:dyDescent="0.25">
      <c r="A127" s="20">
        <v>43339</v>
      </c>
      <c r="B127">
        <v>57.48</v>
      </c>
      <c r="C127">
        <v>57.48</v>
      </c>
      <c r="D127">
        <v>56.919998</v>
      </c>
      <c r="E127">
        <v>56.959999000000003</v>
      </c>
      <c r="F127">
        <v>56.959999000000003</v>
      </c>
      <c r="G127">
        <v>1585000</v>
      </c>
    </row>
    <row r="128" spans="1:7" x14ac:dyDescent="0.25">
      <c r="A128" s="20">
        <v>43340</v>
      </c>
      <c r="B128">
        <v>57.240001999999997</v>
      </c>
      <c r="C128">
        <v>57.240001999999997</v>
      </c>
      <c r="D128">
        <v>56.639999000000003</v>
      </c>
      <c r="E128">
        <v>56.880001</v>
      </c>
      <c r="F128">
        <v>56.880001</v>
      </c>
      <c r="G128">
        <v>1405400</v>
      </c>
    </row>
    <row r="129" spans="1:7" x14ac:dyDescent="0.25">
      <c r="A129" s="20">
        <v>43341</v>
      </c>
      <c r="B129">
        <v>56.919998</v>
      </c>
      <c r="C129">
        <v>57.279998999999997</v>
      </c>
      <c r="D129">
        <v>56.68</v>
      </c>
      <c r="E129">
        <v>56.919998</v>
      </c>
      <c r="F129">
        <v>56.919998</v>
      </c>
      <c r="G129">
        <v>1326700</v>
      </c>
    </row>
    <row r="130" spans="1:7" x14ac:dyDescent="0.25">
      <c r="A130" s="20">
        <v>43342</v>
      </c>
      <c r="B130">
        <v>56.919998</v>
      </c>
      <c r="C130">
        <v>57.200001</v>
      </c>
      <c r="D130">
        <v>55.84</v>
      </c>
      <c r="E130">
        <v>56.32</v>
      </c>
      <c r="F130">
        <v>56.32</v>
      </c>
      <c r="G130">
        <v>2361700</v>
      </c>
    </row>
    <row r="131" spans="1:7" x14ac:dyDescent="0.25">
      <c r="A131" s="20">
        <v>43343</v>
      </c>
      <c r="B131">
        <v>56.040000999999997</v>
      </c>
      <c r="C131">
        <v>56.880001</v>
      </c>
      <c r="D131">
        <v>55.919998</v>
      </c>
      <c r="E131">
        <v>56.68</v>
      </c>
      <c r="F131">
        <v>56.68</v>
      </c>
      <c r="G131">
        <v>2548200</v>
      </c>
    </row>
    <row r="132" spans="1:7" x14ac:dyDescent="0.25">
      <c r="A132" s="20">
        <v>43347</v>
      </c>
      <c r="B132">
        <v>56.52</v>
      </c>
      <c r="C132">
        <v>56.639999000000003</v>
      </c>
      <c r="D132">
        <v>55.68</v>
      </c>
      <c r="E132">
        <v>56.639999000000003</v>
      </c>
      <c r="F132">
        <v>56.639999000000003</v>
      </c>
      <c r="G132">
        <v>2751500</v>
      </c>
    </row>
    <row r="133" spans="1:7" x14ac:dyDescent="0.25">
      <c r="A133" s="20">
        <v>43348</v>
      </c>
      <c r="B133">
        <v>56.240001999999997</v>
      </c>
      <c r="C133">
        <v>56.48</v>
      </c>
      <c r="D133">
        <v>55.52</v>
      </c>
      <c r="E133">
        <v>56.240001999999997</v>
      </c>
      <c r="F133">
        <v>56.240001999999997</v>
      </c>
      <c r="G133">
        <v>2481100</v>
      </c>
    </row>
    <row r="134" spans="1:7" x14ac:dyDescent="0.25">
      <c r="A134" s="20">
        <v>43349</v>
      </c>
      <c r="B134">
        <v>56.279998999999997</v>
      </c>
      <c r="C134">
        <v>56.400002000000001</v>
      </c>
      <c r="D134">
        <v>54.84</v>
      </c>
      <c r="E134">
        <v>55.48</v>
      </c>
      <c r="F134">
        <v>55.48</v>
      </c>
      <c r="G134">
        <v>3395500</v>
      </c>
    </row>
    <row r="135" spans="1:7" x14ac:dyDescent="0.25">
      <c r="A135" s="20">
        <v>43350</v>
      </c>
      <c r="B135">
        <v>54.84</v>
      </c>
      <c r="C135">
        <v>55.52</v>
      </c>
      <c r="D135">
        <v>54.52</v>
      </c>
      <c r="E135">
        <v>54.919998</v>
      </c>
      <c r="F135">
        <v>54.919998</v>
      </c>
      <c r="G135">
        <v>2981200</v>
      </c>
    </row>
    <row r="136" spans="1:7" x14ac:dyDescent="0.25">
      <c r="A136" s="20">
        <v>43353</v>
      </c>
      <c r="B136">
        <v>55.560001</v>
      </c>
      <c r="C136">
        <v>55.959999000000003</v>
      </c>
      <c r="D136">
        <v>55.400002000000001</v>
      </c>
      <c r="E136">
        <v>55.720001000000003</v>
      </c>
      <c r="F136">
        <v>55.720001000000003</v>
      </c>
      <c r="G136">
        <v>2028000</v>
      </c>
    </row>
    <row r="137" spans="1:7" x14ac:dyDescent="0.25">
      <c r="A137" s="20">
        <v>43354</v>
      </c>
      <c r="B137">
        <v>55.439999</v>
      </c>
      <c r="C137">
        <v>56.68</v>
      </c>
      <c r="D137">
        <v>55.200001</v>
      </c>
      <c r="E137">
        <v>56.639999000000003</v>
      </c>
      <c r="F137">
        <v>56.639999000000003</v>
      </c>
      <c r="G137">
        <v>2161600</v>
      </c>
    </row>
    <row r="138" spans="1:7" x14ac:dyDescent="0.25">
      <c r="A138" s="20">
        <v>43355</v>
      </c>
      <c r="B138">
        <v>56.68</v>
      </c>
      <c r="C138">
        <v>57.16</v>
      </c>
      <c r="D138">
        <v>56.52</v>
      </c>
      <c r="E138">
        <v>56.919998</v>
      </c>
      <c r="F138">
        <v>56.919998</v>
      </c>
      <c r="G138">
        <v>2414800</v>
      </c>
    </row>
    <row r="139" spans="1:7" x14ac:dyDescent="0.25">
      <c r="A139" s="20">
        <v>43356</v>
      </c>
      <c r="B139">
        <v>57.560001</v>
      </c>
      <c r="C139">
        <v>57.84</v>
      </c>
      <c r="D139">
        <v>57.52</v>
      </c>
      <c r="E139">
        <v>57.799999</v>
      </c>
      <c r="F139">
        <v>57.799999</v>
      </c>
      <c r="G139">
        <v>1557600</v>
      </c>
    </row>
    <row r="140" spans="1:7" x14ac:dyDescent="0.25">
      <c r="A140" s="20">
        <v>43357</v>
      </c>
      <c r="B140">
        <v>57.880001</v>
      </c>
      <c r="C140">
        <v>58.400002000000001</v>
      </c>
      <c r="D140">
        <v>57.639999000000003</v>
      </c>
      <c r="E140">
        <v>58.360000999999997</v>
      </c>
      <c r="F140">
        <v>58.360000999999997</v>
      </c>
      <c r="G140">
        <v>1968700</v>
      </c>
    </row>
    <row r="141" spans="1:7" x14ac:dyDescent="0.25">
      <c r="A141" s="20">
        <v>43360</v>
      </c>
      <c r="B141">
        <v>58.400002000000001</v>
      </c>
      <c r="C141">
        <v>58.48</v>
      </c>
      <c r="D141">
        <v>57.400002000000001</v>
      </c>
      <c r="E141">
        <v>57.48</v>
      </c>
      <c r="F141">
        <v>57.48</v>
      </c>
      <c r="G141">
        <v>2172100</v>
      </c>
    </row>
    <row r="142" spans="1:7" x14ac:dyDescent="0.25">
      <c r="A142" s="20">
        <v>43361</v>
      </c>
      <c r="B142">
        <v>57.66</v>
      </c>
      <c r="C142">
        <v>58.150002000000001</v>
      </c>
      <c r="D142">
        <v>57.349997999999999</v>
      </c>
      <c r="E142">
        <v>57.349997999999999</v>
      </c>
      <c r="F142">
        <v>57.349997999999999</v>
      </c>
      <c r="G142">
        <v>3521400</v>
      </c>
    </row>
    <row r="143" spans="1:7" x14ac:dyDescent="0.25">
      <c r="A143" s="20">
        <v>43362</v>
      </c>
      <c r="B143">
        <v>58.380001</v>
      </c>
      <c r="C143">
        <v>58.82</v>
      </c>
      <c r="D143">
        <v>58.369999</v>
      </c>
      <c r="E143">
        <v>58.580002</v>
      </c>
      <c r="F143">
        <v>58.580002</v>
      </c>
      <c r="G143">
        <v>3254700</v>
      </c>
    </row>
    <row r="144" spans="1:7" x14ac:dyDescent="0.25">
      <c r="A144" s="20">
        <v>43363</v>
      </c>
      <c r="B144">
        <v>58.990001999999997</v>
      </c>
      <c r="C144">
        <v>59.290000999999997</v>
      </c>
      <c r="D144">
        <v>58.860000999999997</v>
      </c>
      <c r="E144">
        <v>59.25</v>
      </c>
      <c r="F144">
        <v>59.25</v>
      </c>
      <c r="G144">
        <v>2686100</v>
      </c>
    </row>
    <row r="145" spans="1:7" x14ac:dyDescent="0.25">
      <c r="A145" s="20">
        <v>43364</v>
      </c>
      <c r="B145">
        <v>59.080002</v>
      </c>
      <c r="C145">
        <v>59.459999000000003</v>
      </c>
      <c r="D145">
        <v>58.889999000000003</v>
      </c>
      <c r="E145">
        <v>58.950001</v>
      </c>
      <c r="F145">
        <v>58.950001</v>
      </c>
      <c r="G145">
        <v>2180900</v>
      </c>
    </row>
    <row r="146" spans="1:7" x14ac:dyDescent="0.25">
      <c r="A146" s="20">
        <v>43367</v>
      </c>
      <c r="B146">
        <v>58.84</v>
      </c>
      <c r="C146">
        <v>59.080002</v>
      </c>
      <c r="D146">
        <v>58.25</v>
      </c>
      <c r="E146">
        <v>59.02</v>
      </c>
      <c r="F146">
        <v>59.02</v>
      </c>
      <c r="G146">
        <v>1854300</v>
      </c>
    </row>
    <row r="147" spans="1:7" x14ac:dyDescent="0.25">
      <c r="A147" s="20">
        <v>43368</v>
      </c>
      <c r="B147">
        <v>59.349997999999999</v>
      </c>
      <c r="C147">
        <v>59.470001000000003</v>
      </c>
      <c r="D147">
        <v>58.59</v>
      </c>
      <c r="E147">
        <v>58.689999</v>
      </c>
      <c r="F147">
        <v>58.689999</v>
      </c>
      <c r="G147">
        <v>1161100</v>
      </c>
    </row>
    <row r="148" spans="1:7" x14ac:dyDescent="0.25">
      <c r="A148" s="20">
        <v>43369</v>
      </c>
      <c r="B148">
        <v>59.049999</v>
      </c>
      <c r="C148">
        <v>59.369999</v>
      </c>
      <c r="D148">
        <v>58.16</v>
      </c>
      <c r="E148">
        <v>58.389999000000003</v>
      </c>
      <c r="F148">
        <v>58.389999000000003</v>
      </c>
      <c r="G148">
        <v>2420900</v>
      </c>
    </row>
    <row r="149" spans="1:7" x14ac:dyDescent="0.25">
      <c r="A149" s="20">
        <v>43370</v>
      </c>
      <c r="B149">
        <v>58.759998000000003</v>
      </c>
      <c r="C149">
        <v>59.130001</v>
      </c>
      <c r="D149">
        <v>58.669998</v>
      </c>
      <c r="E149">
        <v>58.810001</v>
      </c>
      <c r="F149">
        <v>58.810001</v>
      </c>
      <c r="G149">
        <v>1380400</v>
      </c>
    </row>
    <row r="150" spans="1:7" x14ac:dyDescent="0.25">
      <c r="A150" s="20">
        <v>43371</v>
      </c>
      <c r="B150">
        <v>58.599997999999999</v>
      </c>
      <c r="C150">
        <v>59.09</v>
      </c>
      <c r="D150">
        <v>58.43</v>
      </c>
      <c r="E150">
        <v>59.09</v>
      </c>
      <c r="F150">
        <v>59.09</v>
      </c>
      <c r="G150">
        <v>1378600</v>
      </c>
    </row>
    <row r="151" spans="1:7" x14ac:dyDescent="0.25">
      <c r="A151" s="20">
        <v>43374</v>
      </c>
      <c r="B151">
        <v>59.799999</v>
      </c>
      <c r="C151">
        <v>59.889999000000003</v>
      </c>
      <c r="D151">
        <v>58.900002000000001</v>
      </c>
      <c r="E151">
        <v>59.299999</v>
      </c>
      <c r="F151">
        <v>59.299999</v>
      </c>
      <c r="G151">
        <v>1561300</v>
      </c>
    </row>
    <row r="152" spans="1:7" x14ac:dyDescent="0.25">
      <c r="A152" s="20">
        <v>43375</v>
      </c>
      <c r="B152">
        <v>59.25</v>
      </c>
      <c r="C152">
        <v>59.610000999999997</v>
      </c>
      <c r="D152">
        <v>58.959999000000003</v>
      </c>
      <c r="E152">
        <v>59.240001999999997</v>
      </c>
      <c r="F152">
        <v>59.240001999999997</v>
      </c>
      <c r="G152">
        <v>1014500</v>
      </c>
    </row>
    <row r="153" spans="1:7" x14ac:dyDescent="0.25">
      <c r="A153" s="20">
        <v>43376</v>
      </c>
      <c r="B153">
        <v>59.689999</v>
      </c>
      <c r="C153">
        <v>59.709999000000003</v>
      </c>
      <c r="D153">
        <v>59.099997999999999</v>
      </c>
      <c r="E153">
        <v>59.5</v>
      </c>
      <c r="F153">
        <v>59.5</v>
      </c>
      <c r="G153">
        <v>1313100</v>
      </c>
    </row>
    <row r="154" spans="1:7" x14ac:dyDescent="0.25">
      <c r="A154" s="20">
        <v>43377</v>
      </c>
      <c r="B154">
        <v>58.970001000000003</v>
      </c>
      <c r="C154">
        <v>58.98</v>
      </c>
      <c r="D154">
        <v>56.459999000000003</v>
      </c>
      <c r="E154">
        <v>57.700001</v>
      </c>
      <c r="F154">
        <v>57.700001</v>
      </c>
      <c r="G154">
        <v>4281900</v>
      </c>
    </row>
    <row r="155" spans="1:7" x14ac:dyDescent="0.25">
      <c r="A155" s="20">
        <v>43378</v>
      </c>
      <c r="B155">
        <v>57.98</v>
      </c>
      <c r="C155">
        <v>58.52</v>
      </c>
      <c r="D155">
        <v>55.419998</v>
      </c>
      <c r="E155">
        <v>57.02</v>
      </c>
      <c r="F155">
        <v>57.02</v>
      </c>
      <c r="G155">
        <v>5906900</v>
      </c>
    </row>
    <row r="156" spans="1:7" x14ac:dyDescent="0.25">
      <c r="A156" s="20">
        <v>43381</v>
      </c>
      <c r="B156">
        <v>56.349997999999999</v>
      </c>
      <c r="C156">
        <v>57</v>
      </c>
      <c r="D156">
        <v>54.900002000000001</v>
      </c>
      <c r="E156">
        <v>56.759998000000003</v>
      </c>
      <c r="F156">
        <v>56.759998000000003</v>
      </c>
      <c r="G156">
        <v>3346800</v>
      </c>
    </row>
    <row r="157" spans="1:7" x14ac:dyDescent="0.25">
      <c r="A157" s="20">
        <v>43382</v>
      </c>
      <c r="B157">
        <v>56.09</v>
      </c>
      <c r="C157">
        <v>57.119999</v>
      </c>
      <c r="D157">
        <v>55.66</v>
      </c>
      <c r="E157">
        <v>56.32</v>
      </c>
      <c r="F157">
        <v>56.32</v>
      </c>
      <c r="G157">
        <v>2504200</v>
      </c>
    </row>
    <row r="158" spans="1:7" x14ac:dyDescent="0.25">
      <c r="A158" s="20">
        <v>43383</v>
      </c>
      <c r="B158">
        <v>55.860000999999997</v>
      </c>
      <c r="C158">
        <v>55.860000999999997</v>
      </c>
      <c r="D158">
        <v>51.549999</v>
      </c>
      <c r="E158">
        <v>51.639999000000003</v>
      </c>
      <c r="F158">
        <v>51.639999000000003</v>
      </c>
      <c r="G158">
        <v>6041900</v>
      </c>
    </row>
    <row r="159" spans="1:7" x14ac:dyDescent="0.25">
      <c r="A159" s="20">
        <v>43384</v>
      </c>
      <c r="B159">
        <v>51.84</v>
      </c>
      <c r="C159">
        <v>52.490001999999997</v>
      </c>
      <c r="D159">
        <v>48.119999</v>
      </c>
      <c r="E159">
        <v>49.259998000000003</v>
      </c>
      <c r="F159">
        <v>49.259998000000003</v>
      </c>
      <c r="G159">
        <v>11172100</v>
      </c>
    </row>
    <row r="160" spans="1:7" x14ac:dyDescent="0.25">
      <c r="A160" s="20">
        <v>43385</v>
      </c>
      <c r="B160">
        <v>51.919998</v>
      </c>
      <c r="C160">
        <v>51.990001999999997</v>
      </c>
      <c r="D160">
        <v>49.049999</v>
      </c>
      <c r="E160">
        <v>51.5</v>
      </c>
      <c r="F160">
        <v>51.5</v>
      </c>
      <c r="G160">
        <v>9256600</v>
      </c>
    </row>
    <row r="161" spans="1:7" x14ac:dyDescent="0.25">
      <c r="A161" s="20">
        <v>43388</v>
      </c>
      <c r="B161">
        <v>50.919998</v>
      </c>
      <c r="C161">
        <v>51.77</v>
      </c>
      <c r="D161">
        <v>50.209999000000003</v>
      </c>
      <c r="E161">
        <v>51.09</v>
      </c>
      <c r="F161">
        <v>51.09</v>
      </c>
      <c r="G161">
        <v>4004800</v>
      </c>
    </row>
    <row r="162" spans="1:7" x14ac:dyDescent="0.25">
      <c r="A162" s="20">
        <v>43389</v>
      </c>
      <c r="B162">
        <v>51.950001</v>
      </c>
      <c r="C162">
        <v>52.98</v>
      </c>
      <c r="D162">
        <v>51.619999</v>
      </c>
      <c r="E162">
        <v>52.93</v>
      </c>
      <c r="F162">
        <v>52.93</v>
      </c>
      <c r="G162">
        <v>3743600</v>
      </c>
    </row>
    <row r="163" spans="1:7" x14ac:dyDescent="0.25">
      <c r="A163" s="20">
        <v>43390</v>
      </c>
      <c r="B163">
        <v>53.02</v>
      </c>
      <c r="C163">
        <v>53.02</v>
      </c>
      <c r="D163">
        <v>51.09</v>
      </c>
      <c r="E163">
        <v>52.639999000000003</v>
      </c>
      <c r="F163">
        <v>52.639999000000003</v>
      </c>
      <c r="G163">
        <v>3822000</v>
      </c>
    </row>
    <row r="164" spans="1:7" x14ac:dyDescent="0.25">
      <c r="A164" s="20">
        <v>43391</v>
      </c>
      <c r="B164">
        <v>52.290000999999997</v>
      </c>
      <c r="C164">
        <v>52.290000999999997</v>
      </c>
      <c r="D164">
        <v>49.82</v>
      </c>
      <c r="E164">
        <v>50.779998999999997</v>
      </c>
      <c r="F164">
        <v>50.779998999999997</v>
      </c>
      <c r="G164">
        <v>5176700</v>
      </c>
    </row>
    <row r="165" spans="1:7" x14ac:dyDescent="0.25">
      <c r="A165" s="20">
        <v>43392</v>
      </c>
      <c r="B165">
        <v>51</v>
      </c>
      <c r="C165">
        <v>51.689999</v>
      </c>
      <c r="D165">
        <v>50.200001</v>
      </c>
      <c r="E165">
        <v>51.040000999999997</v>
      </c>
      <c r="F165">
        <v>51.040000999999997</v>
      </c>
      <c r="G165">
        <v>3738100</v>
      </c>
    </row>
    <row r="166" spans="1:7" x14ac:dyDescent="0.25">
      <c r="A166" s="20">
        <v>43395</v>
      </c>
      <c r="B166">
        <v>51.209999000000003</v>
      </c>
      <c r="C166">
        <v>51.290000999999997</v>
      </c>
      <c r="D166">
        <v>49.73</v>
      </c>
      <c r="E166">
        <v>50.84</v>
      </c>
      <c r="F166">
        <v>50.84</v>
      </c>
      <c r="G166">
        <v>3839600</v>
      </c>
    </row>
    <row r="167" spans="1:7" x14ac:dyDescent="0.25">
      <c r="A167" s="20">
        <v>43396</v>
      </c>
      <c r="B167">
        <v>48.630001</v>
      </c>
      <c r="C167">
        <v>50.369999</v>
      </c>
      <c r="D167">
        <v>47.919998</v>
      </c>
      <c r="E167">
        <v>49.889999000000003</v>
      </c>
      <c r="F167">
        <v>49.889999000000003</v>
      </c>
      <c r="G167">
        <v>4577100</v>
      </c>
    </row>
    <row r="168" spans="1:7" x14ac:dyDescent="0.25">
      <c r="A168" s="20">
        <v>43397</v>
      </c>
      <c r="B168">
        <v>50.130001</v>
      </c>
      <c r="C168">
        <v>50.200001</v>
      </c>
      <c r="D168">
        <v>47.34</v>
      </c>
      <c r="E168">
        <v>47.549999</v>
      </c>
      <c r="F168">
        <v>47.549999</v>
      </c>
      <c r="G168">
        <v>4609800</v>
      </c>
    </row>
    <row r="169" spans="1:7" x14ac:dyDescent="0.25">
      <c r="A169" s="20">
        <v>43398</v>
      </c>
      <c r="B169">
        <v>48.169998</v>
      </c>
      <c r="C169">
        <v>48.939999</v>
      </c>
      <c r="D169">
        <v>47.450001</v>
      </c>
      <c r="E169">
        <v>48.470001000000003</v>
      </c>
      <c r="F169">
        <v>48.470001000000003</v>
      </c>
      <c r="G169">
        <v>3792800</v>
      </c>
    </row>
    <row r="170" spans="1:7" x14ac:dyDescent="0.25">
      <c r="A170" s="20">
        <v>43399</v>
      </c>
      <c r="B170">
        <v>46.950001</v>
      </c>
      <c r="C170">
        <v>47.93</v>
      </c>
      <c r="D170">
        <v>46.099997999999999</v>
      </c>
      <c r="E170">
        <v>47.07</v>
      </c>
      <c r="F170">
        <v>47.07</v>
      </c>
      <c r="G170">
        <v>4614700</v>
      </c>
    </row>
    <row r="171" spans="1:7" x14ac:dyDescent="0.25">
      <c r="A171" s="20">
        <v>43402</v>
      </c>
      <c r="B171">
        <v>48</v>
      </c>
      <c r="C171">
        <v>48.369999</v>
      </c>
      <c r="D171">
        <v>45.799999</v>
      </c>
      <c r="E171">
        <v>46.990001999999997</v>
      </c>
      <c r="F171">
        <v>46.990001999999997</v>
      </c>
      <c r="G171">
        <v>3159000</v>
      </c>
    </row>
    <row r="172" spans="1:7" x14ac:dyDescent="0.25">
      <c r="A172" s="20">
        <v>43403</v>
      </c>
      <c r="B172">
        <v>46.810001</v>
      </c>
      <c r="C172">
        <v>47.93</v>
      </c>
      <c r="D172">
        <v>46.580002</v>
      </c>
      <c r="E172">
        <v>47.82</v>
      </c>
      <c r="F172">
        <v>47.82</v>
      </c>
      <c r="G172">
        <v>3145400</v>
      </c>
    </row>
    <row r="173" spans="1:7" x14ac:dyDescent="0.25">
      <c r="A173" s="20">
        <v>43404</v>
      </c>
      <c r="B173">
        <v>48.330002</v>
      </c>
      <c r="C173">
        <v>48.98</v>
      </c>
      <c r="D173">
        <v>47.98</v>
      </c>
      <c r="E173">
        <v>48.59</v>
      </c>
      <c r="F173">
        <v>48.59</v>
      </c>
      <c r="G173">
        <v>2914200</v>
      </c>
    </row>
    <row r="174" spans="1:7" x14ac:dyDescent="0.25">
      <c r="A174" s="20">
        <v>43405</v>
      </c>
      <c r="B174">
        <v>48.540000999999997</v>
      </c>
      <c r="C174">
        <v>49.41</v>
      </c>
      <c r="D174">
        <v>48.150002000000001</v>
      </c>
      <c r="E174">
        <v>49.380001</v>
      </c>
      <c r="F174">
        <v>49.380001</v>
      </c>
      <c r="G174">
        <v>2512700</v>
      </c>
    </row>
    <row r="175" spans="1:7" x14ac:dyDescent="0.25">
      <c r="A175" s="20">
        <v>43406</v>
      </c>
      <c r="B175">
        <v>49.799999</v>
      </c>
      <c r="C175">
        <v>50.150002000000001</v>
      </c>
      <c r="D175">
        <v>48.200001</v>
      </c>
      <c r="E175">
        <v>49.18</v>
      </c>
      <c r="F175">
        <v>49.18</v>
      </c>
      <c r="G175">
        <v>3633700</v>
      </c>
    </row>
    <row r="176" spans="1:7" x14ac:dyDescent="0.25">
      <c r="A176" s="20">
        <v>43409</v>
      </c>
      <c r="B176">
        <v>49.119999</v>
      </c>
      <c r="C176">
        <v>49.68</v>
      </c>
      <c r="D176">
        <v>48.939999</v>
      </c>
      <c r="E176">
        <v>49.400002000000001</v>
      </c>
      <c r="F176">
        <v>49.400002000000001</v>
      </c>
      <c r="G176">
        <v>1372400</v>
      </c>
    </row>
    <row r="177" spans="1:7" x14ac:dyDescent="0.25">
      <c r="A177" s="20">
        <v>43410</v>
      </c>
      <c r="B177">
        <v>49.439999</v>
      </c>
      <c r="C177">
        <v>50.240001999999997</v>
      </c>
      <c r="D177">
        <v>49.360000999999997</v>
      </c>
      <c r="E177">
        <v>50.240001999999997</v>
      </c>
      <c r="F177">
        <v>50.240001999999997</v>
      </c>
      <c r="G177">
        <v>1471900</v>
      </c>
    </row>
    <row r="178" spans="1:7" x14ac:dyDescent="0.25">
      <c r="A178" s="20">
        <v>43411</v>
      </c>
      <c r="B178">
        <v>51.200001</v>
      </c>
      <c r="C178">
        <v>52.110000999999997</v>
      </c>
      <c r="D178">
        <v>51.18</v>
      </c>
      <c r="E178">
        <v>52.099997999999999</v>
      </c>
      <c r="F178">
        <v>52.099997999999999</v>
      </c>
      <c r="G178">
        <v>2435500</v>
      </c>
    </row>
    <row r="179" spans="1:7" x14ac:dyDescent="0.25">
      <c r="A179" s="20">
        <v>43412</v>
      </c>
      <c r="B179">
        <v>52.060001</v>
      </c>
      <c r="C179">
        <v>52.869999</v>
      </c>
      <c r="D179">
        <v>51.84</v>
      </c>
      <c r="E179">
        <v>52.43</v>
      </c>
      <c r="F179">
        <v>52.43</v>
      </c>
      <c r="G179">
        <v>2096800</v>
      </c>
    </row>
    <row r="180" spans="1:7" x14ac:dyDescent="0.25">
      <c r="A180" s="20">
        <v>43413</v>
      </c>
      <c r="B180">
        <v>51.810001</v>
      </c>
      <c r="C180">
        <v>51.970001000000003</v>
      </c>
      <c r="D180">
        <v>50.720001000000003</v>
      </c>
      <c r="E180">
        <v>51.43</v>
      </c>
      <c r="F180">
        <v>51.43</v>
      </c>
      <c r="G180">
        <v>2229200</v>
      </c>
    </row>
    <row r="181" spans="1:7" x14ac:dyDescent="0.25">
      <c r="A181" s="20">
        <v>43416</v>
      </c>
      <c r="B181">
        <v>51.400002000000001</v>
      </c>
      <c r="C181">
        <v>51.5</v>
      </c>
      <c r="D181">
        <v>49.189999</v>
      </c>
      <c r="E181">
        <v>49.389999000000003</v>
      </c>
      <c r="F181">
        <v>49.389999000000003</v>
      </c>
      <c r="G181">
        <v>2754500</v>
      </c>
    </row>
    <row r="182" spans="1:7" x14ac:dyDescent="0.25">
      <c r="A182" s="20">
        <v>43417</v>
      </c>
      <c r="B182">
        <v>49.32</v>
      </c>
      <c r="C182">
        <v>49.84</v>
      </c>
      <c r="D182">
        <v>48.490001999999997</v>
      </c>
      <c r="E182">
        <v>49.130001</v>
      </c>
      <c r="F182">
        <v>49.130001</v>
      </c>
      <c r="G182">
        <v>3406700</v>
      </c>
    </row>
    <row r="183" spans="1:7" x14ac:dyDescent="0.25">
      <c r="A183" s="20">
        <v>43418</v>
      </c>
      <c r="B183">
        <v>49.639999000000003</v>
      </c>
      <c r="C183">
        <v>49.720001000000003</v>
      </c>
      <c r="D183">
        <v>47.810001</v>
      </c>
      <c r="E183">
        <v>48.529998999999997</v>
      </c>
      <c r="F183">
        <v>48.529998999999997</v>
      </c>
      <c r="G183">
        <v>2880100</v>
      </c>
    </row>
    <row r="184" spans="1:7" x14ac:dyDescent="0.25">
      <c r="A184" s="20">
        <v>43419</v>
      </c>
      <c r="B184">
        <v>48.09</v>
      </c>
      <c r="C184">
        <v>48.950001</v>
      </c>
      <c r="D184">
        <v>47.470001000000003</v>
      </c>
      <c r="E184">
        <v>48.799999</v>
      </c>
      <c r="F184">
        <v>48.799999</v>
      </c>
      <c r="G184">
        <v>3886200</v>
      </c>
    </row>
    <row r="185" spans="1:7" x14ac:dyDescent="0.25">
      <c r="A185" s="20">
        <v>43420</v>
      </c>
      <c r="B185">
        <v>48.330002</v>
      </c>
      <c r="C185">
        <v>50.009998000000003</v>
      </c>
      <c r="D185">
        <v>48.119999</v>
      </c>
      <c r="E185">
        <v>49.93</v>
      </c>
      <c r="F185">
        <v>49.93</v>
      </c>
      <c r="G185">
        <v>2834600</v>
      </c>
    </row>
    <row r="186" spans="1:7" x14ac:dyDescent="0.25">
      <c r="A186" s="20">
        <v>43423</v>
      </c>
      <c r="B186">
        <v>49.950001</v>
      </c>
      <c r="C186">
        <v>50.099997999999999</v>
      </c>
      <c r="D186">
        <v>48.259998000000003</v>
      </c>
      <c r="E186">
        <v>48.700001</v>
      </c>
      <c r="F186">
        <v>48.700001</v>
      </c>
      <c r="G186">
        <v>3858400</v>
      </c>
    </row>
    <row r="187" spans="1:7" x14ac:dyDescent="0.25">
      <c r="A187" s="20">
        <v>43424</v>
      </c>
      <c r="B187">
        <v>46.91</v>
      </c>
      <c r="C187">
        <v>47.459999000000003</v>
      </c>
      <c r="D187">
        <v>46.400002000000001</v>
      </c>
      <c r="E187">
        <v>47.049999</v>
      </c>
      <c r="F187">
        <v>47.049999</v>
      </c>
      <c r="G187">
        <v>4950200</v>
      </c>
    </row>
    <row r="188" spans="1:7" x14ac:dyDescent="0.25">
      <c r="A188" s="20">
        <v>43425</v>
      </c>
      <c r="B188">
        <v>47.599997999999999</v>
      </c>
      <c r="C188">
        <v>47.950001</v>
      </c>
      <c r="D188">
        <v>47.290000999999997</v>
      </c>
      <c r="E188">
        <v>47.610000999999997</v>
      </c>
      <c r="F188">
        <v>47.610000999999997</v>
      </c>
      <c r="G188">
        <v>2744200</v>
      </c>
    </row>
    <row r="189" spans="1:7" x14ac:dyDescent="0.25">
      <c r="A189" s="20">
        <v>43427</v>
      </c>
      <c r="B189">
        <v>47.200001</v>
      </c>
      <c r="C189">
        <v>47.689999</v>
      </c>
      <c r="D189">
        <v>46.990001999999997</v>
      </c>
      <c r="E189">
        <v>47.439999</v>
      </c>
      <c r="F189">
        <v>47.439999</v>
      </c>
      <c r="G189">
        <v>1326100</v>
      </c>
    </row>
    <row r="190" spans="1:7" x14ac:dyDescent="0.25">
      <c r="A190" s="20">
        <v>43430</v>
      </c>
      <c r="B190">
        <v>47.959999000000003</v>
      </c>
      <c r="C190">
        <v>48.790000999999997</v>
      </c>
      <c r="D190">
        <v>47.950001</v>
      </c>
      <c r="E190">
        <v>48.75</v>
      </c>
      <c r="F190">
        <v>48.75</v>
      </c>
      <c r="G190">
        <v>2565200</v>
      </c>
    </row>
    <row r="191" spans="1:7" x14ac:dyDescent="0.25">
      <c r="A191" s="20">
        <v>43431</v>
      </c>
      <c r="B191">
        <v>48.529998999999997</v>
      </c>
      <c r="C191">
        <v>49.310001</v>
      </c>
      <c r="D191">
        <v>48.259998000000003</v>
      </c>
      <c r="E191">
        <v>49.240001999999997</v>
      </c>
      <c r="F191">
        <v>49.240001999999997</v>
      </c>
      <c r="G191">
        <v>2224700</v>
      </c>
    </row>
    <row r="192" spans="1:7" x14ac:dyDescent="0.25">
      <c r="A192" s="20">
        <v>43432</v>
      </c>
      <c r="B192">
        <v>49.57</v>
      </c>
      <c r="C192">
        <v>50.139999000000003</v>
      </c>
      <c r="D192">
        <v>48.970001000000003</v>
      </c>
      <c r="E192">
        <v>49.93</v>
      </c>
      <c r="F192">
        <v>49.93</v>
      </c>
      <c r="G192">
        <v>2350100</v>
      </c>
    </row>
    <row r="193" spans="1:7" x14ac:dyDescent="0.25">
      <c r="A193" s="20">
        <v>43433</v>
      </c>
      <c r="B193">
        <v>49.509998000000003</v>
      </c>
      <c r="C193">
        <v>49.84</v>
      </c>
      <c r="D193">
        <v>48.549999</v>
      </c>
      <c r="E193">
        <v>49.459999000000003</v>
      </c>
      <c r="F193">
        <v>49.459999000000003</v>
      </c>
      <c r="G193">
        <v>2654100</v>
      </c>
    </row>
    <row r="194" spans="1:7" x14ac:dyDescent="0.25">
      <c r="A194" s="20">
        <v>43434</v>
      </c>
      <c r="B194">
        <v>49.290000999999997</v>
      </c>
      <c r="C194">
        <v>50.310001</v>
      </c>
      <c r="D194">
        <v>49.169998</v>
      </c>
      <c r="E194">
        <v>50.110000999999997</v>
      </c>
      <c r="F194">
        <v>50.110000999999997</v>
      </c>
      <c r="G194">
        <v>1698500</v>
      </c>
    </row>
    <row r="195" spans="1:7" x14ac:dyDescent="0.25">
      <c r="A195" s="20">
        <v>43437</v>
      </c>
      <c r="B195">
        <v>52</v>
      </c>
      <c r="C195">
        <v>52.110000999999997</v>
      </c>
      <c r="D195">
        <v>51.240001999999997</v>
      </c>
      <c r="E195">
        <v>51.560001</v>
      </c>
      <c r="F195">
        <v>51.560001</v>
      </c>
      <c r="G195">
        <v>2704000</v>
      </c>
    </row>
    <row r="196" spans="1:7" x14ac:dyDescent="0.25">
      <c r="A196" s="20">
        <v>43438</v>
      </c>
      <c r="B196">
        <v>51.299999</v>
      </c>
      <c r="C196">
        <v>51.799999</v>
      </c>
      <c r="D196">
        <v>47.669998</v>
      </c>
      <c r="E196">
        <v>48.310001</v>
      </c>
      <c r="F196">
        <v>48.310001</v>
      </c>
      <c r="G196">
        <v>4253900</v>
      </c>
    </row>
    <row r="197" spans="1:7" x14ac:dyDescent="0.25">
      <c r="A197" s="20">
        <v>43440</v>
      </c>
      <c r="B197">
        <v>46.139999000000003</v>
      </c>
      <c r="C197">
        <v>47.73</v>
      </c>
      <c r="D197">
        <v>44.970001000000003</v>
      </c>
      <c r="E197">
        <v>47.619999</v>
      </c>
      <c r="F197">
        <v>47.619999</v>
      </c>
      <c r="G197">
        <v>5636300</v>
      </c>
    </row>
    <row r="198" spans="1:7" x14ac:dyDescent="0.25">
      <c r="A198" s="20">
        <v>43441</v>
      </c>
      <c r="B198">
        <v>47.59</v>
      </c>
      <c r="C198">
        <v>48.080002</v>
      </c>
      <c r="D198">
        <v>45.48</v>
      </c>
      <c r="E198">
        <v>45.91</v>
      </c>
      <c r="F198">
        <v>45.91</v>
      </c>
      <c r="G198">
        <v>4888000</v>
      </c>
    </row>
    <row r="199" spans="1:7" x14ac:dyDescent="0.25">
      <c r="A199" s="20">
        <v>43444</v>
      </c>
      <c r="B199">
        <v>45.900002000000001</v>
      </c>
      <c r="C199">
        <v>46.349997999999999</v>
      </c>
      <c r="D199">
        <v>44.740001999999997</v>
      </c>
      <c r="E199">
        <v>46.060001</v>
      </c>
      <c r="F199">
        <v>46.060001</v>
      </c>
      <c r="G199">
        <v>4368600</v>
      </c>
    </row>
    <row r="200" spans="1:7" x14ac:dyDescent="0.25">
      <c r="A200" s="20">
        <v>43445</v>
      </c>
      <c r="B200">
        <v>46.900002000000001</v>
      </c>
      <c r="C200">
        <v>46.939999</v>
      </c>
      <c r="D200">
        <v>45.369999</v>
      </c>
      <c r="E200">
        <v>46.130001</v>
      </c>
      <c r="F200">
        <v>46.130001</v>
      </c>
      <c r="G200">
        <v>3315200</v>
      </c>
    </row>
    <row r="201" spans="1:7" x14ac:dyDescent="0.25">
      <c r="A201" s="20">
        <v>43446</v>
      </c>
      <c r="B201">
        <v>46.830002</v>
      </c>
      <c r="C201">
        <v>47.099997999999999</v>
      </c>
      <c r="D201">
        <v>46.32</v>
      </c>
      <c r="E201">
        <v>46.330002</v>
      </c>
      <c r="F201">
        <v>46.330002</v>
      </c>
      <c r="G201">
        <v>2943600</v>
      </c>
    </row>
    <row r="202" spans="1:7" x14ac:dyDescent="0.25">
      <c r="A202" s="20">
        <v>43447</v>
      </c>
      <c r="B202">
        <v>46.709999000000003</v>
      </c>
      <c r="C202">
        <v>46.970001000000003</v>
      </c>
      <c r="D202">
        <v>46.169998</v>
      </c>
      <c r="E202">
        <v>46.68</v>
      </c>
      <c r="F202">
        <v>46.68</v>
      </c>
      <c r="G202">
        <v>2660200</v>
      </c>
    </row>
    <row r="203" spans="1:7" x14ac:dyDescent="0.25">
      <c r="A203" s="20">
        <v>43448</v>
      </c>
      <c r="B203">
        <v>46.169998</v>
      </c>
      <c r="C203">
        <v>46.459999000000003</v>
      </c>
      <c r="D203">
        <v>45.59</v>
      </c>
      <c r="E203">
        <v>45.950001</v>
      </c>
      <c r="F203">
        <v>45.950001</v>
      </c>
      <c r="G203">
        <v>3182900</v>
      </c>
    </row>
    <row r="204" spans="1:7" x14ac:dyDescent="0.25">
      <c r="A204" s="20">
        <v>43451</v>
      </c>
      <c r="B204">
        <v>45.580002</v>
      </c>
      <c r="C204">
        <v>45.900002000000001</v>
      </c>
      <c r="D204">
        <v>44.150002000000001</v>
      </c>
      <c r="E204">
        <v>44.599997999999999</v>
      </c>
      <c r="F204">
        <v>44.599997999999999</v>
      </c>
      <c r="G204">
        <v>4595700</v>
      </c>
    </row>
    <row r="205" spans="1:7" x14ac:dyDescent="0.25">
      <c r="A205" s="20">
        <v>43452</v>
      </c>
      <c r="B205">
        <v>45.049999</v>
      </c>
      <c r="C205">
        <v>45.099997999999999</v>
      </c>
      <c r="D205">
        <v>43.91</v>
      </c>
      <c r="E205">
        <v>44.5</v>
      </c>
      <c r="F205">
        <v>44.5</v>
      </c>
      <c r="G205">
        <v>2582000</v>
      </c>
    </row>
    <row r="206" spans="1:7" x14ac:dyDescent="0.25">
      <c r="A206" s="20">
        <v>43453</v>
      </c>
      <c r="B206">
        <v>44.57</v>
      </c>
      <c r="C206">
        <v>45.669998</v>
      </c>
      <c r="D206">
        <v>43.939999</v>
      </c>
      <c r="E206">
        <v>44.630001</v>
      </c>
      <c r="F206">
        <v>44.630001</v>
      </c>
      <c r="G206">
        <v>5168300</v>
      </c>
    </row>
    <row r="207" spans="1:7" x14ac:dyDescent="0.25">
      <c r="A207" s="20">
        <v>43454</v>
      </c>
      <c r="B207">
        <v>44.040000999999997</v>
      </c>
      <c r="C207">
        <v>44.43</v>
      </c>
      <c r="D207">
        <v>42.799999</v>
      </c>
      <c r="E207">
        <v>43.540000999999997</v>
      </c>
      <c r="F207">
        <v>43.540000999999997</v>
      </c>
      <c r="G207">
        <v>5043500</v>
      </c>
    </row>
    <row r="208" spans="1:7" x14ac:dyDescent="0.25">
      <c r="A208" s="20">
        <v>43455</v>
      </c>
      <c r="B208">
        <v>43.470001000000003</v>
      </c>
      <c r="C208">
        <v>43.82</v>
      </c>
      <c r="D208">
        <v>42.080002</v>
      </c>
      <c r="E208">
        <v>42.419998</v>
      </c>
      <c r="F208">
        <v>42.419998</v>
      </c>
      <c r="G208">
        <v>4488200</v>
      </c>
    </row>
    <row r="209" spans="1:7" x14ac:dyDescent="0.25">
      <c r="A209" s="20">
        <v>43458</v>
      </c>
      <c r="B209">
        <v>42.150002000000001</v>
      </c>
      <c r="C209">
        <v>42.23</v>
      </c>
      <c r="D209">
        <v>41.299999</v>
      </c>
      <c r="E209">
        <v>41.299999</v>
      </c>
      <c r="F209">
        <v>41.299999</v>
      </c>
      <c r="G209">
        <v>3135100</v>
      </c>
    </row>
    <row r="210" spans="1:7" x14ac:dyDescent="0.25">
      <c r="A210" s="20">
        <v>43460</v>
      </c>
      <c r="B210">
        <v>41.459999000000003</v>
      </c>
      <c r="C210">
        <v>42.43</v>
      </c>
      <c r="D210">
        <v>40.919998</v>
      </c>
      <c r="E210">
        <v>42.349997999999999</v>
      </c>
      <c r="F210">
        <v>42.349997999999999</v>
      </c>
      <c r="G210">
        <v>4381800</v>
      </c>
    </row>
    <row r="211" spans="1:7" x14ac:dyDescent="0.25">
      <c r="A211" s="20">
        <v>43461</v>
      </c>
      <c r="B211">
        <v>41.169998</v>
      </c>
      <c r="C211">
        <v>41.700001</v>
      </c>
      <c r="D211">
        <v>40.119999</v>
      </c>
      <c r="E211">
        <v>41.549999</v>
      </c>
      <c r="F211">
        <v>41.549999</v>
      </c>
      <c r="G211">
        <v>4197300</v>
      </c>
    </row>
    <row r="212" spans="1:7" x14ac:dyDescent="0.25">
      <c r="A212" s="20">
        <v>43462</v>
      </c>
      <c r="B212">
        <v>41.529998999999997</v>
      </c>
      <c r="C212">
        <v>42.099997999999999</v>
      </c>
      <c r="D212">
        <v>40.880001</v>
      </c>
      <c r="E212">
        <v>41.540000999999997</v>
      </c>
      <c r="F212">
        <v>41.540000999999997</v>
      </c>
      <c r="G212">
        <v>3755600</v>
      </c>
    </row>
    <row r="213" spans="1:7" x14ac:dyDescent="0.25">
      <c r="A213" s="20">
        <v>43465</v>
      </c>
      <c r="B213">
        <v>42.110000999999997</v>
      </c>
      <c r="C213">
        <v>42.369999</v>
      </c>
      <c r="D213">
        <v>41.849997999999999</v>
      </c>
      <c r="E213">
        <v>42.299999</v>
      </c>
      <c r="F213">
        <v>42.299999</v>
      </c>
      <c r="G213">
        <v>2625200</v>
      </c>
    </row>
    <row r="214" spans="1:7" x14ac:dyDescent="0.25">
      <c r="A214" s="20">
        <v>43467</v>
      </c>
      <c r="B214">
        <v>41.650002000000001</v>
      </c>
      <c r="C214">
        <v>43.060001</v>
      </c>
      <c r="D214">
        <v>41.5</v>
      </c>
      <c r="E214">
        <v>42.990001999999997</v>
      </c>
      <c r="F214">
        <v>42.990001999999997</v>
      </c>
      <c r="G214">
        <v>2082500</v>
      </c>
    </row>
    <row r="215" spans="1:7" x14ac:dyDescent="0.25">
      <c r="A215" s="20">
        <v>43468</v>
      </c>
      <c r="B215">
        <v>42.52</v>
      </c>
      <c r="C215">
        <v>42.599997999999999</v>
      </c>
      <c r="D215">
        <v>41.490001999999997</v>
      </c>
      <c r="E215">
        <v>41.919998</v>
      </c>
      <c r="F215">
        <v>41.919998</v>
      </c>
      <c r="G215">
        <v>2601800</v>
      </c>
    </row>
    <row r="216" spans="1:7" x14ac:dyDescent="0.25">
      <c r="A216" s="20">
        <v>43469</v>
      </c>
      <c r="B216">
        <v>42.82</v>
      </c>
      <c r="C216">
        <v>43.700001</v>
      </c>
      <c r="D216">
        <v>42.700001</v>
      </c>
      <c r="E216">
        <v>43.66</v>
      </c>
      <c r="F216">
        <v>43.66</v>
      </c>
      <c r="G216">
        <v>2293000</v>
      </c>
    </row>
    <row r="217" spans="1:7" x14ac:dyDescent="0.25">
      <c r="A217" s="20">
        <v>43472</v>
      </c>
      <c r="B217">
        <v>43.830002</v>
      </c>
      <c r="C217">
        <v>44.400002000000001</v>
      </c>
      <c r="D217">
        <v>43.5</v>
      </c>
      <c r="E217">
        <v>44.110000999999997</v>
      </c>
      <c r="F217">
        <v>44.110000999999997</v>
      </c>
      <c r="G217">
        <v>1949600</v>
      </c>
    </row>
    <row r="218" spans="1:7" x14ac:dyDescent="0.25">
      <c r="A218" s="20">
        <v>43473</v>
      </c>
      <c r="B218">
        <v>44.52</v>
      </c>
      <c r="C218">
        <v>44.650002000000001</v>
      </c>
      <c r="D218">
        <v>43.759998000000003</v>
      </c>
      <c r="E218">
        <v>44.580002</v>
      </c>
      <c r="F218">
        <v>44.580002</v>
      </c>
      <c r="G218">
        <v>1678700</v>
      </c>
    </row>
    <row r="219" spans="1:7" x14ac:dyDescent="0.25">
      <c r="A219" s="20">
        <v>43474</v>
      </c>
      <c r="B219">
        <v>44.779998999999997</v>
      </c>
      <c r="C219">
        <v>45.369999</v>
      </c>
      <c r="D219">
        <v>44.59</v>
      </c>
      <c r="E219">
        <v>45.07</v>
      </c>
      <c r="F219">
        <v>45.07</v>
      </c>
      <c r="G219">
        <v>1970500</v>
      </c>
    </row>
    <row r="220" spans="1:7" x14ac:dyDescent="0.25">
      <c r="A220" s="20">
        <v>43475</v>
      </c>
      <c r="B220">
        <v>44.759998000000003</v>
      </c>
      <c r="C220">
        <v>45.34</v>
      </c>
      <c r="D220">
        <v>44.419998</v>
      </c>
      <c r="E220">
        <v>45.32</v>
      </c>
      <c r="F220">
        <v>45.32</v>
      </c>
      <c r="G220">
        <v>2070200</v>
      </c>
    </row>
    <row r="221" spans="1:7" x14ac:dyDescent="0.25">
      <c r="A221" s="20">
        <v>43476</v>
      </c>
      <c r="B221">
        <v>45.029998999999997</v>
      </c>
      <c r="C221">
        <v>46.099997999999999</v>
      </c>
      <c r="D221">
        <v>44.939999</v>
      </c>
      <c r="E221">
        <v>46.07</v>
      </c>
      <c r="F221">
        <v>46.07</v>
      </c>
      <c r="G221">
        <v>2052400</v>
      </c>
    </row>
    <row r="222" spans="1:7" x14ac:dyDescent="0.25">
      <c r="A222" s="20">
        <v>43479</v>
      </c>
      <c r="B222">
        <v>45.490001999999997</v>
      </c>
      <c r="C222">
        <v>46.349997999999999</v>
      </c>
      <c r="D222">
        <v>45.400002000000001</v>
      </c>
      <c r="E222">
        <v>45.990001999999997</v>
      </c>
      <c r="F222">
        <v>45.990001999999997</v>
      </c>
      <c r="G222">
        <v>2255800</v>
      </c>
    </row>
    <row r="223" spans="1:7" x14ac:dyDescent="0.25">
      <c r="A223" s="20">
        <v>43480</v>
      </c>
      <c r="B223">
        <v>46.099997999999999</v>
      </c>
      <c r="C223">
        <v>47.040000999999997</v>
      </c>
      <c r="D223">
        <v>46.099997999999999</v>
      </c>
      <c r="E223">
        <v>47.029998999999997</v>
      </c>
      <c r="F223">
        <v>47.029998999999997</v>
      </c>
      <c r="G223">
        <v>2351800</v>
      </c>
    </row>
    <row r="224" spans="1:7" x14ac:dyDescent="0.25">
      <c r="A224" s="20">
        <v>43481</v>
      </c>
      <c r="B224">
        <v>47.25</v>
      </c>
      <c r="C224">
        <v>47.360000999999997</v>
      </c>
      <c r="D224">
        <v>46.580002</v>
      </c>
      <c r="E224">
        <v>46.59</v>
      </c>
      <c r="F224">
        <v>46.59</v>
      </c>
      <c r="G224">
        <v>2011400</v>
      </c>
    </row>
    <row r="225" spans="1:7" x14ac:dyDescent="0.25">
      <c r="A225" s="20">
        <v>43482</v>
      </c>
      <c r="B225">
        <v>46.439999</v>
      </c>
      <c r="C225">
        <v>47.189999</v>
      </c>
      <c r="D225">
        <v>46.41</v>
      </c>
      <c r="E225">
        <v>46.810001</v>
      </c>
      <c r="F225">
        <v>46.810001</v>
      </c>
      <c r="G225">
        <v>2001600</v>
      </c>
    </row>
    <row r="226" spans="1:7" x14ac:dyDescent="0.25">
      <c r="A226" s="20">
        <v>43483</v>
      </c>
      <c r="B226">
        <v>47.509998000000003</v>
      </c>
      <c r="C226">
        <v>47.84</v>
      </c>
      <c r="D226">
        <v>47.130001</v>
      </c>
      <c r="E226">
        <v>47.57</v>
      </c>
      <c r="F226">
        <v>47.57</v>
      </c>
      <c r="G226">
        <v>2596300</v>
      </c>
    </row>
    <row r="227" spans="1:7" x14ac:dyDescent="0.25">
      <c r="A227" s="20">
        <v>43487</v>
      </c>
      <c r="B227">
        <v>47.16</v>
      </c>
      <c r="C227">
        <v>47.189999</v>
      </c>
      <c r="D227">
        <v>44.970001000000003</v>
      </c>
      <c r="E227">
        <v>45.529998999999997</v>
      </c>
      <c r="F227">
        <v>45.529998999999997</v>
      </c>
      <c r="G227">
        <v>3522300</v>
      </c>
    </row>
    <row r="228" spans="1:7" x14ac:dyDescent="0.25">
      <c r="A228" s="20">
        <v>43488</v>
      </c>
      <c r="B228">
        <v>45.619999</v>
      </c>
      <c r="C228">
        <v>45.689999</v>
      </c>
      <c r="D228">
        <v>44.09</v>
      </c>
      <c r="E228">
        <v>45.450001</v>
      </c>
      <c r="F228">
        <v>45.450001</v>
      </c>
      <c r="G228">
        <v>3537800</v>
      </c>
    </row>
    <row r="229" spans="1:7" x14ac:dyDescent="0.25">
      <c r="A229" s="20">
        <v>43489</v>
      </c>
      <c r="B229">
        <v>45.400002000000001</v>
      </c>
      <c r="C229">
        <v>46.240001999999997</v>
      </c>
      <c r="D229">
        <v>45.110000999999997</v>
      </c>
      <c r="E229">
        <v>46.200001</v>
      </c>
      <c r="F229">
        <v>46.200001</v>
      </c>
      <c r="G229">
        <v>2053000</v>
      </c>
    </row>
    <row r="230" spans="1:7" x14ac:dyDescent="0.25">
      <c r="A230" s="20">
        <v>43490</v>
      </c>
      <c r="B230">
        <v>46.779998999999997</v>
      </c>
      <c r="C230">
        <v>47.16</v>
      </c>
      <c r="D230">
        <v>46.599997999999999</v>
      </c>
      <c r="E230">
        <v>47.07</v>
      </c>
      <c r="F230">
        <v>47.07</v>
      </c>
      <c r="G230">
        <v>2475000</v>
      </c>
    </row>
    <row r="231" spans="1:7" x14ac:dyDescent="0.25">
      <c r="A231" s="20">
        <v>43493</v>
      </c>
      <c r="B231">
        <v>46.259998000000003</v>
      </c>
      <c r="C231">
        <v>46.259998000000003</v>
      </c>
      <c r="D231">
        <v>45.34</v>
      </c>
      <c r="E231">
        <v>46.09</v>
      </c>
      <c r="F231">
        <v>46.09</v>
      </c>
      <c r="G231">
        <v>2641600</v>
      </c>
    </row>
    <row r="232" spans="1:7" x14ac:dyDescent="0.25">
      <c r="A232" s="20">
        <v>43494</v>
      </c>
      <c r="B232">
        <v>46.41</v>
      </c>
      <c r="C232">
        <v>46.57</v>
      </c>
      <c r="D232">
        <v>45.810001</v>
      </c>
      <c r="E232">
        <v>46.150002000000001</v>
      </c>
      <c r="F232">
        <v>46.150002000000001</v>
      </c>
      <c r="G232">
        <v>1949700</v>
      </c>
    </row>
    <row r="233" spans="1:7" x14ac:dyDescent="0.25">
      <c r="A233" s="20">
        <v>43495</v>
      </c>
      <c r="B233">
        <v>46.529998999999997</v>
      </c>
      <c r="C233">
        <v>47.259998000000003</v>
      </c>
      <c r="D233">
        <v>46.139999000000003</v>
      </c>
      <c r="E233">
        <v>47.209999000000003</v>
      </c>
      <c r="F233">
        <v>47.209999000000003</v>
      </c>
      <c r="G233">
        <v>2801000</v>
      </c>
    </row>
    <row r="234" spans="1:7" x14ac:dyDescent="0.25">
      <c r="A234" s="20">
        <v>43496</v>
      </c>
      <c r="B234">
        <v>47.240001999999997</v>
      </c>
      <c r="C234">
        <v>48.23</v>
      </c>
      <c r="D234">
        <v>47.240001999999997</v>
      </c>
      <c r="E234">
        <v>48.189999</v>
      </c>
      <c r="F234">
        <v>48.189999</v>
      </c>
      <c r="G234">
        <v>3601300</v>
      </c>
    </row>
    <row r="235" spans="1:7" x14ac:dyDescent="0.25">
      <c r="A235" s="20">
        <v>43497</v>
      </c>
      <c r="B235">
        <v>48.27</v>
      </c>
      <c r="C235">
        <v>48.59</v>
      </c>
      <c r="D235">
        <v>48.080002</v>
      </c>
      <c r="E235">
        <v>48.43</v>
      </c>
      <c r="F235">
        <v>48.43</v>
      </c>
      <c r="G235">
        <v>3381300</v>
      </c>
    </row>
    <row r="236" spans="1:7" x14ac:dyDescent="0.25">
      <c r="A236" s="20">
        <v>43500</v>
      </c>
      <c r="B236">
        <v>48.549999</v>
      </c>
      <c r="C236">
        <v>49.32</v>
      </c>
      <c r="D236">
        <v>48.400002000000001</v>
      </c>
      <c r="E236">
        <v>49.23</v>
      </c>
      <c r="F236">
        <v>49.23</v>
      </c>
      <c r="G236">
        <v>2760700</v>
      </c>
    </row>
    <row r="237" spans="1:7" x14ac:dyDescent="0.25">
      <c r="A237" s="20">
        <v>43501</v>
      </c>
      <c r="B237">
        <v>49.439999</v>
      </c>
      <c r="C237">
        <v>49.959999000000003</v>
      </c>
      <c r="D237">
        <v>49.209999000000003</v>
      </c>
      <c r="E237">
        <v>49.380001</v>
      </c>
      <c r="F237">
        <v>49.380001</v>
      </c>
      <c r="G237">
        <v>2304600</v>
      </c>
    </row>
    <row r="238" spans="1:7" x14ac:dyDescent="0.25">
      <c r="A238" s="20">
        <v>43502</v>
      </c>
      <c r="B238">
        <v>49.630001</v>
      </c>
      <c r="C238">
        <v>49.84</v>
      </c>
      <c r="D238">
        <v>49.259998000000003</v>
      </c>
      <c r="E238">
        <v>49.549999</v>
      </c>
      <c r="F238">
        <v>49.549999</v>
      </c>
      <c r="G238">
        <v>1814500</v>
      </c>
    </row>
    <row r="239" spans="1:7" x14ac:dyDescent="0.25">
      <c r="A239" s="20">
        <v>43503</v>
      </c>
      <c r="B239">
        <v>48.84</v>
      </c>
      <c r="C239">
        <v>49.18</v>
      </c>
      <c r="D239">
        <v>47.720001000000003</v>
      </c>
      <c r="E239">
        <v>48.75</v>
      </c>
      <c r="F239">
        <v>48.75</v>
      </c>
      <c r="G239">
        <v>3127000</v>
      </c>
    </row>
    <row r="240" spans="1:7" x14ac:dyDescent="0.25">
      <c r="A240" s="20">
        <v>43504</v>
      </c>
      <c r="B240">
        <v>48.16</v>
      </c>
      <c r="C240">
        <v>49.049999</v>
      </c>
      <c r="D240">
        <v>47.93</v>
      </c>
      <c r="E240">
        <v>49.009998000000003</v>
      </c>
      <c r="F240">
        <v>49.009998000000003</v>
      </c>
      <c r="G240">
        <v>2566400</v>
      </c>
    </row>
    <row r="241" spans="1:7" x14ac:dyDescent="0.25">
      <c r="A241" s="20">
        <v>43507</v>
      </c>
      <c r="B241">
        <v>49.360000999999997</v>
      </c>
      <c r="C241">
        <v>49.52</v>
      </c>
      <c r="D241">
        <v>48.91</v>
      </c>
      <c r="E241">
        <v>49.290000999999997</v>
      </c>
      <c r="F241">
        <v>49.290000999999997</v>
      </c>
      <c r="G241">
        <v>1996800</v>
      </c>
    </row>
    <row r="242" spans="1:7" x14ac:dyDescent="0.25">
      <c r="A242" s="20">
        <v>43508</v>
      </c>
      <c r="B242">
        <v>49.849997999999999</v>
      </c>
      <c r="C242">
        <v>50.009998000000003</v>
      </c>
      <c r="D242">
        <v>49.57</v>
      </c>
      <c r="E242">
        <v>49.700001</v>
      </c>
      <c r="F242">
        <v>49.700001</v>
      </c>
      <c r="G242">
        <v>2350900</v>
      </c>
    </row>
    <row r="243" spans="1:7" x14ac:dyDescent="0.25">
      <c r="A243" s="20">
        <v>43509</v>
      </c>
      <c r="B243">
        <v>49.919998</v>
      </c>
      <c r="C243">
        <v>50.029998999999997</v>
      </c>
      <c r="D243">
        <v>49.5</v>
      </c>
      <c r="E243">
        <v>49.790000999999997</v>
      </c>
      <c r="F243">
        <v>49.790000999999997</v>
      </c>
      <c r="G243">
        <v>2336300</v>
      </c>
    </row>
    <row r="244" spans="1:7" x14ac:dyDescent="0.25">
      <c r="A244" s="20">
        <v>43510</v>
      </c>
      <c r="B244">
        <v>49.209999000000003</v>
      </c>
      <c r="C244">
        <v>49.799999</v>
      </c>
      <c r="D244">
        <v>48.759998000000003</v>
      </c>
      <c r="E244">
        <v>49.330002</v>
      </c>
      <c r="F244">
        <v>49.330002</v>
      </c>
      <c r="G244">
        <v>3098900</v>
      </c>
    </row>
    <row r="245" spans="1:7" x14ac:dyDescent="0.25">
      <c r="A245" s="20">
        <v>43511</v>
      </c>
      <c r="B245">
        <v>49.810001</v>
      </c>
      <c r="C245">
        <v>50.220001000000003</v>
      </c>
      <c r="D245">
        <v>49.619999</v>
      </c>
      <c r="E245">
        <v>50.169998</v>
      </c>
      <c r="F245">
        <v>50.169998</v>
      </c>
      <c r="G245">
        <v>2639400</v>
      </c>
    </row>
    <row r="246" spans="1:7" x14ac:dyDescent="0.25">
      <c r="A246" s="20">
        <v>43515</v>
      </c>
      <c r="B246">
        <v>49.720001000000003</v>
      </c>
      <c r="C246">
        <v>50.439999</v>
      </c>
      <c r="D246">
        <v>49.639999000000003</v>
      </c>
      <c r="E246">
        <v>50.110000999999997</v>
      </c>
      <c r="F246">
        <v>50.110000999999997</v>
      </c>
      <c r="G246">
        <v>1661600</v>
      </c>
    </row>
    <row r="247" spans="1:7" x14ac:dyDescent="0.25">
      <c r="A247" s="20">
        <v>43516</v>
      </c>
      <c r="B247">
        <v>50.299999</v>
      </c>
      <c r="C247">
        <v>51.139999000000003</v>
      </c>
      <c r="D247">
        <v>50.279998999999997</v>
      </c>
      <c r="E247">
        <v>51.099997999999999</v>
      </c>
      <c r="F247">
        <v>51.099997999999999</v>
      </c>
      <c r="G247">
        <v>2961800</v>
      </c>
    </row>
    <row r="248" spans="1:7" x14ac:dyDescent="0.25">
      <c r="A248" s="20">
        <v>43517</v>
      </c>
      <c r="B248">
        <v>51.029998999999997</v>
      </c>
      <c r="C248">
        <v>51.450001</v>
      </c>
      <c r="D248">
        <v>50.360000999999997</v>
      </c>
      <c r="E248">
        <v>50.790000999999997</v>
      </c>
      <c r="F248">
        <v>50.790000999999997</v>
      </c>
      <c r="G248">
        <v>4146200</v>
      </c>
    </row>
    <row r="249" spans="1:7" x14ac:dyDescent="0.25">
      <c r="A249" s="20">
        <v>43518</v>
      </c>
      <c r="B249">
        <v>51.209999000000003</v>
      </c>
      <c r="C249">
        <v>51.790000999999997</v>
      </c>
      <c r="D249">
        <v>51.139999000000003</v>
      </c>
      <c r="E249">
        <v>51.73</v>
      </c>
      <c r="F249">
        <v>51.73</v>
      </c>
      <c r="G249">
        <v>2582000</v>
      </c>
    </row>
    <row r="250" spans="1:7" x14ac:dyDescent="0.25">
      <c r="A250" s="20">
        <v>43521</v>
      </c>
      <c r="B250">
        <v>52.400002000000001</v>
      </c>
      <c r="C250">
        <v>52.599997999999999</v>
      </c>
      <c r="D250">
        <v>51.23</v>
      </c>
      <c r="E250">
        <v>51.259998000000003</v>
      </c>
      <c r="F250">
        <v>51.259998000000003</v>
      </c>
      <c r="G250">
        <v>2542300</v>
      </c>
    </row>
    <row r="251" spans="1:7" x14ac:dyDescent="0.25">
      <c r="A251" s="20">
        <v>43522</v>
      </c>
      <c r="B251">
        <v>50.889999000000003</v>
      </c>
      <c r="C251">
        <v>51.459999000000003</v>
      </c>
      <c r="D251">
        <v>50.720001000000003</v>
      </c>
      <c r="E251">
        <v>51.029998999999997</v>
      </c>
      <c r="F251">
        <v>51.029998999999997</v>
      </c>
      <c r="G251">
        <v>2624400</v>
      </c>
    </row>
    <row r="252" spans="1:7" x14ac:dyDescent="0.25">
      <c r="A252" s="20">
        <v>43523</v>
      </c>
      <c r="B252">
        <v>50.779998999999997</v>
      </c>
      <c r="C252">
        <v>51.220001000000003</v>
      </c>
      <c r="D252">
        <v>50.09</v>
      </c>
      <c r="E252">
        <v>50.990001999999997</v>
      </c>
      <c r="F252">
        <v>50.990001999999997</v>
      </c>
      <c r="G252">
        <v>2985400</v>
      </c>
    </row>
    <row r="253" spans="1:7" x14ac:dyDescent="0.25">
      <c r="A253" s="20">
        <v>43524</v>
      </c>
      <c r="B253">
        <v>50.98</v>
      </c>
      <c r="C253">
        <v>51.52</v>
      </c>
      <c r="D253">
        <v>50.919998</v>
      </c>
      <c r="E253">
        <v>51.040000999999997</v>
      </c>
      <c r="F253">
        <v>51.040000999999997</v>
      </c>
      <c r="G253">
        <v>2702900</v>
      </c>
    </row>
    <row r="254" spans="1:7" x14ac:dyDescent="0.25">
      <c r="A254" s="20">
        <v>43525</v>
      </c>
      <c r="B254">
        <v>51.700001</v>
      </c>
      <c r="C254">
        <v>52.220001000000003</v>
      </c>
      <c r="D254">
        <v>51.220001000000003</v>
      </c>
      <c r="E254">
        <v>52.18</v>
      </c>
      <c r="F254">
        <v>52.18</v>
      </c>
      <c r="G254">
        <v>3028300</v>
      </c>
    </row>
    <row r="255" spans="1:7" x14ac:dyDescent="0.25">
      <c r="A255" s="20">
        <v>43528</v>
      </c>
      <c r="B255">
        <v>52.52</v>
      </c>
      <c r="C255">
        <v>52.82</v>
      </c>
      <c r="D255">
        <v>50.169998</v>
      </c>
      <c r="E255">
        <v>51.540000999999997</v>
      </c>
      <c r="F255">
        <v>51.540000999999997</v>
      </c>
      <c r="G255">
        <v>5970100</v>
      </c>
    </row>
    <row r="256" spans="1:7" x14ac:dyDescent="0.25">
      <c r="A256" s="20">
        <v>43529</v>
      </c>
      <c r="B256">
        <v>51.650002000000001</v>
      </c>
      <c r="C256">
        <v>51.75</v>
      </c>
      <c r="D256">
        <v>50.990001999999997</v>
      </c>
      <c r="E256">
        <v>51.400002000000001</v>
      </c>
      <c r="F256">
        <v>51.400002000000001</v>
      </c>
      <c r="G256">
        <v>2513400</v>
      </c>
    </row>
    <row r="257" spans="1:7" x14ac:dyDescent="0.25">
      <c r="A257" s="20">
        <v>43530</v>
      </c>
      <c r="B257">
        <v>51.400002000000001</v>
      </c>
      <c r="C257">
        <v>51.419998</v>
      </c>
      <c r="D257">
        <v>50.490001999999997</v>
      </c>
      <c r="E257">
        <v>50.639999000000003</v>
      </c>
      <c r="F257">
        <v>50.639999000000003</v>
      </c>
      <c r="G257">
        <v>3212600</v>
      </c>
    </row>
    <row r="258" spans="1:7" x14ac:dyDescent="0.25">
      <c r="A258" s="20">
        <v>43531</v>
      </c>
      <c r="B258">
        <v>50.360000999999997</v>
      </c>
      <c r="C258">
        <v>50.41</v>
      </c>
      <c r="D258">
        <v>49.189999</v>
      </c>
      <c r="E258">
        <v>49.720001000000003</v>
      </c>
      <c r="F258">
        <v>49.720001000000003</v>
      </c>
      <c r="G258">
        <v>4406500</v>
      </c>
    </row>
    <row r="259" spans="1:7" x14ac:dyDescent="0.25">
      <c r="A259" s="20">
        <v>43532</v>
      </c>
      <c r="B259">
        <v>48.919998</v>
      </c>
      <c r="C259">
        <v>49.580002</v>
      </c>
      <c r="D259">
        <v>48.52</v>
      </c>
      <c r="E259">
        <v>49.57</v>
      </c>
      <c r="F259">
        <v>49.57</v>
      </c>
      <c r="G259">
        <v>4385000</v>
      </c>
    </row>
    <row r="260" spans="1:7" x14ac:dyDescent="0.25">
      <c r="A260" s="20">
        <v>43535</v>
      </c>
      <c r="B260">
        <v>50.040000999999997</v>
      </c>
      <c r="C260">
        <v>51.48</v>
      </c>
      <c r="D260">
        <v>50.040000999999997</v>
      </c>
      <c r="E260">
        <v>51.400002000000001</v>
      </c>
      <c r="F260">
        <v>51.400002000000001</v>
      </c>
      <c r="G260">
        <v>2944400</v>
      </c>
    </row>
    <row r="261" spans="1:7" x14ac:dyDescent="0.25">
      <c r="A261" s="20">
        <v>43536</v>
      </c>
      <c r="B261">
        <v>51.650002000000001</v>
      </c>
      <c r="C261">
        <v>52.150002000000001</v>
      </c>
      <c r="D261">
        <v>51.529998999999997</v>
      </c>
      <c r="E261">
        <v>52.130001</v>
      </c>
      <c r="F261">
        <v>52.130001</v>
      </c>
      <c r="G261">
        <v>2937600</v>
      </c>
    </row>
    <row r="262" spans="1:7" x14ac:dyDescent="0.25">
      <c r="A262" s="20">
        <v>43537</v>
      </c>
      <c r="B262">
        <v>52.290000999999997</v>
      </c>
      <c r="C262">
        <v>52.630001</v>
      </c>
      <c r="D262">
        <v>52.150002000000001</v>
      </c>
      <c r="E262">
        <v>52.380001</v>
      </c>
      <c r="F262">
        <v>52.380001</v>
      </c>
      <c r="G262">
        <v>2376700</v>
      </c>
    </row>
    <row r="263" spans="1:7" x14ac:dyDescent="0.25">
      <c r="A263" s="20">
        <v>43538</v>
      </c>
      <c r="B263">
        <v>52.389999000000003</v>
      </c>
      <c r="C263">
        <v>52.91</v>
      </c>
      <c r="D263">
        <v>52.330002</v>
      </c>
      <c r="E263">
        <v>52.810001</v>
      </c>
      <c r="F263">
        <v>52.810001</v>
      </c>
      <c r="G263">
        <v>1978100</v>
      </c>
    </row>
    <row r="264" spans="1:7" x14ac:dyDescent="0.25">
      <c r="A264" s="20">
        <v>43539</v>
      </c>
      <c r="B264">
        <v>52.959999000000003</v>
      </c>
      <c r="C264">
        <v>53.650002000000001</v>
      </c>
      <c r="D264">
        <v>52.860000999999997</v>
      </c>
      <c r="E264">
        <v>53.32</v>
      </c>
      <c r="F264">
        <v>53.32</v>
      </c>
      <c r="G264">
        <v>2347000</v>
      </c>
    </row>
    <row r="265" spans="1:7" x14ac:dyDescent="0.25">
      <c r="A265" s="20">
        <v>43542</v>
      </c>
      <c r="B265">
        <v>53.119999</v>
      </c>
      <c r="C265">
        <v>53.459999000000003</v>
      </c>
      <c r="D265">
        <v>52.669998</v>
      </c>
      <c r="E265">
        <v>53.240001999999997</v>
      </c>
      <c r="F265">
        <v>53.240001999999997</v>
      </c>
      <c r="G265">
        <v>2366500</v>
      </c>
    </row>
    <row r="266" spans="1:7" x14ac:dyDescent="0.25">
      <c r="A266" s="20">
        <v>43543</v>
      </c>
      <c r="B266">
        <v>53.66</v>
      </c>
      <c r="C266">
        <v>53.73</v>
      </c>
      <c r="D266">
        <v>52.619999</v>
      </c>
      <c r="E266">
        <v>53</v>
      </c>
      <c r="F266">
        <v>53</v>
      </c>
      <c r="G266">
        <v>3694600</v>
      </c>
    </row>
    <row r="267" spans="1:7" x14ac:dyDescent="0.25">
      <c r="A267" s="20">
        <v>43544</v>
      </c>
      <c r="B267">
        <v>53.029998999999997</v>
      </c>
      <c r="C267">
        <v>53.599997999999999</v>
      </c>
      <c r="D267">
        <v>52.43</v>
      </c>
      <c r="E267">
        <v>52.77</v>
      </c>
      <c r="F267">
        <v>52.77</v>
      </c>
      <c r="G267">
        <v>4291500</v>
      </c>
    </row>
    <row r="268" spans="1:7" x14ac:dyDescent="0.25">
      <c r="A268" s="20">
        <v>43545</v>
      </c>
      <c r="B268">
        <v>52.380001</v>
      </c>
      <c r="C268">
        <v>53.41</v>
      </c>
      <c r="D268">
        <v>52.360000999999997</v>
      </c>
      <c r="E268">
        <v>53.110000999999997</v>
      </c>
      <c r="F268">
        <v>53.110000999999997</v>
      </c>
      <c r="G268">
        <v>2894200</v>
      </c>
    </row>
    <row r="269" spans="1:7" x14ac:dyDescent="0.25">
      <c r="A269" s="20">
        <v>43546</v>
      </c>
      <c r="B269">
        <v>52.52</v>
      </c>
      <c r="C269">
        <v>52.799999</v>
      </c>
      <c r="D269">
        <v>49.830002</v>
      </c>
      <c r="E269">
        <v>50.029998999999997</v>
      </c>
      <c r="F269">
        <v>50.029998999999997</v>
      </c>
      <c r="G269">
        <v>9578100</v>
      </c>
    </row>
    <row r="270" spans="1:7" x14ac:dyDescent="0.25">
      <c r="A270" s="20">
        <v>43549</v>
      </c>
      <c r="B270">
        <v>50.09</v>
      </c>
      <c r="C270">
        <v>50.57</v>
      </c>
      <c r="D270">
        <v>49.330002</v>
      </c>
      <c r="E270">
        <v>50.02</v>
      </c>
      <c r="F270">
        <v>50.02</v>
      </c>
      <c r="G270">
        <v>5250100</v>
      </c>
    </row>
    <row r="271" spans="1:7" x14ac:dyDescent="0.25">
      <c r="A271" s="20">
        <v>43550</v>
      </c>
      <c r="B271">
        <v>51</v>
      </c>
      <c r="C271">
        <v>51.540000999999997</v>
      </c>
      <c r="D271">
        <v>50.740001999999997</v>
      </c>
      <c r="E271">
        <v>51.389999000000003</v>
      </c>
      <c r="F271">
        <v>51.389999000000003</v>
      </c>
      <c r="G271">
        <v>2668400</v>
      </c>
    </row>
    <row r="272" spans="1:7" x14ac:dyDescent="0.25">
      <c r="A272" s="20">
        <v>43551</v>
      </c>
      <c r="B272">
        <v>51.490001999999997</v>
      </c>
      <c r="C272">
        <v>51.619999</v>
      </c>
      <c r="D272">
        <v>49.939999</v>
      </c>
      <c r="E272">
        <v>51.02</v>
      </c>
      <c r="F272">
        <v>51.02</v>
      </c>
      <c r="G272">
        <v>3805700</v>
      </c>
    </row>
    <row r="273" spans="1:7" x14ac:dyDescent="0.25">
      <c r="A273" s="20">
        <v>43552</v>
      </c>
      <c r="B273">
        <v>51.18</v>
      </c>
      <c r="C273">
        <v>51.630001</v>
      </c>
      <c r="D273">
        <v>50.810001</v>
      </c>
      <c r="E273">
        <v>51.540000999999997</v>
      </c>
      <c r="F273">
        <v>51.540000999999997</v>
      </c>
      <c r="G273">
        <v>2579200</v>
      </c>
    </row>
    <row r="274" spans="1:7" x14ac:dyDescent="0.25">
      <c r="A274" s="20">
        <v>43553</v>
      </c>
      <c r="B274">
        <v>52.02</v>
      </c>
      <c r="C274">
        <v>52.419998</v>
      </c>
      <c r="D274">
        <v>51.860000999999997</v>
      </c>
      <c r="E274">
        <v>52.360000999999997</v>
      </c>
      <c r="F274">
        <v>52.360000999999997</v>
      </c>
      <c r="G274">
        <v>2609100</v>
      </c>
    </row>
    <row r="275" spans="1:7" x14ac:dyDescent="0.25">
      <c r="A275" s="20">
        <v>43556</v>
      </c>
      <c r="B275">
        <v>52.639999000000003</v>
      </c>
      <c r="C275">
        <v>52.889999000000003</v>
      </c>
      <c r="D275">
        <v>52.419998</v>
      </c>
      <c r="E275">
        <v>52.810001</v>
      </c>
      <c r="F275">
        <v>52.810001</v>
      </c>
      <c r="G275">
        <v>1912400</v>
      </c>
    </row>
    <row r="276" spans="1:7" x14ac:dyDescent="0.25">
      <c r="A276" s="20">
        <v>43557</v>
      </c>
      <c r="B276">
        <v>52.73</v>
      </c>
      <c r="C276">
        <v>53</v>
      </c>
      <c r="D276">
        <v>52.580002</v>
      </c>
      <c r="E276">
        <v>52.889999000000003</v>
      </c>
      <c r="F276">
        <v>52.889999000000003</v>
      </c>
      <c r="G276">
        <v>1262700</v>
      </c>
    </row>
    <row r="277" spans="1:7" x14ac:dyDescent="0.25">
      <c r="A277" s="20">
        <v>43558</v>
      </c>
      <c r="B277">
        <v>53.34</v>
      </c>
      <c r="C277">
        <v>53.369999</v>
      </c>
      <c r="D277">
        <v>52.310001</v>
      </c>
      <c r="E277">
        <v>52.700001</v>
      </c>
      <c r="F277">
        <v>52.700001</v>
      </c>
      <c r="G277">
        <v>2048600</v>
      </c>
    </row>
    <row r="278" spans="1:7" x14ac:dyDescent="0.25">
      <c r="A278" s="20">
        <v>43559</v>
      </c>
      <c r="B278">
        <v>52.860000999999997</v>
      </c>
      <c r="C278">
        <v>53.139999000000003</v>
      </c>
      <c r="D278">
        <v>52.5</v>
      </c>
      <c r="E278">
        <v>52.93</v>
      </c>
      <c r="F278">
        <v>52.93</v>
      </c>
      <c r="G278">
        <v>1512200</v>
      </c>
    </row>
    <row r="279" spans="1:7" x14ac:dyDescent="0.25">
      <c r="A279" s="20">
        <v>43560</v>
      </c>
      <c r="B279">
        <v>53.310001</v>
      </c>
      <c r="C279">
        <v>53.52</v>
      </c>
      <c r="D279">
        <v>53.119999</v>
      </c>
      <c r="E279">
        <v>53.5</v>
      </c>
      <c r="F279">
        <v>53.5</v>
      </c>
      <c r="G279">
        <v>1685400</v>
      </c>
    </row>
    <row r="280" spans="1:7" x14ac:dyDescent="0.25">
      <c r="A280" s="20">
        <v>43563</v>
      </c>
      <c r="B280">
        <v>53.439999</v>
      </c>
      <c r="C280">
        <v>53.700001</v>
      </c>
      <c r="D280">
        <v>53.23</v>
      </c>
      <c r="E280">
        <v>53.639999000000003</v>
      </c>
      <c r="F280">
        <v>53.639999000000003</v>
      </c>
      <c r="G280">
        <v>1590600</v>
      </c>
    </row>
    <row r="281" spans="1:7" x14ac:dyDescent="0.25">
      <c r="A281" s="20">
        <v>43564</v>
      </c>
      <c r="B281">
        <v>53.25</v>
      </c>
      <c r="C281">
        <v>53.419998</v>
      </c>
      <c r="D281">
        <v>52.509998000000003</v>
      </c>
      <c r="E281">
        <v>52.68</v>
      </c>
      <c r="F281">
        <v>52.68</v>
      </c>
      <c r="G281">
        <v>1756600</v>
      </c>
    </row>
    <row r="282" spans="1:7" x14ac:dyDescent="0.25">
      <c r="A282" s="20">
        <v>43565</v>
      </c>
      <c r="B282">
        <v>52.900002000000001</v>
      </c>
      <c r="C282">
        <v>53.439999</v>
      </c>
      <c r="D282">
        <v>52.73</v>
      </c>
      <c r="E282">
        <v>53.389999000000003</v>
      </c>
      <c r="F282">
        <v>53.389999000000003</v>
      </c>
      <c r="G282">
        <v>1387900</v>
      </c>
    </row>
    <row r="283" spans="1:7" x14ac:dyDescent="0.25">
      <c r="A283" s="20">
        <v>43566</v>
      </c>
      <c r="B283">
        <v>53.77</v>
      </c>
      <c r="C283">
        <v>54.009998000000003</v>
      </c>
      <c r="D283">
        <v>53.59</v>
      </c>
      <c r="E283">
        <v>53.939999</v>
      </c>
      <c r="F283">
        <v>53.939999</v>
      </c>
      <c r="G283">
        <v>1343300</v>
      </c>
    </row>
    <row r="284" spans="1:7" x14ac:dyDescent="0.25">
      <c r="A284" s="20">
        <v>43567</v>
      </c>
      <c r="B284">
        <v>54.509998000000003</v>
      </c>
      <c r="C284">
        <v>55.240001999999997</v>
      </c>
      <c r="D284">
        <v>54.459999000000003</v>
      </c>
      <c r="E284">
        <v>55.150002000000001</v>
      </c>
      <c r="F284">
        <v>55.150002000000001</v>
      </c>
      <c r="G284">
        <v>1748100</v>
      </c>
    </row>
    <row r="285" spans="1:7" x14ac:dyDescent="0.25">
      <c r="A285" s="20">
        <v>43570</v>
      </c>
      <c r="B285">
        <v>55.580002</v>
      </c>
      <c r="C285">
        <v>55.610000999999997</v>
      </c>
      <c r="D285">
        <v>54.389999000000003</v>
      </c>
      <c r="E285">
        <v>55.5</v>
      </c>
      <c r="F285">
        <v>55.5</v>
      </c>
      <c r="G285">
        <v>1899200</v>
      </c>
    </row>
    <row r="286" spans="1:7" x14ac:dyDescent="0.25">
      <c r="A286" s="20">
        <v>43571</v>
      </c>
      <c r="B286">
        <v>55.669998</v>
      </c>
      <c r="C286">
        <v>56.009998000000003</v>
      </c>
      <c r="D286">
        <v>55.5</v>
      </c>
      <c r="E286">
        <v>55.650002000000001</v>
      </c>
      <c r="F286">
        <v>55.650002000000001</v>
      </c>
      <c r="G286">
        <v>2189800</v>
      </c>
    </row>
    <row r="287" spans="1:7" x14ac:dyDescent="0.25">
      <c r="A287" s="20">
        <v>43572</v>
      </c>
      <c r="B287">
        <v>56.150002000000001</v>
      </c>
      <c r="C287">
        <v>56.200001</v>
      </c>
      <c r="D287">
        <v>55.009998000000003</v>
      </c>
      <c r="E287">
        <v>55.52</v>
      </c>
      <c r="F287">
        <v>55.52</v>
      </c>
      <c r="G287">
        <v>2625400</v>
      </c>
    </row>
    <row r="288" spans="1:7" x14ac:dyDescent="0.25">
      <c r="A288" s="20">
        <v>43573</v>
      </c>
      <c r="B288">
        <v>55.59</v>
      </c>
      <c r="C288">
        <v>55.990001999999997</v>
      </c>
      <c r="D288">
        <v>55.040000999999997</v>
      </c>
      <c r="E288">
        <v>55.959999000000003</v>
      </c>
      <c r="F288">
        <v>55.959999000000003</v>
      </c>
      <c r="G288">
        <v>1761200</v>
      </c>
    </row>
    <row r="289" spans="1:7" x14ac:dyDescent="0.25">
      <c r="A289" s="20">
        <v>43577</v>
      </c>
      <c r="B289">
        <v>55.639999000000003</v>
      </c>
      <c r="C289">
        <v>56.23</v>
      </c>
      <c r="D289">
        <v>55.419998</v>
      </c>
      <c r="E289">
        <v>56.200001</v>
      </c>
      <c r="F289">
        <v>56.200001</v>
      </c>
      <c r="G289">
        <v>1380900</v>
      </c>
    </row>
    <row r="290" spans="1:7" x14ac:dyDescent="0.25">
      <c r="A290" s="20">
        <v>43578</v>
      </c>
      <c r="B290">
        <v>56.369999</v>
      </c>
      <c r="C290">
        <v>56.639999000000003</v>
      </c>
      <c r="D290">
        <v>56.23</v>
      </c>
      <c r="E290">
        <v>56.400002000000001</v>
      </c>
      <c r="F290">
        <v>56.400002000000001</v>
      </c>
      <c r="G290">
        <v>1350100</v>
      </c>
    </row>
    <row r="291" spans="1:7" x14ac:dyDescent="0.25">
      <c r="A291" s="20">
        <v>43579</v>
      </c>
      <c r="B291">
        <v>56.400002000000001</v>
      </c>
      <c r="C291">
        <v>56.450001</v>
      </c>
      <c r="D291">
        <v>55.709999000000003</v>
      </c>
      <c r="E291">
        <v>55.740001999999997</v>
      </c>
      <c r="F291">
        <v>55.740001999999997</v>
      </c>
      <c r="G291">
        <v>1720000</v>
      </c>
    </row>
    <row r="292" spans="1:7" x14ac:dyDescent="0.25">
      <c r="A292" s="20">
        <v>43580</v>
      </c>
      <c r="B292">
        <v>55.400002000000001</v>
      </c>
      <c r="C292">
        <v>55.75</v>
      </c>
      <c r="D292">
        <v>54.349997999999999</v>
      </c>
      <c r="E292">
        <v>55.169998</v>
      </c>
      <c r="F292">
        <v>55.169998</v>
      </c>
      <c r="G292">
        <v>2536200</v>
      </c>
    </row>
    <row r="293" spans="1:7" x14ac:dyDescent="0.25">
      <c r="A293" s="20">
        <v>43581</v>
      </c>
      <c r="B293">
        <v>55.450001</v>
      </c>
      <c r="C293">
        <v>56.130001</v>
      </c>
      <c r="D293">
        <v>55.02</v>
      </c>
      <c r="E293">
        <v>56.119999</v>
      </c>
      <c r="F293">
        <v>56.119999</v>
      </c>
      <c r="G293">
        <v>1673200</v>
      </c>
    </row>
    <row r="294" spans="1:7" x14ac:dyDescent="0.25">
      <c r="A294" s="20">
        <v>43584</v>
      </c>
      <c r="B294">
        <v>55.93</v>
      </c>
      <c r="C294">
        <v>56.169998</v>
      </c>
      <c r="D294">
        <v>55.66</v>
      </c>
      <c r="E294">
        <v>55.68</v>
      </c>
      <c r="F294">
        <v>55.68</v>
      </c>
      <c r="G294">
        <v>1067600</v>
      </c>
    </row>
    <row r="295" spans="1:7" x14ac:dyDescent="0.25">
      <c r="A295" s="20">
        <v>43585</v>
      </c>
      <c r="B295">
        <v>55.77</v>
      </c>
      <c r="C295">
        <v>55.860000999999997</v>
      </c>
      <c r="D295">
        <v>54.900002000000001</v>
      </c>
      <c r="E295">
        <v>55.66</v>
      </c>
      <c r="F295">
        <v>55.66</v>
      </c>
      <c r="G295">
        <v>1695800</v>
      </c>
    </row>
    <row r="296" spans="1:7" x14ac:dyDescent="0.25">
      <c r="A296" s="20">
        <v>43586</v>
      </c>
      <c r="B296">
        <v>55.970001000000003</v>
      </c>
      <c r="C296">
        <v>56.150002000000001</v>
      </c>
      <c r="D296">
        <v>54.59</v>
      </c>
      <c r="E296">
        <v>54.59</v>
      </c>
      <c r="F296">
        <v>54.59</v>
      </c>
      <c r="G296">
        <v>2612600</v>
      </c>
    </row>
    <row r="297" spans="1:7" x14ac:dyDescent="0.25">
      <c r="A297" s="20">
        <v>43587</v>
      </c>
      <c r="B297">
        <v>54.869999</v>
      </c>
      <c r="C297">
        <v>54.990001999999997</v>
      </c>
      <c r="D297">
        <v>53.5</v>
      </c>
      <c r="E297">
        <v>54.52</v>
      </c>
      <c r="F297">
        <v>54.52</v>
      </c>
      <c r="G297">
        <v>4022100</v>
      </c>
    </row>
    <row r="298" spans="1:7" x14ac:dyDescent="0.25">
      <c r="A298" s="20">
        <v>43588</v>
      </c>
      <c r="B298">
        <v>55.299999</v>
      </c>
      <c r="C298">
        <v>56</v>
      </c>
      <c r="D298">
        <v>55.23</v>
      </c>
      <c r="E298">
        <v>55.860000999999997</v>
      </c>
      <c r="F298">
        <v>55.860000999999997</v>
      </c>
      <c r="G298">
        <v>1967900</v>
      </c>
    </row>
    <row r="299" spans="1:7" x14ac:dyDescent="0.25">
      <c r="A299" s="20">
        <v>43591</v>
      </c>
      <c r="B299">
        <v>53.060001</v>
      </c>
      <c r="C299">
        <v>54.5</v>
      </c>
      <c r="D299">
        <v>52.779998999999997</v>
      </c>
      <c r="E299">
        <v>54.27</v>
      </c>
      <c r="F299">
        <v>54.27</v>
      </c>
      <c r="G299">
        <v>4909000</v>
      </c>
    </row>
    <row r="300" spans="1:7" x14ac:dyDescent="0.25">
      <c r="A300" s="20">
        <v>43592</v>
      </c>
      <c r="B300">
        <v>52.709999000000003</v>
      </c>
      <c r="C300">
        <v>52.98</v>
      </c>
      <c r="D300">
        <v>49.09</v>
      </c>
      <c r="E300">
        <v>49.810001</v>
      </c>
      <c r="F300">
        <v>49.810001</v>
      </c>
      <c r="G300">
        <v>11332800</v>
      </c>
    </row>
    <row r="301" spans="1:7" x14ac:dyDescent="0.25">
      <c r="A301" s="20">
        <v>43593</v>
      </c>
      <c r="B301">
        <v>50.32</v>
      </c>
      <c r="C301">
        <v>51.43</v>
      </c>
      <c r="D301">
        <v>49.810001</v>
      </c>
      <c r="E301">
        <v>50.52</v>
      </c>
      <c r="F301">
        <v>50.52</v>
      </c>
      <c r="G301">
        <v>5984200</v>
      </c>
    </row>
    <row r="302" spans="1:7" x14ac:dyDescent="0.25">
      <c r="A302" s="20">
        <v>43594</v>
      </c>
      <c r="B302">
        <v>49.139999000000003</v>
      </c>
      <c r="C302">
        <v>50.709999000000003</v>
      </c>
      <c r="D302">
        <v>48.369999</v>
      </c>
      <c r="E302">
        <v>50.630001</v>
      </c>
      <c r="F302">
        <v>50.630001</v>
      </c>
      <c r="G302">
        <v>6269600</v>
      </c>
    </row>
    <row r="303" spans="1:7" x14ac:dyDescent="0.25">
      <c r="A303" s="20">
        <v>43595</v>
      </c>
      <c r="B303">
        <v>50.389999000000003</v>
      </c>
      <c r="C303">
        <v>52.619999</v>
      </c>
      <c r="D303">
        <v>49.740001999999997</v>
      </c>
      <c r="E303">
        <v>52.619999</v>
      </c>
      <c r="F303">
        <v>52.619999</v>
      </c>
      <c r="G303">
        <v>5772500</v>
      </c>
    </row>
    <row r="304" spans="1:7" x14ac:dyDescent="0.25">
      <c r="A304" s="20">
        <v>43598</v>
      </c>
      <c r="B304">
        <v>49.299999</v>
      </c>
      <c r="C304">
        <v>50.169998</v>
      </c>
      <c r="D304">
        <v>48.5</v>
      </c>
      <c r="E304">
        <v>48.720001000000003</v>
      </c>
      <c r="F304">
        <v>48.720001000000003</v>
      </c>
      <c r="G304">
        <v>6678600</v>
      </c>
    </row>
    <row r="305" spans="1:7" x14ac:dyDescent="0.25">
      <c r="A305" s="20">
        <v>43599</v>
      </c>
      <c r="B305">
        <v>49.59</v>
      </c>
      <c r="C305">
        <v>50.310001</v>
      </c>
      <c r="D305">
        <v>49.419998</v>
      </c>
      <c r="E305">
        <v>49.959999000000003</v>
      </c>
      <c r="F305">
        <v>49.959999000000003</v>
      </c>
      <c r="G305">
        <v>2871600</v>
      </c>
    </row>
    <row r="306" spans="1:7" x14ac:dyDescent="0.25">
      <c r="A306" s="20">
        <v>43600</v>
      </c>
      <c r="B306">
        <v>49.299999</v>
      </c>
      <c r="C306">
        <v>51.119999</v>
      </c>
      <c r="D306">
        <v>49.139999000000003</v>
      </c>
      <c r="E306">
        <v>51.02</v>
      </c>
      <c r="F306">
        <v>51.02</v>
      </c>
      <c r="G306">
        <v>3154800</v>
      </c>
    </row>
    <row r="307" spans="1:7" x14ac:dyDescent="0.25">
      <c r="A307" s="20">
        <v>43601</v>
      </c>
      <c r="B307">
        <v>51.25</v>
      </c>
      <c r="C307">
        <v>52.330002</v>
      </c>
      <c r="D307">
        <v>51.25</v>
      </c>
      <c r="E307">
        <v>52.139999000000003</v>
      </c>
      <c r="F307">
        <v>52.139999000000003</v>
      </c>
      <c r="G307">
        <v>3594200</v>
      </c>
    </row>
    <row r="308" spans="1:7" x14ac:dyDescent="0.25">
      <c r="A308" s="20">
        <v>43602</v>
      </c>
      <c r="B308">
        <v>51.119999</v>
      </c>
      <c r="C308">
        <v>52.48</v>
      </c>
      <c r="D308">
        <v>51.110000999999997</v>
      </c>
      <c r="E308">
        <v>51.759998000000003</v>
      </c>
      <c r="F308">
        <v>51.759998000000003</v>
      </c>
      <c r="G308">
        <v>3931600</v>
      </c>
    </row>
    <row r="309" spans="1:7" x14ac:dyDescent="0.25">
      <c r="A309" s="20">
        <v>43605</v>
      </c>
      <c r="B309">
        <v>51.119999</v>
      </c>
      <c r="C309">
        <v>51.869999</v>
      </c>
      <c r="D309">
        <v>50.619999</v>
      </c>
      <c r="E309">
        <v>51.419998</v>
      </c>
      <c r="F309">
        <v>51.419998</v>
      </c>
      <c r="G309">
        <v>2900500</v>
      </c>
    </row>
    <row r="310" spans="1:7" x14ac:dyDescent="0.25">
      <c r="A310" s="20">
        <v>43606</v>
      </c>
      <c r="B310">
        <v>52.27</v>
      </c>
      <c r="C310">
        <v>52.779998999999997</v>
      </c>
      <c r="D310">
        <v>52.200001</v>
      </c>
      <c r="E310">
        <v>52.650002000000001</v>
      </c>
      <c r="F310">
        <v>52.650002000000001</v>
      </c>
      <c r="G310">
        <v>3072500</v>
      </c>
    </row>
    <row r="311" spans="1:7" x14ac:dyDescent="0.25">
      <c r="A311" s="20">
        <v>43607</v>
      </c>
      <c r="B311">
        <v>52.560001</v>
      </c>
      <c r="C311">
        <v>53.200001</v>
      </c>
      <c r="D311">
        <v>52.490001999999997</v>
      </c>
      <c r="E311">
        <v>52.98</v>
      </c>
      <c r="F311">
        <v>52.98</v>
      </c>
      <c r="G311">
        <v>2275200</v>
      </c>
    </row>
    <row r="312" spans="1:7" x14ac:dyDescent="0.25">
      <c r="A312" s="20">
        <v>43608</v>
      </c>
      <c r="B312">
        <v>51.939999</v>
      </c>
      <c r="C312">
        <v>51.970001000000003</v>
      </c>
      <c r="D312">
        <v>50.720001000000003</v>
      </c>
      <c r="E312">
        <v>51.139999000000003</v>
      </c>
      <c r="F312">
        <v>51.139999000000003</v>
      </c>
      <c r="G312">
        <v>5032400</v>
      </c>
    </row>
    <row r="313" spans="1:7" x14ac:dyDescent="0.25">
      <c r="A313" s="20">
        <v>43609</v>
      </c>
      <c r="B313">
        <v>51.939999</v>
      </c>
      <c r="C313">
        <v>52.18</v>
      </c>
      <c r="D313">
        <v>51.360000999999997</v>
      </c>
      <c r="E313">
        <v>51.720001000000003</v>
      </c>
      <c r="F313">
        <v>51.720001000000003</v>
      </c>
      <c r="G313">
        <v>2714900</v>
      </c>
    </row>
    <row r="314" spans="1:7" x14ac:dyDescent="0.25">
      <c r="A314" s="20">
        <v>43613</v>
      </c>
      <c r="B314">
        <v>51.93</v>
      </c>
      <c r="C314">
        <v>52.299999</v>
      </c>
      <c r="D314">
        <v>50.919998</v>
      </c>
      <c r="E314">
        <v>50.919998</v>
      </c>
      <c r="F314">
        <v>50.919998</v>
      </c>
      <c r="G314">
        <v>2247000</v>
      </c>
    </row>
    <row r="315" spans="1:7" x14ac:dyDescent="0.25">
      <c r="A315" s="20">
        <v>43614</v>
      </c>
      <c r="B315">
        <v>50.349997999999999</v>
      </c>
      <c r="C315">
        <v>50.849997999999999</v>
      </c>
      <c r="D315">
        <v>49.93</v>
      </c>
      <c r="E315">
        <v>50.400002000000001</v>
      </c>
      <c r="F315">
        <v>50.400002000000001</v>
      </c>
      <c r="G315">
        <v>2504000</v>
      </c>
    </row>
    <row r="316" spans="1:7" x14ac:dyDescent="0.25">
      <c r="A316" s="20">
        <v>43615</v>
      </c>
      <c r="B316">
        <v>50.990001999999997</v>
      </c>
      <c r="C316">
        <v>51.25</v>
      </c>
      <c r="D316">
        <v>50.389999000000003</v>
      </c>
      <c r="E316">
        <v>50.91</v>
      </c>
      <c r="F316">
        <v>50.91</v>
      </c>
      <c r="G316">
        <v>2035300</v>
      </c>
    </row>
    <row r="317" spans="1:7" x14ac:dyDescent="0.25">
      <c r="A317" s="20">
        <v>43616</v>
      </c>
      <c r="B317">
        <v>49.709999000000003</v>
      </c>
      <c r="C317">
        <v>50.34</v>
      </c>
      <c r="D317">
        <v>49.490001999999997</v>
      </c>
      <c r="E317">
        <v>49.82</v>
      </c>
      <c r="F317">
        <v>49.82</v>
      </c>
      <c r="G317">
        <v>3114400</v>
      </c>
    </row>
    <row r="318" spans="1:7" x14ac:dyDescent="0.25">
      <c r="A318" s="20">
        <v>43619</v>
      </c>
      <c r="B318">
        <v>49.91</v>
      </c>
      <c r="C318">
        <v>50.380001</v>
      </c>
      <c r="D318">
        <v>49.080002</v>
      </c>
      <c r="E318">
        <v>49.650002000000001</v>
      </c>
      <c r="F318">
        <v>49.650002000000001</v>
      </c>
      <c r="G318">
        <v>2647200</v>
      </c>
    </row>
    <row r="319" spans="1:7" x14ac:dyDescent="0.25">
      <c r="A319" s="20">
        <v>43620</v>
      </c>
      <c r="B319">
        <v>50.400002000000001</v>
      </c>
      <c r="C319">
        <v>51.060001</v>
      </c>
      <c r="D319">
        <v>50.049999</v>
      </c>
      <c r="E319">
        <v>51.02</v>
      </c>
      <c r="F319">
        <v>51.02</v>
      </c>
      <c r="G319">
        <v>1822200</v>
      </c>
    </row>
    <row r="320" spans="1:7" x14ac:dyDescent="0.25">
      <c r="A320" s="20">
        <v>43621</v>
      </c>
      <c r="B320">
        <v>51.279998999999997</v>
      </c>
      <c r="C320">
        <v>51.689999</v>
      </c>
      <c r="D320">
        <v>50.790000999999997</v>
      </c>
      <c r="E320">
        <v>51.59</v>
      </c>
      <c r="F320">
        <v>51.59</v>
      </c>
      <c r="G320">
        <v>2042100</v>
      </c>
    </row>
    <row r="321" spans="1:7" x14ac:dyDescent="0.25">
      <c r="A321" s="20">
        <v>43622</v>
      </c>
      <c r="B321">
        <v>51.779998999999997</v>
      </c>
      <c r="C321">
        <v>52.18</v>
      </c>
      <c r="D321">
        <v>51.490001999999997</v>
      </c>
      <c r="E321">
        <v>52.099997999999999</v>
      </c>
      <c r="F321">
        <v>52.099997999999999</v>
      </c>
      <c r="G321">
        <v>1437900</v>
      </c>
    </row>
    <row r="322" spans="1:7" x14ac:dyDescent="0.25">
      <c r="A322" s="20">
        <v>43623</v>
      </c>
      <c r="B322">
        <v>52.189999</v>
      </c>
      <c r="C322">
        <v>52.349997999999999</v>
      </c>
      <c r="D322">
        <v>51.84</v>
      </c>
      <c r="E322">
        <v>51.880001</v>
      </c>
      <c r="F322">
        <v>51.880001</v>
      </c>
      <c r="G322">
        <v>1458300</v>
      </c>
    </row>
    <row r="323" spans="1:7" x14ac:dyDescent="0.25">
      <c r="A323" s="20">
        <v>43626</v>
      </c>
      <c r="B323">
        <v>52.25</v>
      </c>
      <c r="C323">
        <v>52.330002</v>
      </c>
      <c r="D323">
        <v>51.790000999999997</v>
      </c>
      <c r="E323">
        <v>52.169998</v>
      </c>
      <c r="F323">
        <v>52.169998</v>
      </c>
      <c r="G323">
        <v>1292700</v>
      </c>
    </row>
    <row r="324" spans="1:7" x14ac:dyDescent="0.25">
      <c r="A324" s="20">
        <v>43627</v>
      </c>
      <c r="B324">
        <v>52.639999000000003</v>
      </c>
      <c r="C324">
        <v>52.669998</v>
      </c>
      <c r="D324">
        <v>51.68</v>
      </c>
      <c r="E324">
        <v>52.040000999999997</v>
      </c>
      <c r="F324">
        <v>52.040000999999997</v>
      </c>
      <c r="G324">
        <v>1582600</v>
      </c>
    </row>
    <row r="325" spans="1:7" x14ac:dyDescent="0.25">
      <c r="A325" s="20">
        <v>43628</v>
      </c>
      <c r="B325">
        <v>51.91</v>
      </c>
      <c r="C325">
        <v>52.279998999999997</v>
      </c>
      <c r="D325">
        <v>51.689999</v>
      </c>
      <c r="E325">
        <v>52.18</v>
      </c>
      <c r="F325">
        <v>52.18</v>
      </c>
      <c r="G325">
        <v>975500</v>
      </c>
    </row>
    <row r="326" spans="1:7" x14ac:dyDescent="0.25">
      <c r="A326" s="20">
        <v>43629</v>
      </c>
      <c r="B326">
        <v>52.48</v>
      </c>
      <c r="C326">
        <v>52.599997999999999</v>
      </c>
      <c r="D326">
        <v>52.07</v>
      </c>
      <c r="E326">
        <v>52.34</v>
      </c>
      <c r="F326">
        <v>52.34</v>
      </c>
      <c r="G326">
        <v>1188700</v>
      </c>
    </row>
    <row r="327" spans="1:7" x14ac:dyDescent="0.25">
      <c r="A327" s="20">
        <v>43630</v>
      </c>
      <c r="B327">
        <v>52.189999</v>
      </c>
      <c r="C327">
        <v>52.630001</v>
      </c>
      <c r="D327">
        <v>51.93</v>
      </c>
      <c r="E327">
        <v>52.560001</v>
      </c>
      <c r="F327">
        <v>52.560001</v>
      </c>
      <c r="G327">
        <v>1706400</v>
      </c>
    </row>
    <row r="328" spans="1:7" x14ac:dyDescent="0.25">
      <c r="A328" s="20">
        <v>43633</v>
      </c>
      <c r="B328">
        <v>52.650002000000001</v>
      </c>
      <c r="C328">
        <v>53.009998000000003</v>
      </c>
      <c r="D328">
        <v>52.549999</v>
      </c>
      <c r="E328">
        <v>52.900002000000001</v>
      </c>
      <c r="F328">
        <v>52.900002000000001</v>
      </c>
      <c r="G328">
        <v>891900</v>
      </c>
    </row>
    <row r="329" spans="1:7" x14ac:dyDescent="0.25">
      <c r="A329" s="20">
        <v>43634</v>
      </c>
      <c r="B329">
        <v>53.34</v>
      </c>
      <c r="C329">
        <v>53.549999</v>
      </c>
      <c r="D329">
        <v>52.950001</v>
      </c>
      <c r="E329">
        <v>53.040000999999997</v>
      </c>
      <c r="F329">
        <v>53.040000999999997</v>
      </c>
      <c r="G329">
        <v>1598100</v>
      </c>
    </row>
    <row r="330" spans="1:7" x14ac:dyDescent="0.25">
      <c r="A330" s="20">
        <v>43635</v>
      </c>
      <c r="B330">
        <v>53.34</v>
      </c>
      <c r="C330">
        <v>54.040000999999997</v>
      </c>
      <c r="D330">
        <v>52.98</v>
      </c>
      <c r="E330">
        <v>53.939999</v>
      </c>
      <c r="F330">
        <v>53.939999</v>
      </c>
      <c r="G330">
        <v>2228000</v>
      </c>
    </row>
    <row r="331" spans="1:7" x14ac:dyDescent="0.25">
      <c r="A331" s="20">
        <v>43636</v>
      </c>
      <c r="B331">
        <v>54.43</v>
      </c>
      <c r="C331">
        <v>54.669998</v>
      </c>
      <c r="D331">
        <v>53.040000999999997</v>
      </c>
      <c r="E331">
        <v>53.84</v>
      </c>
      <c r="F331">
        <v>53.84</v>
      </c>
      <c r="G331">
        <v>2779900</v>
      </c>
    </row>
    <row r="332" spans="1:7" x14ac:dyDescent="0.25">
      <c r="A332" s="20">
        <v>43637</v>
      </c>
      <c r="B332">
        <v>53.68</v>
      </c>
      <c r="C332">
        <v>54.009998000000003</v>
      </c>
      <c r="D332">
        <v>53.099997999999999</v>
      </c>
      <c r="E332">
        <v>53.209999000000003</v>
      </c>
      <c r="F332">
        <v>53.209999000000003</v>
      </c>
      <c r="G332">
        <v>2473900</v>
      </c>
    </row>
    <row r="333" spans="1:7" x14ac:dyDescent="0.25">
      <c r="A333" s="20">
        <v>43640</v>
      </c>
      <c r="B333">
        <v>53.450001</v>
      </c>
      <c r="C333">
        <v>53.709999000000003</v>
      </c>
      <c r="D333">
        <v>53.330002</v>
      </c>
      <c r="E333">
        <v>53.549999</v>
      </c>
      <c r="F333">
        <v>53.549999</v>
      </c>
      <c r="G333">
        <v>1514500</v>
      </c>
    </row>
    <row r="334" spans="1:7" x14ac:dyDescent="0.25">
      <c r="A334" s="20">
        <v>43641</v>
      </c>
      <c r="B334">
        <v>53.540000999999997</v>
      </c>
      <c r="C334">
        <v>53.540000999999997</v>
      </c>
      <c r="D334">
        <v>52.66</v>
      </c>
      <c r="E334">
        <v>52.75</v>
      </c>
      <c r="F334">
        <v>52.75</v>
      </c>
      <c r="G334">
        <v>1488000</v>
      </c>
    </row>
    <row r="335" spans="1:7" x14ac:dyDescent="0.25">
      <c r="A335" s="20">
        <v>43642</v>
      </c>
      <c r="B335">
        <v>53.299999</v>
      </c>
      <c r="C335">
        <v>53.439999</v>
      </c>
      <c r="D335">
        <v>52.799999</v>
      </c>
      <c r="E335">
        <v>52.970001000000003</v>
      </c>
      <c r="F335">
        <v>52.970001000000003</v>
      </c>
      <c r="G335">
        <v>1308100</v>
      </c>
    </row>
    <row r="336" spans="1:7" x14ac:dyDescent="0.25">
      <c r="A336" s="20">
        <v>43643</v>
      </c>
      <c r="B336">
        <v>53.200001</v>
      </c>
      <c r="C336">
        <v>53.639999000000003</v>
      </c>
      <c r="D336">
        <v>53.060001</v>
      </c>
      <c r="E336">
        <v>53.419998</v>
      </c>
      <c r="F336">
        <v>53.419998</v>
      </c>
      <c r="G336">
        <v>1436600</v>
      </c>
    </row>
    <row r="337" spans="1:7" x14ac:dyDescent="0.25">
      <c r="A337" s="20">
        <v>43644</v>
      </c>
      <c r="B337">
        <v>53.709999000000003</v>
      </c>
      <c r="C337">
        <v>54.009998000000003</v>
      </c>
      <c r="D337">
        <v>53.549999</v>
      </c>
      <c r="E337">
        <v>53.869999</v>
      </c>
      <c r="F337">
        <v>53.869999</v>
      </c>
      <c r="G337">
        <v>1711000</v>
      </c>
    </row>
    <row r="338" spans="1:7" x14ac:dyDescent="0.25">
      <c r="A338" s="20">
        <v>43647</v>
      </c>
      <c r="B338">
        <v>55.459999000000003</v>
      </c>
      <c r="C338">
        <v>55.490001999999997</v>
      </c>
      <c r="D338">
        <v>54.82</v>
      </c>
      <c r="E338">
        <v>55.360000999999997</v>
      </c>
      <c r="F338">
        <v>55.360000999999997</v>
      </c>
      <c r="G338">
        <v>1706900</v>
      </c>
    </row>
    <row r="339" spans="1:7" x14ac:dyDescent="0.25">
      <c r="A339" s="20">
        <v>43648</v>
      </c>
      <c r="B339">
        <v>55.349997999999999</v>
      </c>
      <c r="C339">
        <v>56.439999</v>
      </c>
      <c r="D339">
        <v>55.32</v>
      </c>
      <c r="E339">
        <v>56.330002</v>
      </c>
      <c r="F339">
        <v>56.330002</v>
      </c>
      <c r="G339">
        <v>1629100</v>
      </c>
    </row>
    <row r="340" spans="1:7" x14ac:dyDescent="0.25">
      <c r="A340" s="20">
        <v>43649</v>
      </c>
      <c r="B340">
        <v>56.349997999999999</v>
      </c>
      <c r="C340">
        <v>56.650002000000001</v>
      </c>
      <c r="D340">
        <v>56.119999</v>
      </c>
      <c r="E340">
        <v>56.57</v>
      </c>
      <c r="F340">
        <v>56.57</v>
      </c>
      <c r="G340">
        <v>792500</v>
      </c>
    </row>
    <row r="341" spans="1:7" x14ac:dyDescent="0.25">
      <c r="A341" s="20">
        <v>43651</v>
      </c>
      <c r="B341">
        <v>55.990001999999997</v>
      </c>
      <c r="C341">
        <v>56.57</v>
      </c>
      <c r="D341">
        <v>55.119999</v>
      </c>
      <c r="E341">
        <v>56.400002000000001</v>
      </c>
      <c r="F341">
        <v>56.400002000000001</v>
      </c>
      <c r="G341">
        <v>1464300</v>
      </c>
    </row>
    <row r="342" spans="1:7" x14ac:dyDescent="0.25">
      <c r="A342" s="20">
        <v>43654</v>
      </c>
      <c r="B342">
        <v>55.779998999999997</v>
      </c>
      <c r="C342">
        <v>56.09</v>
      </c>
      <c r="D342">
        <v>55.43</v>
      </c>
      <c r="E342">
        <v>55.619999</v>
      </c>
      <c r="F342">
        <v>55.619999</v>
      </c>
      <c r="G342">
        <v>1339300</v>
      </c>
    </row>
    <row r="343" spans="1:7" x14ac:dyDescent="0.25">
      <c r="A343" s="20">
        <v>43655</v>
      </c>
      <c r="B343">
        <v>54.939999</v>
      </c>
      <c r="C343">
        <v>55.700001</v>
      </c>
      <c r="D343">
        <v>54.84</v>
      </c>
      <c r="E343">
        <v>55.57</v>
      </c>
      <c r="F343">
        <v>55.57</v>
      </c>
      <c r="G343">
        <v>1739400</v>
      </c>
    </row>
    <row r="344" spans="1:7" x14ac:dyDescent="0.25">
      <c r="A344" s="20">
        <v>43656</v>
      </c>
      <c r="B344">
        <v>56.02</v>
      </c>
      <c r="C344">
        <v>56.529998999999997</v>
      </c>
      <c r="D344">
        <v>55.970001000000003</v>
      </c>
      <c r="E344">
        <v>56.349997999999999</v>
      </c>
      <c r="F344">
        <v>56.349997999999999</v>
      </c>
      <c r="G344">
        <v>1794100</v>
      </c>
    </row>
    <row r="345" spans="1:7" x14ac:dyDescent="0.25">
      <c r="A345" s="20">
        <v>43657</v>
      </c>
      <c r="B345">
        <v>56.84</v>
      </c>
      <c r="C345">
        <v>57.099997999999999</v>
      </c>
      <c r="D345">
        <v>56.419998</v>
      </c>
      <c r="E345">
        <v>56.880001</v>
      </c>
      <c r="F345">
        <v>56.880001</v>
      </c>
      <c r="G345">
        <v>1486400</v>
      </c>
    </row>
    <row r="346" spans="1:7" x14ac:dyDescent="0.25">
      <c r="A346" s="20">
        <v>43658</v>
      </c>
      <c r="B346">
        <v>57.130001</v>
      </c>
      <c r="C346">
        <v>57.450001</v>
      </c>
      <c r="D346">
        <v>56.900002000000001</v>
      </c>
      <c r="E346">
        <v>57.380001</v>
      </c>
      <c r="F346">
        <v>57.380001</v>
      </c>
      <c r="G346">
        <v>1222600</v>
      </c>
    </row>
    <row r="347" spans="1:7" x14ac:dyDescent="0.25">
      <c r="A347" s="20">
        <v>43661</v>
      </c>
      <c r="B347">
        <v>57.549999</v>
      </c>
      <c r="C347">
        <v>57.639999000000003</v>
      </c>
      <c r="D347">
        <v>57.240001999999997</v>
      </c>
      <c r="E347">
        <v>57.419998</v>
      </c>
      <c r="F347">
        <v>57.419998</v>
      </c>
      <c r="G347">
        <v>1169700</v>
      </c>
    </row>
    <row r="348" spans="1:7" x14ac:dyDescent="0.25">
      <c r="A348" s="20">
        <v>43662</v>
      </c>
      <c r="B348">
        <v>57.630001</v>
      </c>
      <c r="C348">
        <v>58.029998999999997</v>
      </c>
      <c r="D348">
        <v>57.25</v>
      </c>
      <c r="E348">
        <v>57.310001</v>
      </c>
      <c r="F348">
        <v>57.310001</v>
      </c>
      <c r="G348">
        <v>1912200</v>
      </c>
    </row>
    <row r="349" spans="1:7" x14ac:dyDescent="0.25">
      <c r="A349" s="20">
        <v>43663</v>
      </c>
      <c r="B349">
        <v>57.709999000000003</v>
      </c>
      <c r="C349">
        <v>57.830002</v>
      </c>
      <c r="D349">
        <v>56.669998</v>
      </c>
      <c r="E349">
        <v>56.669998</v>
      </c>
      <c r="F349">
        <v>56.669998</v>
      </c>
      <c r="G349">
        <v>1673300</v>
      </c>
    </row>
    <row r="350" spans="1:7" x14ac:dyDescent="0.25">
      <c r="A350" s="20">
        <v>43664</v>
      </c>
      <c r="B350">
        <v>56.689999</v>
      </c>
      <c r="C350">
        <v>57.419998</v>
      </c>
      <c r="D350">
        <v>56.25</v>
      </c>
      <c r="E350">
        <v>56.889999000000003</v>
      </c>
      <c r="F350">
        <v>56.889999000000003</v>
      </c>
      <c r="G350">
        <v>2184900</v>
      </c>
    </row>
    <row r="351" spans="1:7" x14ac:dyDescent="0.25">
      <c r="A351" s="20">
        <v>43665</v>
      </c>
      <c r="B351">
        <v>57.490001999999997</v>
      </c>
      <c r="C351">
        <v>57.599997999999999</v>
      </c>
      <c r="D351">
        <v>56.560001</v>
      </c>
      <c r="E351">
        <v>56.580002</v>
      </c>
      <c r="F351">
        <v>56.580002</v>
      </c>
      <c r="G351">
        <v>2207800</v>
      </c>
    </row>
    <row r="352" spans="1:7" x14ac:dyDescent="0.25">
      <c r="A352" s="20">
        <v>43668</v>
      </c>
      <c r="B352">
        <v>56.630001</v>
      </c>
      <c r="C352">
        <v>57.330002</v>
      </c>
      <c r="D352">
        <v>56.470001000000003</v>
      </c>
      <c r="E352">
        <v>57.07</v>
      </c>
      <c r="F352">
        <v>57.07</v>
      </c>
      <c r="G352">
        <v>1486400</v>
      </c>
    </row>
    <row r="353" spans="1:7" x14ac:dyDescent="0.25">
      <c r="A353" s="20">
        <v>43669</v>
      </c>
      <c r="B353">
        <v>57.639999000000003</v>
      </c>
      <c r="C353">
        <v>58.200001</v>
      </c>
      <c r="D353">
        <v>57.189999</v>
      </c>
      <c r="E353">
        <v>58.169998</v>
      </c>
      <c r="F353">
        <v>58.169998</v>
      </c>
      <c r="G353">
        <v>1346100</v>
      </c>
    </row>
    <row r="354" spans="1:7" x14ac:dyDescent="0.25">
      <c r="A354" s="20">
        <v>43670</v>
      </c>
      <c r="B354">
        <v>57.889999000000003</v>
      </c>
      <c r="C354">
        <v>59.07</v>
      </c>
      <c r="D354">
        <v>57.830002</v>
      </c>
      <c r="E354">
        <v>58.91</v>
      </c>
      <c r="F354">
        <v>58.91</v>
      </c>
      <c r="G354">
        <v>1219600</v>
      </c>
    </row>
    <row r="355" spans="1:7" x14ac:dyDescent="0.25">
      <c r="A355" s="20">
        <v>43671</v>
      </c>
      <c r="B355">
        <v>58.700001</v>
      </c>
      <c r="C355">
        <v>58.700001</v>
      </c>
      <c r="D355">
        <v>57.48</v>
      </c>
      <c r="E355">
        <v>57.970001000000003</v>
      </c>
      <c r="F355">
        <v>57.970001000000003</v>
      </c>
      <c r="G355">
        <v>1758100</v>
      </c>
    </row>
    <row r="356" spans="1:7" x14ac:dyDescent="0.25">
      <c r="A356" s="20">
        <v>43672</v>
      </c>
      <c r="B356">
        <v>58.57</v>
      </c>
      <c r="C356">
        <v>59</v>
      </c>
      <c r="D356">
        <v>58.52</v>
      </c>
      <c r="E356">
        <v>58.759998000000003</v>
      </c>
      <c r="F356">
        <v>58.759998000000003</v>
      </c>
      <c r="G356">
        <v>1279400</v>
      </c>
    </row>
    <row r="357" spans="1:7" x14ac:dyDescent="0.25">
      <c r="A357" s="20">
        <v>43675</v>
      </c>
      <c r="B357">
        <v>58.790000999999997</v>
      </c>
      <c r="C357">
        <v>58.830002</v>
      </c>
      <c r="D357">
        <v>58.279998999999997</v>
      </c>
      <c r="E357">
        <v>58.490001999999997</v>
      </c>
      <c r="F357">
        <v>58.490001999999997</v>
      </c>
      <c r="G357">
        <v>1191500</v>
      </c>
    </row>
    <row r="358" spans="1:7" x14ac:dyDescent="0.25">
      <c r="A358" s="20">
        <v>43676</v>
      </c>
      <c r="B358">
        <v>57.91</v>
      </c>
      <c r="C358">
        <v>58.330002</v>
      </c>
      <c r="D358">
        <v>57.639999000000003</v>
      </c>
      <c r="E358">
        <v>57.759998000000003</v>
      </c>
      <c r="F358">
        <v>57.759998000000003</v>
      </c>
      <c r="G358">
        <v>1780900</v>
      </c>
    </row>
    <row r="359" spans="1:7" x14ac:dyDescent="0.25">
      <c r="A359" s="20">
        <v>43677</v>
      </c>
      <c r="B359">
        <v>57.82</v>
      </c>
      <c r="C359">
        <v>58.299999</v>
      </c>
      <c r="D359">
        <v>55.23</v>
      </c>
      <c r="E359">
        <v>56.189999</v>
      </c>
      <c r="F359">
        <v>56.189999</v>
      </c>
      <c r="G359">
        <v>2961600</v>
      </c>
    </row>
    <row r="360" spans="1:7" x14ac:dyDescent="0.25">
      <c r="A360" s="20">
        <v>43678</v>
      </c>
      <c r="B360">
        <v>56.139999000000003</v>
      </c>
      <c r="C360">
        <v>57.380001</v>
      </c>
      <c r="D360">
        <v>53.18</v>
      </c>
      <c r="E360">
        <v>53.959999000000003</v>
      </c>
      <c r="F360">
        <v>53.959999000000003</v>
      </c>
      <c r="G360">
        <v>6181800</v>
      </c>
    </row>
    <row r="361" spans="1:7" x14ac:dyDescent="0.25">
      <c r="A361" s="20">
        <v>43679</v>
      </c>
      <c r="B361">
        <v>53.990001999999997</v>
      </c>
      <c r="C361">
        <v>54.169998</v>
      </c>
      <c r="D361">
        <v>52.68</v>
      </c>
      <c r="E361">
        <v>53.759998000000003</v>
      </c>
      <c r="F361">
        <v>53.759998000000003</v>
      </c>
      <c r="G361">
        <v>4429300</v>
      </c>
    </row>
    <row r="362" spans="1:7" x14ac:dyDescent="0.25">
      <c r="A362" s="20">
        <v>43682</v>
      </c>
      <c r="B362">
        <v>51.73</v>
      </c>
      <c r="C362">
        <v>52.029998999999997</v>
      </c>
      <c r="D362">
        <v>49.580002</v>
      </c>
      <c r="E362">
        <v>49.950001</v>
      </c>
      <c r="F362">
        <v>49.950001</v>
      </c>
      <c r="G362">
        <v>5929600</v>
      </c>
    </row>
    <row r="363" spans="1:7" x14ac:dyDescent="0.25">
      <c r="A363" s="20">
        <v>43683</v>
      </c>
      <c r="B363">
        <v>50.610000999999997</v>
      </c>
      <c r="C363">
        <v>51.209999000000003</v>
      </c>
      <c r="D363">
        <v>49.43</v>
      </c>
      <c r="E363">
        <v>51.16</v>
      </c>
      <c r="F363">
        <v>51.16</v>
      </c>
      <c r="G363">
        <v>4032300</v>
      </c>
    </row>
    <row r="364" spans="1:7" x14ac:dyDescent="0.25">
      <c r="A364" s="20">
        <v>43684</v>
      </c>
      <c r="B364">
        <v>49.5</v>
      </c>
      <c r="C364">
        <v>51.259998000000003</v>
      </c>
      <c r="D364">
        <v>48.93</v>
      </c>
      <c r="E364">
        <v>51.150002000000001</v>
      </c>
      <c r="F364">
        <v>51.150002000000001</v>
      </c>
      <c r="G364">
        <v>4729600</v>
      </c>
    </row>
    <row r="365" spans="1:7" x14ac:dyDescent="0.25">
      <c r="A365" s="20">
        <v>43685</v>
      </c>
      <c r="B365">
        <v>51.669998</v>
      </c>
      <c r="C365">
        <v>52.779998999999997</v>
      </c>
      <c r="D365">
        <v>51.330002</v>
      </c>
      <c r="E365">
        <v>52.610000999999997</v>
      </c>
      <c r="F365">
        <v>52.610000999999997</v>
      </c>
      <c r="G365">
        <v>3284100</v>
      </c>
    </row>
    <row r="366" spans="1:7" x14ac:dyDescent="0.25">
      <c r="A366" s="20">
        <v>43686</v>
      </c>
      <c r="B366">
        <v>52.189999</v>
      </c>
      <c r="C366">
        <v>52.450001</v>
      </c>
      <c r="D366">
        <v>51.139999000000003</v>
      </c>
      <c r="E366">
        <v>51.689999</v>
      </c>
      <c r="F366">
        <v>51.689999</v>
      </c>
      <c r="G366">
        <v>3489800</v>
      </c>
    </row>
    <row r="367" spans="1:7" x14ac:dyDescent="0.25">
      <c r="A367" s="20">
        <v>43689</v>
      </c>
      <c r="B367">
        <v>51.32</v>
      </c>
      <c r="C367">
        <v>51.389999000000003</v>
      </c>
      <c r="D367">
        <v>49.709999000000003</v>
      </c>
      <c r="E367">
        <v>49.82</v>
      </c>
      <c r="F367">
        <v>49.82</v>
      </c>
      <c r="G367">
        <v>3213800</v>
      </c>
    </row>
    <row r="368" spans="1:7" x14ac:dyDescent="0.25">
      <c r="A368" s="20">
        <v>43690</v>
      </c>
      <c r="B368">
        <v>49.360000999999997</v>
      </c>
      <c r="C368">
        <v>51.610000999999997</v>
      </c>
      <c r="D368">
        <v>49.34</v>
      </c>
      <c r="E368">
        <v>51.560001</v>
      </c>
      <c r="F368">
        <v>51.560001</v>
      </c>
      <c r="G368">
        <v>4071900</v>
      </c>
    </row>
    <row r="369" spans="1:7" x14ac:dyDescent="0.25">
      <c r="A369" s="20">
        <v>43691</v>
      </c>
      <c r="B369">
        <v>49.790000999999997</v>
      </c>
      <c r="C369">
        <v>50.279998999999997</v>
      </c>
      <c r="D369">
        <v>47.889999000000003</v>
      </c>
      <c r="E369">
        <v>47.889999000000003</v>
      </c>
      <c r="F369">
        <v>47.889999000000003</v>
      </c>
      <c r="G369">
        <v>5926700</v>
      </c>
    </row>
    <row r="370" spans="1:7" x14ac:dyDescent="0.25">
      <c r="A370" s="20">
        <v>43692</v>
      </c>
      <c r="B370">
        <v>48.740001999999997</v>
      </c>
      <c r="C370">
        <v>48.93</v>
      </c>
      <c r="D370">
        <v>47.619999</v>
      </c>
      <c r="E370">
        <v>48.68</v>
      </c>
      <c r="F370">
        <v>48.68</v>
      </c>
      <c r="G370">
        <v>3733200</v>
      </c>
    </row>
    <row r="371" spans="1:7" x14ac:dyDescent="0.25">
      <c r="A371" s="20">
        <v>43693</v>
      </c>
      <c r="B371">
        <v>49.16</v>
      </c>
      <c r="C371">
        <v>50.099997999999999</v>
      </c>
      <c r="D371">
        <v>49.09</v>
      </c>
      <c r="E371">
        <v>49.959999000000003</v>
      </c>
      <c r="F371">
        <v>49.959999000000003</v>
      </c>
      <c r="G371">
        <v>3180700</v>
      </c>
    </row>
    <row r="372" spans="1:7" x14ac:dyDescent="0.25">
      <c r="A372" s="20">
        <v>43696</v>
      </c>
      <c r="B372">
        <v>51.130001</v>
      </c>
      <c r="C372">
        <v>51.950001</v>
      </c>
      <c r="D372">
        <v>50.98</v>
      </c>
      <c r="E372">
        <v>51.900002000000001</v>
      </c>
      <c r="F372">
        <v>51.900002000000001</v>
      </c>
      <c r="G372">
        <v>2891400</v>
      </c>
    </row>
    <row r="373" spans="1:7" x14ac:dyDescent="0.25">
      <c r="A373" s="20">
        <v>43697</v>
      </c>
      <c r="B373">
        <v>51.720001000000003</v>
      </c>
      <c r="C373">
        <v>51.860000999999997</v>
      </c>
      <c r="D373">
        <v>51.09</v>
      </c>
      <c r="E373">
        <v>51.18</v>
      </c>
      <c r="F373">
        <v>51.18</v>
      </c>
      <c r="G373">
        <v>2800700</v>
      </c>
    </row>
    <row r="374" spans="1:7" x14ac:dyDescent="0.25">
      <c r="A374" s="20">
        <v>43698</v>
      </c>
      <c r="B374">
        <v>52.279998999999997</v>
      </c>
      <c r="C374">
        <v>52.59</v>
      </c>
      <c r="D374">
        <v>52.09</v>
      </c>
      <c r="E374">
        <v>52.560001</v>
      </c>
      <c r="F374">
        <v>52.560001</v>
      </c>
      <c r="G374">
        <v>3184500</v>
      </c>
    </row>
    <row r="375" spans="1:7" x14ac:dyDescent="0.25">
      <c r="A375" s="20">
        <v>43699</v>
      </c>
      <c r="B375">
        <v>52.700001</v>
      </c>
      <c r="C375">
        <v>52.77</v>
      </c>
      <c r="D375">
        <v>51.310001</v>
      </c>
      <c r="E375">
        <v>52</v>
      </c>
      <c r="F375">
        <v>52</v>
      </c>
      <c r="G375">
        <v>3567200</v>
      </c>
    </row>
    <row r="376" spans="1:7" x14ac:dyDescent="0.25">
      <c r="A376" s="20">
        <v>43700</v>
      </c>
      <c r="B376">
        <v>51.209999000000003</v>
      </c>
      <c r="C376">
        <v>52.310001</v>
      </c>
      <c r="D376">
        <v>48.299999</v>
      </c>
      <c r="E376">
        <v>48.84</v>
      </c>
      <c r="F376">
        <v>48.84</v>
      </c>
      <c r="G376">
        <v>8323000</v>
      </c>
    </row>
    <row r="377" spans="1:7" x14ac:dyDescent="0.25">
      <c r="A377" s="20">
        <v>43703</v>
      </c>
      <c r="B377">
        <v>50.150002000000001</v>
      </c>
      <c r="C377">
        <v>50.16</v>
      </c>
      <c r="D377">
        <v>48.889999000000003</v>
      </c>
      <c r="E377">
        <v>49.549999</v>
      </c>
      <c r="F377">
        <v>49.549999</v>
      </c>
      <c r="G377">
        <v>3563100</v>
      </c>
    </row>
    <row r="378" spans="1:7" x14ac:dyDescent="0.25">
      <c r="A378" s="20">
        <v>43704</v>
      </c>
      <c r="B378">
        <v>50.080002</v>
      </c>
      <c r="C378">
        <v>50.130001</v>
      </c>
      <c r="D378">
        <v>48.490001999999997</v>
      </c>
      <c r="E378">
        <v>49.119999</v>
      </c>
      <c r="F378">
        <v>49.119999</v>
      </c>
      <c r="G378">
        <v>2822500</v>
      </c>
    </row>
    <row r="379" spans="1:7" x14ac:dyDescent="0.25">
      <c r="A379" s="20">
        <v>43705</v>
      </c>
      <c r="B379">
        <v>48.57</v>
      </c>
      <c r="C379">
        <v>49.68</v>
      </c>
      <c r="D379">
        <v>48.189999</v>
      </c>
      <c r="E379">
        <v>49.639999000000003</v>
      </c>
      <c r="F379">
        <v>49.639999000000003</v>
      </c>
      <c r="G379">
        <v>2370800</v>
      </c>
    </row>
    <row r="380" spans="1:7" x14ac:dyDescent="0.25">
      <c r="A380" s="20">
        <v>43706</v>
      </c>
      <c r="B380">
        <v>50.41</v>
      </c>
      <c r="C380">
        <v>50.950001</v>
      </c>
      <c r="D380">
        <v>50.18</v>
      </c>
      <c r="E380">
        <v>50.689999</v>
      </c>
      <c r="F380">
        <v>50.689999</v>
      </c>
      <c r="G380">
        <v>2143400</v>
      </c>
    </row>
    <row r="381" spans="1:7" x14ac:dyDescent="0.25">
      <c r="A381" s="20">
        <v>43707</v>
      </c>
      <c r="B381">
        <v>51.189999</v>
      </c>
      <c r="C381">
        <v>51.209999000000003</v>
      </c>
      <c r="D381">
        <v>49.959999000000003</v>
      </c>
      <c r="E381">
        <v>50.610000999999997</v>
      </c>
      <c r="F381">
        <v>50.610000999999997</v>
      </c>
      <c r="G381">
        <v>2033100</v>
      </c>
    </row>
    <row r="382" spans="1:7" x14ac:dyDescent="0.25">
      <c r="A382" s="20">
        <v>43711</v>
      </c>
      <c r="B382">
        <v>49.639999000000003</v>
      </c>
      <c r="C382">
        <v>50.060001</v>
      </c>
      <c r="D382">
        <v>49.209999000000003</v>
      </c>
      <c r="E382">
        <v>49.439999</v>
      </c>
      <c r="F382">
        <v>49.439999</v>
      </c>
      <c r="G382">
        <v>3215000</v>
      </c>
    </row>
    <row r="383" spans="1:7" x14ac:dyDescent="0.25">
      <c r="A383" s="20">
        <v>43712</v>
      </c>
      <c r="B383">
        <v>50.43</v>
      </c>
      <c r="C383">
        <v>51.029998999999997</v>
      </c>
      <c r="D383">
        <v>50.009998000000003</v>
      </c>
      <c r="E383">
        <v>50.939999</v>
      </c>
      <c r="F383">
        <v>50.939999</v>
      </c>
      <c r="G383">
        <v>2461700</v>
      </c>
    </row>
    <row r="384" spans="1:7" x14ac:dyDescent="0.25">
      <c r="A384" s="20">
        <v>43713</v>
      </c>
      <c r="B384">
        <v>51.650002000000001</v>
      </c>
      <c r="C384">
        <v>52.27</v>
      </c>
      <c r="D384">
        <v>51.59</v>
      </c>
      <c r="E384">
        <v>52.02</v>
      </c>
      <c r="F384">
        <v>52.02</v>
      </c>
      <c r="G384">
        <v>2327600</v>
      </c>
    </row>
    <row r="385" spans="1:7" x14ac:dyDescent="0.25">
      <c r="A385" s="20">
        <v>43714</v>
      </c>
      <c r="B385">
        <v>52.349997999999999</v>
      </c>
      <c r="C385">
        <v>52.880001</v>
      </c>
      <c r="D385">
        <v>52.139999000000003</v>
      </c>
      <c r="E385">
        <v>52.759998000000003</v>
      </c>
      <c r="F385">
        <v>52.759998000000003</v>
      </c>
      <c r="G385">
        <v>1834000</v>
      </c>
    </row>
    <row r="386" spans="1:7" x14ac:dyDescent="0.25">
      <c r="A386" s="20">
        <v>43717</v>
      </c>
      <c r="B386">
        <v>53.220001000000003</v>
      </c>
      <c r="C386">
        <v>53.259998000000003</v>
      </c>
      <c r="D386">
        <v>52.290000999999997</v>
      </c>
      <c r="E386">
        <v>52.91</v>
      </c>
      <c r="F386">
        <v>52.91</v>
      </c>
      <c r="G386">
        <v>2050500</v>
      </c>
    </row>
    <row r="387" spans="1:7" x14ac:dyDescent="0.25">
      <c r="A387" s="20">
        <v>43718</v>
      </c>
      <c r="B387">
        <v>52.599997999999999</v>
      </c>
      <c r="C387">
        <v>53.110000999999997</v>
      </c>
      <c r="D387">
        <v>52.220001000000003</v>
      </c>
      <c r="E387">
        <v>53.009998000000003</v>
      </c>
      <c r="F387">
        <v>53.009998000000003</v>
      </c>
      <c r="G387">
        <v>1906800</v>
      </c>
    </row>
    <row r="388" spans="1:7" x14ac:dyDescent="0.25">
      <c r="A388" s="20">
        <v>43719</v>
      </c>
      <c r="B388">
        <v>53.060001</v>
      </c>
      <c r="C388">
        <v>53.650002000000001</v>
      </c>
      <c r="D388">
        <v>53.009998000000003</v>
      </c>
      <c r="E388">
        <v>53.41</v>
      </c>
      <c r="F388">
        <v>53.41</v>
      </c>
      <c r="G388">
        <v>1701900</v>
      </c>
    </row>
    <row r="389" spans="1:7" x14ac:dyDescent="0.25">
      <c r="A389" s="20">
        <v>43720</v>
      </c>
      <c r="B389">
        <v>54</v>
      </c>
      <c r="C389">
        <v>54.450001</v>
      </c>
      <c r="D389">
        <v>53.639999000000003</v>
      </c>
      <c r="E389">
        <v>54.080002</v>
      </c>
      <c r="F389">
        <v>54.080002</v>
      </c>
      <c r="G389">
        <v>1998700</v>
      </c>
    </row>
    <row r="390" spans="1:7" x14ac:dyDescent="0.25">
      <c r="A390" s="20">
        <v>43721</v>
      </c>
      <c r="B390">
        <v>54.490001999999997</v>
      </c>
      <c r="C390">
        <v>54.860000999999997</v>
      </c>
      <c r="D390">
        <v>54.27</v>
      </c>
      <c r="E390">
        <v>54.450001</v>
      </c>
      <c r="F390">
        <v>54.450001</v>
      </c>
      <c r="G390">
        <v>2178100</v>
      </c>
    </row>
    <row r="391" spans="1:7" x14ac:dyDescent="0.25">
      <c r="A391" s="20">
        <v>43724</v>
      </c>
      <c r="B391">
        <v>54.02</v>
      </c>
      <c r="C391">
        <v>54.610000999999997</v>
      </c>
      <c r="D391">
        <v>53.860000999999997</v>
      </c>
      <c r="E391">
        <v>54.09</v>
      </c>
      <c r="F391">
        <v>54.09</v>
      </c>
      <c r="G391">
        <v>1764500</v>
      </c>
    </row>
    <row r="392" spans="1:7" x14ac:dyDescent="0.25">
      <c r="A392" s="20">
        <v>43725</v>
      </c>
      <c r="B392">
        <v>54.009998000000003</v>
      </c>
      <c r="C392">
        <v>54.290000999999997</v>
      </c>
      <c r="D392">
        <v>53.759998000000003</v>
      </c>
      <c r="E392">
        <v>54.27</v>
      </c>
      <c r="F392">
        <v>54.27</v>
      </c>
      <c r="G392">
        <v>1620300</v>
      </c>
    </row>
    <row r="393" spans="1:7" x14ac:dyDescent="0.25">
      <c r="A393" s="20">
        <v>43726</v>
      </c>
      <c r="B393">
        <v>54.52</v>
      </c>
      <c r="C393">
        <v>55.189999</v>
      </c>
      <c r="D393">
        <v>53.799999</v>
      </c>
      <c r="E393">
        <v>55.139999000000003</v>
      </c>
      <c r="F393">
        <v>55.139999000000003</v>
      </c>
      <c r="G393">
        <v>2877900</v>
      </c>
    </row>
    <row r="394" spans="1:7" x14ac:dyDescent="0.25">
      <c r="A394" s="20">
        <v>43727</v>
      </c>
      <c r="B394">
        <v>55.549999</v>
      </c>
      <c r="C394">
        <v>56.049999</v>
      </c>
      <c r="D394">
        <v>55.400002000000001</v>
      </c>
      <c r="E394">
        <v>55.57</v>
      </c>
      <c r="F394">
        <v>55.57</v>
      </c>
      <c r="G394">
        <v>1786200</v>
      </c>
    </row>
    <row r="395" spans="1:7" x14ac:dyDescent="0.25">
      <c r="A395" s="20">
        <v>43728</v>
      </c>
      <c r="B395">
        <v>55.880001</v>
      </c>
      <c r="C395">
        <v>56.009998000000003</v>
      </c>
      <c r="D395">
        <v>53.93</v>
      </c>
      <c r="E395">
        <v>54.130001</v>
      </c>
      <c r="F395">
        <v>54.130001</v>
      </c>
      <c r="G395">
        <v>3168700</v>
      </c>
    </row>
    <row r="396" spans="1:7" x14ac:dyDescent="0.25">
      <c r="A396" s="20">
        <v>43731</v>
      </c>
      <c r="B396">
        <v>54.099997999999999</v>
      </c>
      <c r="C396">
        <v>54.810001</v>
      </c>
      <c r="D396">
        <v>53.970001000000003</v>
      </c>
      <c r="E396">
        <v>54.310001</v>
      </c>
      <c r="F396">
        <v>54.310001</v>
      </c>
      <c r="G396">
        <v>2374000</v>
      </c>
    </row>
    <row r="397" spans="1:7" x14ac:dyDescent="0.25">
      <c r="A397" s="20">
        <v>43732</v>
      </c>
      <c r="B397">
        <v>55.130001</v>
      </c>
      <c r="C397">
        <v>55.130001</v>
      </c>
      <c r="D397">
        <v>52.84</v>
      </c>
      <c r="E397">
        <v>53.060001</v>
      </c>
      <c r="F397">
        <v>53.060001</v>
      </c>
      <c r="G397">
        <v>4834900</v>
      </c>
    </row>
    <row r="398" spans="1:7" x14ac:dyDescent="0.25">
      <c r="A398" s="20">
        <v>43733</v>
      </c>
      <c r="B398">
        <v>53</v>
      </c>
      <c r="C398">
        <v>53.889999000000003</v>
      </c>
      <c r="D398">
        <v>52.169998</v>
      </c>
      <c r="E398">
        <v>53.610000999999997</v>
      </c>
      <c r="F398">
        <v>53.610000999999997</v>
      </c>
      <c r="G398">
        <v>2605500</v>
      </c>
    </row>
    <row r="399" spans="1:7" x14ac:dyDescent="0.25">
      <c r="A399" s="20">
        <v>43734</v>
      </c>
      <c r="B399">
        <v>53.68</v>
      </c>
      <c r="C399">
        <v>53.740001999999997</v>
      </c>
      <c r="D399">
        <v>52.900002000000001</v>
      </c>
      <c r="E399">
        <v>53.43</v>
      </c>
      <c r="F399">
        <v>53.43</v>
      </c>
      <c r="G399">
        <v>2369000</v>
      </c>
    </row>
    <row r="400" spans="1:7" x14ac:dyDescent="0.25">
      <c r="A400" s="20">
        <v>43735</v>
      </c>
      <c r="B400">
        <v>53.790000999999997</v>
      </c>
      <c r="C400">
        <v>53.91</v>
      </c>
      <c r="D400">
        <v>51.950001</v>
      </c>
      <c r="E400">
        <v>52.720001000000003</v>
      </c>
      <c r="F400">
        <v>52.720001000000003</v>
      </c>
      <c r="G400">
        <v>3159900</v>
      </c>
    </row>
    <row r="401" spans="1:7" x14ac:dyDescent="0.25">
      <c r="A401" s="20">
        <v>43738</v>
      </c>
      <c r="B401">
        <v>52.98</v>
      </c>
      <c r="C401">
        <v>53.759998000000003</v>
      </c>
      <c r="D401">
        <v>52.970001000000003</v>
      </c>
      <c r="E401">
        <v>53.41</v>
      </c>
      <c r="F401">
        <v>53.41</v>
      </c>
      <c r="G401">
        <v>1581400</v>
      </c>
    </row>
    <row r="402" spans="1:7" x14ac:dyDescent="0.25">
      <c r="A402" s="20">
        <v>43739</v>
      </c>
      <c r="B402">
        <v>54.150002000000001</v>
      </c>
      <c r="C402">
        <v>54.240001999999997</v>
      </c>
      <c r="D402">
        <v>52.18</v>
      </c>
      <c r="E402">
        <v>52.259998000000003</v>
      </c>
      <c r="F402">
        <v>52.259998000000003</v>
      </c>
      <c r="G402">
        <v>2491000</v>
      </c>
    </row>
    <row r="403" spans="1:7" x14ac:dyDescent="0.25">
      <c r="A403" s="20">
        <v>43740</v>
      </c>
      <c r="B403">
        <v>51.540000999999997</v>
      </c>
      <c r="C403">
        <v>51.540000999999997</v>
      </c>
      <c r="D403">
        <v>50.130001</v>
      </c>
      <c r="E403">
        <v>50.400002000000001</v>
      </c>
      <c r="F403">
        <v>50.400002000000001</v>
      </c>
      <c r="G403">
        <v>3925800</v>
      </c>
    </row>
    <row r="404" spans="1:7" x14ac:dyDescent="0.25">
      <c r="A404" s="20">
        <v>43741</v>
      </c>
      <c r="B404">
        <v>50.529998999999997</v>
      </c>
      <c r="C404">
        <v>51.41</v>
      </c>
      <c r="D404">
        <v>49.830002</v>
      </c>
      <c r="E404">
        <v>51.369999</v>
      </c>
      <c r="F404">
        <v>51.369999</v>
      </c>
      <c r="G404">
        <v>2735700</v>
      </c>
    </row>
    <row r="405" spans="1:7" x14ac:dyDescent="0.25">
      <c r="A405" s="20">
        <v>43742</v>
      </c>
      <c r="B405">
        <v>51.610000999999997</v>
      </c>
      <c r="C405">
        <v>52.82</v>
      </c>
      <c r="D405">
        <v>51.599997999999999</v>
      </c>
      <c r="E405">
        <v>52.82</v>
      </c>
      <c r="F405">
        <v>52.82</v>
      </c>
      <c r="G405">
        <v>2445200</v>
      </c>
    </row>
    <row r="406" spans="1:7" x14ac:dyDescent="0.25">
      <c r="A406" s="20">
        <v>43745</v>
      </c>
      <c r="B406">
        <v>52.360000999999997</v>
      </c>
      <c r="C406">
        <v>53.150002000000001</v>
      </c>
      <c r="D406">
        <v>52.16</v>
      </c>
      <c r="E406">
        <v>52.509998000000003</v>
      </c>
      <c r="F406">
        <v>52.509998000000003</v>
      </c>
      <c r="G406">
        <v>2438500</v>
      </c>
    </row>
    <row r="407" spans="1:7" x14ac:dyDescent="0.25">
      <c r="A407" s="20">
        <v>43746</v>
      </c>
      <c r="B407">
        <v>51.560001</v>
      </c>
      <c r="C407">
        <v>51.869999</v>
      </c>
      <c r="D407">
        <v>50.41</v>
      </c>
      <c r="E407">
        <v>50.450001</v>
      </c>
      <c r="F407">
        <v>50.450001</v>
      </c>
      <c r="G407">
        <v>3534300</v>
      </c>
    </row>
    <row r="408" spans="1:7" x14ac:dyDescent="0.25">
      <c r="A408" s="20">
        <v>43747</v>
      </c>
      <c r="B408">
        <v>51.18</v>
      </c>
      <c r="C408">
        <v>51.869999</v>
      </c>
      <c r="D408">
        <v>50.860000999999997</v>
      </c>
      <c r="E408">
        <v>50.990001999999997</v>
      </c>
      <c r="F408">
        <v>50.990001999999997</v>
      </c>
      <c r="G408">
        <v>2458900</v>
      </c>
    </row>
    <row r="409" spans="1:7" x14ac:dyDescent="0.25">
      <c r="A409" s="20">
        <v>43748</v>
      </c>
      <c r="B409">
        <v>51.330002</v>
      </c>
      <c r="C409">
        <v>52.32</v>
      </c>
      <c r="D409">
        <v>51.240001999999997</v>
      </c>
      <c r="E409">
        <v>52.189999</v>
      </c>
      <c r="F409">
        <v>52.189999</v>
      </c>
      <c r="G409">
        <v>2193300</v>
      </c>
    </row>
    <row r="410" spans="1:7" x14ac:dyDescent="0.25">
      <c r="A410" s="20">
        <v>43749</v>
      </c>
      <c r="B410">
        <v>53.09</v>
      </c>
      <c r="C410">
        <v>54.189999</v>
      </c>
      <c r="D410">
        <v>52.900002000000001</v>
      </c>
      <c r="E410">
        <v>53.82</v>
      </c>
      <c r="F410">
        <v>53.82</v>
      </c>
      <c r="G410">
        <v>4723900</v>
      </c>
    </row>
    <row r="411" spans="1:7" x14ac:dyDescent="0.25">
      <c r="A411" s="20">
        <v>43752</v>
      </c>
      <c r="B411">
        <v>53.669998</v>
      </c>
      <c r="C411">
        <v>54.700001</v>
      </c>
      <c r="D411">
        <v>53.669998</v>
      </c>
      <c r="E411">
        <v>54.68</v>
      </c>
      <c r="F411">
        <v>54.68</v>
      </c>
      <c r="G411">
        <v>2127300</v>
      </c>
    </row>
    <row r="412" spans="1:7" x14ac:dyDescent="0.25">
      <c r="A412" s="20">
        <v>43753</v>
      </c>
      <c r="B412">
        <v>55.150002000000001</v>
      </c>
      <c r="C412">
        <v>55.759998000000003</v>
      </c>
      <c r="D412">
        <v>55.150002000000001</v>
      </c>
      <c r="E412">
        <v>55.25</v>
      </c>
      <c r="F412">
        <v>55.25</v>
      </c>
      <c r="G412">
        <v>2376600</v>
      </c>
    </row>
    <row r="413" spans="1:7" x14ac:dyDescent="0.25">
      <c r="A413" s="20">
        <v>43754</v>
      </c>
      <c r="B413">
        <v>55.419998</v>
      </c>
      <c r="C413">
        <v>55.75</v>
      </c>
      <c r="D413">
        <v>55.110000999999997</v>
      </c>
      <c r="E413">
        <v>55.73</v>
      </c>
      <c r="F413">
        <v>55.73</v>
      </c>
      <c r="G413">
        <v>1779600</v>
      </c>
    </row>
    <row r="414" spans="1:7" x14ac:dyDescent="0.25">
      <c r="A414" s="20">
        <v>43755</v>
      </c>
      <c r="B414">
        <v>56</v>
      </c>
      <c r="C414">
        <v>56.279998999999997</v>
      </c>
      <c r="D414">
        <v>55.689999</v>
      </c>
      <c r="E414">
        <v>55.849997999999999</v>
      </c>
      <c r="F414">
        <v>55.849997999999999</v>
      </c>
      <c r="G414">
        <v>2276500</v>
      </c>
    </row>
    <row r="415" spans="1:7" x14ac:dyDescent="0.25">
      <c r="A415" s="20">
        <v>43756</v>
      </c>
      <c r="B415">
        <v>55.73</v>
      </c>
      <c r="C415">
        <v>56.16</v>
      </c>
      <c r="D415">
        <v>55.259998000000003</v>
      </c>
      <c r="E415">
        <v>55.889999000000003</v>
      </c>
      <c r="F415">
        <v>55.889999000000003</v>
      </c>
      <c r="G415">
        <v>2636100</v>
      </c>
    </row>
    <row r="416" spans="1:7" x14ac:dyDescent="0.25">
      <c r="A416" s="20">
        <v>43759</v>
      </c>
      <c r="B416">
        <v>56.139999000000003</v>
      </c>
      <c r="C416">
        <v>56.66</v>
      </c>
      <c r="D416">
        <v>56.139999000000003</v>
      </c>
      <c r="E416">
        <v>56.66</v>
      </c>
      <c r="F416">
        <v>56.66</v>
      </c>
      <c r="G416">
        <v>1497000</v>
      </c>
    </row>
    <row r="417" spans="1:7" x14ac:dyDescent="0.25">
      <c r="A417" s="20">
        <v>43760</v>
      </c>
      <c r="B417">
        <v>56.82</v>
      </c>
      <c r="C417">
        <v>56.990001999999997</v>
      </c>
      <c r="D417">
        <v>56.139999000000003</v>
      </c>
      <c r="E417">
        <v>56.189999</v>
      </c>
      <c r="F417">
        <v>56.189999</v>
      </c>
      <c r="G417">
        <v>1797800</v>
      </c>
    </row>
    <row r="418" spans="1:7" x14ac:dyDescent="0.25">
      <c r="A418" s="20">
        <v>43761</v>
      </c>
      <c r="B418">
        <v>56</v>
      </c>
      <c r="C418">
        <v>56.549999</v>
      </c>
      <c r="D418">
        <v>55.950001</v>
      </c>
      <c r="E418">
        <v>56.549999</v>
      </c>
      <c r="F418">
        <v>56.549999</v>
      </c>
      <c r="G418">
        <v>1581400</v>
      </c>
    </row>
    <row r="419" spans="1:7" x14ac:dyDescent="0.25">
      <c r="A419" s="20">
        <v>43762</v>
      </c>
      <c r="B419">
        <v>56.799999</v>
      </c>
      <c r="C419">
        <v>56.959999000000003</v>
      </c>
      <c r="D419">
        <v>56.259998000000003</v>
      </c>
      <c r="E419">
        <v>56.919998</v>
      </c>
      <c r="F419">
        <v>56.919998</v>
      </c>
      <c r="G419">
        <v>1535300</v>
      </c>
    </row>
    <row r="420" spans="1:7" x14ac:dyDescent="0.25">
      <c r="A420" s="20">
        <v>43763</v>
      </c>
      <c r="B420">
        <v>56.75</v>
      </c>
      <c r="C420">
        <v>57.849997999999999</v>
      </c>
      <c r="D420">
        <v>56.75</v>
      </c>
      <c r="E420">
        <v>57.830002</v>
      </c>
      <c r="F420">
        <v>57.830002</v>
      </c>
      <c r="G420">
        <v>1488100</v>
      </c>
    </row>
    <row r="421" spans="1:7" x14ac:dyDescent="0.25">
      <c r="A421" s="20">
        <v>43766</v>
      </c>
      <c r="B421">
        <v>57.98</v>
      </c>
      <c r="C421">
        <v>58.040000999999997</v>
      </c>
      <c r="D421">
        <v>57.470001000000003</v>
      </c>
      <c r="E421">
        <v>57.57</v>
      </c>
      <c r="F421">
        <v>57.57</v>
      </c>
      <c r="G421">
        <v>1544400</v>
      </c>
    </row>
    <row r="422" spans="1:7" x14ac:dyDescent="0.25">
      <c r="A422" s="20">
        <v>43767</v>
      </c>
      <c r="B422">
        <v>57.25</v>
      </c>
      <c r="C422">
        <v>57.790000999999997</v>
      </c>
      <c r="D422">
        <v>57.16</v>
      </c>
      <c r="E422">
        <v>57.580002</v>
      </c>
      <c r="F422">
        <v>57.580002</v>
      </c>
      <c r="G422">
        <v>1469500</v>
      </c>
    </row>
    <row r="423" spans="1:7" x14ac:dyDescent="0.25">
      <c r="A423" s="20">
        <v>43768</v>
      </c>
      <c r="B423">
        <v>57.599997999999999</v>
      </c>
      <c r="C423">
        <v>58.349997999999999</v>
      </c>
      <c r="D423">
        <v>56.880001</v>
      </c>
      <c r="E423">
        <v>58.299999</v>
      </c>
      <c r="F423">
        <v>58.299999</v>
      </c>
      <c r="G423">
        <v>1752800</v>
      </c>
    </row>
    <row r="424" spans="1:7" x14ac:dyDescent="0.25">
      <c r="A424" s="20">
        <v>43769</v>
      </c>
      <c r="B424">
        <v>57.98</v>
      </c>
      <c r="C424">
        <v>58.169998</v>
      </c>
      <c r="D424">
        <v>57.189999</v>
      </c>
      <c r="E424">
        <v>57.759998000000003</v>
      </c>
      <c r="F424">
        <v>57.759998000000003</v>
      </c>
      <c r="G424">
        <v>1626500</v>
      </c>
    </row>
    <row r="425" spans="1:7" x14ac:dyDescent="0.25">
      <c r="A425" s="20">
        <v>43770</v>
      </c>
      <c r="B425">
        <v>58.759998000000003</v>
      </c>
      <c r="C425">
        <v>59.240001999999997</v>
      </c>
      <c r="D425">
        <v>58.610000999999997</v>
      </c>
      <c r="E425">
        <v>59.18</v>
      </c>
      <c r="F425">
        <v>59.18</v>
      </c>
      <c r="G425">
        <v>1397500</v>
      </c>
    </row>
    <row r="426" spans="1:7" x14ac:dyDescent="0.25">
      <c r="A426" s="20">
        <v>43773</v>
      </c>
      <c r="B426">
        <v>59.630001</v>
      </c>
      <c r="C426">
        <v>59.689999</v>
      </c>
      <c r="D426">
        <v>58.880001</v>
      </c>
      <c r="E426">
        <v>59.09</v>
      </c>
      <c r="F426">
        <v>59.09</v>
      </c>
      <c r="G426">
        <v>1687100</v>
      </c>
    </row>
    <row r="427" spans="1:7" x14ac:dyDescent="0.25">
      <c r="A427" s="20">
        <v>43774</v>
      </c>
      <c r="B427">
        <v>58.950001</v>
      </c>
      <c r="C427">
        <v>59.029998999999997</v>
      </c>
      <c r="D427">
        <v>58.459999000000003</v>
      </c>
      <c r="E427">
        <v>58.470001000000003</v>
      </c>
      <c r="F427">
        <v>58.470001000000003</v>
      </c>
      <c r="G427">
        <v>1311900</v>
      </c>
    </row>
    <row r="428" spans="1:7" x14ac:dyDescent="0.25">
      <c r="A428" s="20">
        <v>43775</v>
      </c>
      <c r="B428">
        <v>58.580002</v>
      </c>
      <c r="C428">
        <v>58.700001</v>
      </c>
      <c r="D428">
        <v>58.029998999999997</v>
      </c>
      <c r="E428">
        <v>58.610000999999997</v>
      </c>
      <c r="F428">
        <v>58.610000999999997</v>
      </c>
      <c r="G428">
        <v>1386700</v>
      </c>
    </row>
    <row r="429" spans="1:7" x14ac:dyDescent="0.25">
      <c r="A429" s="20">
        <v>43776</v>
      </c>
      <c r="B429">
        <v>59.189999</v>
      </c>
      <c r="C429">
        <v>59.259998000000003</v>
      </c>
      <c r="D429">
        <v>58.669998</v>
      </c>
      <c r="E429">
        <v>58.91</v>
      </c>
      <c r="F429">
        <v>58.91</v>
      </c>
      <c r="G429">
        <v>1487800</v>
      </c>
    </row>
    <row r="430" spans="1:7" x14ac:dyDescent="0.25">
      <c r="A430" s="20">
        <v>43777</v>
      </c>
      <c r="B430">
        <v>58.75</v>
      </c>
      <c r="C430">
        <v>59.549999</v>
      </c>
      <c r="D430">
        <v>58.52</v>
      </c>
      <c r="E430">
        <v>59.439999</v>
      </c>
      <c r="F430">
        <v>59.439999</v>
      </c>
      <c r="G430">
        <v>1437300</v>
      </c>
    </row>
    <row r="431" spans="1:7" x14ac:dyDescent="0.25">
      <c r="A431" s="20">
        <v>43780</v>
      </c>
      <c r="B431">
        <v>58.880001</v>
      </c>
      <c r="C431">
        <v>59.900002000000001</v>
      </c>
      <c r="D431">
        <v>58.830002</v>
      </c>
      <c r="E431">
        <v>59.560001</v>
      </c>
      <c r="F431">
        <v>59.560001</v>
      </c>
      <c r="G431">
        <v>1380500</v>
      </c>
    </row>
    <row r="432" spans="1:7" x14ac:dyDescent="0.25">
      <c r="A432" s="20">
        <v>43781</v>
      </c>
      <c r="B432">
        <v>59.849997999999999</v>
      </c>
      <c r="C432">
        <v>60.220001000000003</v>
      </c>
      <c r="D432">
        <v>59.689999</v>
      </c>
      <c r="E432">
        <v>59.919998</v>
      </c>
      <c r="F432">
        <v>59.919998</v>
      </c>
      <c r="G432">
        <v>1353000</v>
      </c>
    </row>
    <row r="433" spans="1:7" x14ac:dyDescent="0.25">
      <c r="A433" s="20">
        <v>43782</v>
      </c>
      <c r="B433">
        <v>59.650002000000001</v>
      </c>
      <c r="C433">
        <v>60.080002</v>
      </c>
      <c r="D433">
        <v>59.509998000000003</v>
      </c>
      <c r="E433">
        <v>59.779998999999997</v>
      </c>
      <c r="F433">
        <v>59.779998999999997</v>
      </c>
      <c r="G433">
        <v>1798900</v>
      </c>
    </row>
    <row r="434" spans="1:7" x14ac:dyDescent="0.25">
      <c r="A434" s="20">
        <v>43783</v>
      </c>
      <c r="B434">
        <v>59.740001999999997</v>
      </c>
      <c r="C434">
        <v>60.23</v>
      </c>
      <c r="D434">
        <v>59.43</v>
      </c>
      <c r="E434">
        <v>60.18</v>
      </c>
      <c r="F434">
        <v>60.18</v>
      </c>
      <c r="G434">
        <v>1354600</v>
      </c>
    </row>
    <row r="435" spans="1:7" x14ac:dyDescent="0.25">
      <c r="A435" s="20">
        <v>43784</v>
      </c>
      <c r="B435">
        <v>60.75</v>
      </c>
      <c r="C435">
        <v>61.57</v>
      </c>
      <c r="D435">
        <v>60.599997999999999</v>
      </c>
      <c r="E435">
        <v>61.560001</v>
      </c>
      <c r="F435">
        <v>61.560001</v>
      </c>
      <c r="G435">
        <v>2287200</v>
      </c>
    </row>
    <row r="436" spans="1:7" x14ac:dyDescent="0.25">
      <c r="A436" s="20">
        <v>43787</v>
      </c>
      <c r="B436">
        <v>61.560001</v>
      </c>
      <c r="C436">
        <v>61.810001</v>
      </c>
      <c r="D436">
        <v>61.279998999999997</v>
      </c>
      <c r="E436">
        <v>61.560001</v>
      </c>
      <c r="F436">
        <v>61.560001</v>
      </c>
      <c r="G436">
        <v>981700</v>
      </c>
    </row>
    <row r="437" spans="1:7" x14ac:dyDescent="0.25">
      <c r="A437" s="20">
        <v>43788</v>
      </c>
      <c r="B437">
        <v>61.810001</v>
      </c>
      <c r="C437">
        <v>61.860000999999997</v>
      </c>
      <c r="D437">
        <v>61.099997999999999</v>
      </c>
      <c r="E437">
        <v>61.240001999999997</v>
      </c>
      <c r="F437">
        <v>61.240001999999997</v>
      </c>
      <c r="G437">
        <v>1908400</v>
      </c>
    </row>
    <row r="438" spans="1:7" x14ac:dyDescent="0.25">
      <c r="A438" s="20">
        <v>43789</v>
      </c>
      <c r="B438">
        <v>61.150002000000001</v>
      </c>
      <c r="C438">
        <v>61.580002</v>
      </c>
      <c r="D438">
        <v>59.84</v>
      </c>
      <c r="E438">
        <v>60.970001000000003</v>
      </c>
      <c r="F438">
        <v>60.970001000000003</v>
      </c>
      <c r="G438">
        <v>3058800</v>
      </c>
    </row>
    <row r="439" spans="1:7" x14ac:dyDescent="0.25">
      <c r="A439" s="20">
        <v>43790</v>
      </c>
      <c r="B439">
        <v>61.169998</v>
      </c>
      <c r="C439">
        <v>61.220001000000003</v>
      </c>
      <c r="D439">
        <v>60.279998999999997</v>
      </c>
      <c r="E439">
        <v>60.880001</v>
      </c>
      <c r="F439">
        <v>60.880001</v>
      </c>
      <c r="G439">
        <v>1412100</v>
      </c>
    </row>
    <row r="440" spans="1:7" x14ac:dyDescent="0.25">
      <c r="A440" s="20">
        <v>43791</v>
      </c>
      <c r="B440">
        <v>61.349997999999999</v>
      </c>
      <c r="C440">
        <v>61.810001</v>
      </c>
      <c r="D440">
        <v>61.029998999999997</v>
      </c>
      <c r="E440">
        <v>61.799999</v>
      </c>
      <c r="F440">
        <v>61.799999</v>
      </c>
      <c r="G440">
        <v>1275400</v>
      </c>
    </row>
    <row r="441" spans="1:7" x14ac:dyDescent="0.25">
      <c r="A441" s="20">
        <v>43794</v>
      </c>
      <c r="B441">
        <v>62.73</v>
      </c>
      <c r="C441">
        <v>63.23</v>
      </c>
      <c r="D441">
        <v>62.470001000000003</v>
      </c>
      <c r="E441">
        <v>63.099997999999999</v>
      </c>
      <c r="F441">
        <v>63.099997999999999</v>
      </c>
      <c r="G441">
        <v>1715700</v>
      </c>
    </row>
    <row r="442" spans="1:7" x14ac:dyDescent="0.25">
      <c r="A442" s="20">
        <v>43795</v>
      </c>
      <c r="B442">
        <v>63.330002</v>
      </c>
      <c r="C442">
        <v>63.740001999999997</v>
      </c>
      <c r="D442">
        <v>63.16</v>
      </c>
      <c r="E442">
        <v>63.610000999999997</v>
      </c>
      <c r="F442">
        <v>63.610000999999997</v>
      </c>
      <c r="G442">
        <v>1356100</v>
      </c>
    </row>
    <row r="443" spans="1:7" x14ac:dyDescent="0.25">
      <c r="A443" s="20">
        <v>43796</v>
      </c>
      <c r="B443">
        <v>63.82</v>
      </c>
      <c r="C443">
        <v>63.93</v>
      </c>
      <c r="D443">
        <v>63.689999</v>
      </c>
      <c r="E443">
        <v>63.700001</v>
      </c>
      <c r="F443">
        <v>63.700001</v>
      </c>
      <c r="G443">
        <v>753500</v>
      </c>
    </row>
    <row r="444" spans="1:7" x14ac:dyDescent="0.25">
      <c r="A444" s="20">
        <v>43798</v>
      </c>
      <c r="B444">
        <v>63.43</v>
      </c>
      <c r="C444">
        <v>63.560001</v>
      </c>
      <c r="D444">
        <v>63.02</v>
      </c>
      <c r="E444">
        <v>63.049999</v>
      </c>
      <c r="F444">
        <v>63.049999</v>
      </c>
      <c r="G444">
        <v>792500</v>
      </c>
    </row>
    <row r="445" spans="1:7" x14ac:dyDescent="0.25">
      <c r="A445" s="20">
        <v>43801</v>
      </c>
      <c r="B445">
        <v>63.150002000000001</v>
      </c>
      <c r="C445">
        <v>63.18</v>
      </c>
      <c r="D445">
        <v>60.950001</v>
      </c>
      <c r="E445">
        <v>61.549999</v>
      </c>
      <c r="F445">
        <v>61.549999</v>
      </c>
      <c r="G445">
        <v>2669700</v>
      </c>
    </row>
    <row r="446" spans="1:7" x14ac:dyDescent="0.25">
      <c r="A446" s="20">
        <v>43802</v>
      </c>
      <c r="B446">
        <v>59.060001</v>
      </c>
      <c r="C446">
        <v>59.740001999999997</v>
      </c>
      <c r="D446">
        <v>58.48</v>
      </c>
      <c r="E446">
        <v>59.150002000000001</v>
      </c>
      <c r="F446">
        <v>59.150002000000001</v>
      </c>
      <c r="G446">
        <v>2991900</v>
      </c>
    </row>
    <row r="447" spans="1:7" x14ac:dyDescent="0.25">
      <c r="A447" s="20">
        <v>43803</v>
      </c>
      <c r="B447">
        <v>60.529998999999997</v>
      </c>
      <c r="C447">
        <v>61.330002</v>
      </c>
      <c r="D447">
        <v>60.290000999999997</v>
      </c>
      <c r="E447">
        <v>60.98</v>
      </c>
      <c r="F447">
        <v>60.98</v>
      </c>
      <c r="G447">
        <v>1824500</v>
      </c>
    </row>
    <row r="448" spans="1:7" x14ac:dyDescent="0.25">
      <c r="A448" s="20">
        <v>43804</v>
      </c>
      <c r="B448">
        <v>61.450001</v>
      </c>
      <c r="C448">
        <v>61.490001999999997</v>
      </c>
      <c r="D448">
        <v>60.43</v>
      </c>
      <c r="E448">
        <v>61.380001</v>
      </c>
      <c r="F448">
        <v>61.380001</v>
      </c>
      <c r="G448">
        <v>2095100</v>
      </c>
    </row>
    <row r="449" spans="1:7" x14ac:dyDescent="0.25">
      <c r="A449" s="20">
        <v>43805</v>
      </c>
      <c r="B449">
        <v>62.57</v>
      </c>
      <c r="C449">
        <v>62.720001000000003</v>
      </c>
      <c r="D449">
        <v>62.040000999999997</v>
      </c>
      <c r="E449">
        <v>62.52</v>
      </c>
      <c r="F449">
        <v>62.52</v>
      </c>
      <c r="G449">
        <v>1614600</v>
      </c>
    </row>
    <row r="450" spans="1:7" x14ac:dyDescent="0.25">
      <c r="A450" s="20">
        <v>43808</v>
      </c>
      <c r="B450">
        <v>62.34</v>
      </c>
      <c r="C450">
        <v>62.459999000000003</v>
      </c>
      <c r="D450">
        <v>60.810001</v>
      </c>
      <c r="E450">
        <v>60.849997999999999</v>
      </c>
      <c r="F450">
        <v>60.849997999999999</v>
      </c>
      <c r="G450">
        <v>1550600</v>
      </c>
    </row>
    <row r="451" spans="1:7" x14ac:dyDescent="0.25">
      <c r="A451" s="20">
        <v>43809</v>
      </c>
      <c r="B451">
        <v>60.860000999999997</v>
      </c>
      <c r="C451">
        <v>61.360000999999997</v>
      </c>
      <c r="D451">
        <v>60.18</v>
      </c>
      <c r="E451">
        <v>60.759998000000003</v>
      </c>
      <c r="F451">
        <v>60.759998000000003</v>
      </c>
      <c r="G451">
        <v>1627600</v>
      </c>
    </row>
    <row r="452" spans="1:7" x14ac:dyDescent="0.25">
      <c r="A452" s="20">
        <v>43810</v>
      </c>
      <c r="B452">
        <v>61.080002</v>
      </c>
      <c r="C452">
        <v>61.66</v>
      </c>
      <c r="D452">
        <v>60.880001</v>
      </c>
      <c r="E452">
        <v>61.400002000000001</v>
      </c>
      <c r="F452">
        <v>61.400002000000001</v>
      </c>
      <c r="G452">
        <v>1170000</v>
      </c>
    </row>
    <row r="453" spans="1:7" x14ac:dyDescent="0.25">
      <c r="A453" s="20">
        <v>43811</v>
      </c>
      <c r="B453">
        <v>61.560001</v>
      </c>
      <c r="C453">
        <v>63.32</v>
      </c>
      <c r="D453">
        <v>61.34</v>
      </c>
      <c r="E453">
        <v>63.189999</v>
      </c>
      <c r="F453">
        <v>63.189999</v>
      </c>
      <c r="G453">
        <v>2430900</v>
      </c>
    </row>
    <row r="454" spans="1:7" x14ac:dyDescent="0.25">
      <c r="A454" s="20">
        <v>43812</v>
      </c>
      <c r="B454">
        <v>62.98</v>
      </c>
      <c r="C454">
        <v>64.639999000000003</v>
      </c>
      <c r="D454">
        <v>62.66</v>
      </c>
      <c r="E454">
        <v>64.599997999999999</v>
      </c>
      <c r="F454">
        <v>64.599997999999999</v>
      </c>
      <c r="G454">
        <v>2745400</v>
      </c>
    </row>
    <row r="455" spans="1:7" x14ac:dyDescent="0.25">
      <c r="A455" s="20">
        <v>43815</v>
      </c>
      <c r="B455">
        <v>65.620002999999997</v>
      </c>
      <c r="C455">
        <v>65.959998999999996</v>
      </c>
      <c r="D455">
        <v>65.269997000000004</v>
      </c>
      <c r="E455">
        <v>65.330001999999993</v>
      </c>
      <c r="F455">
        <v>65.330001999999993</v>
      </c>
      <c r="G455">
        <v>1732500</v>
      </c>
    </row>
    <row r="456" spans="1:7" x14ac:dyDescent="0.25">
      <c r="A456" s="20">
        <v>43816</v>
      </c>
      <c r="B456">
        <v>65.629997000000003</v>
      </c>
      <c r="C456">
        <v>65.760002</v>
      </c>
      <c r="D456">
        <v>65.110000999999997</v>
      </c>
      <c r="E456">
        <v>65.519997000000004</v>
      </c>
      <c r="F456">
        <v>65.519997000000004</v>
      </c>
      <c r="G456">
        <v>1825500</v>
      </c>
    </row>
    <row r="457" spans="1:7" x14ac:dyDescent="0.25">
      <c r="A457" s="20">
        <v>43817</v>
      </c>
      <c r="B457">
        <v>65.919998000000007</v>
      </c>
      <c r="C457">
        <v>65.970000999999996</v>
      </c>
      <c r="D457">
        <v>65.160004000000001</v>
      </c>
      <c r="E457">
        <v>65.160004000000001</v>
      </c>
      <c r="F457">
        <v>65.160004000000001</v>
      </c>
      <c r="G457">
        <v>1971800</v>
      </c>
    </row>
    <row r="458" spans="1:7" x14ac:dyDescent="0.25">
      <c r="A458" s="20">
        <v>43818</v>
      </c>
      <c r="B458">
        <v>65.309997999999993</v>
      </c>
      <c r="C458">
        <v>66.019997000000004</v>
      </c>
      <c r="D458">
        <v>65.180000000000007</v>
      </c>
      <c r="E458">
        <v>66.019997000000004</v>
      </c>
      <c r="F458">
        <v>66.019997000000004</v>
      </c>
      <c r="G458">
        <v>1355000</v>
      </c>
    </row>
    <row r="459" spans="1:7" x14ac:dyDescent="0.25">
      <c r="A459" s="20">
        <v>43819</v>
      </c>
      <c r="B459">
        <v>66.110000999999997</v>
      </c>
      <c r="C459">
        <v>66.190002000000007</v>
      </c>
      <c r="D459">
        <v>65.489998</v>
      </c>
      <c r="E459">
        <v>65.489998</v>
      </c>
      <c r="F459">
        <v>65.489998</v>
      </c>
      <c r="G459">
        <v>1957300</v>
      </c>
    </row>
    <row r="460" spans="1:7" x14ac:dyDescent="0.25">
      <c r="A460" s="20">
        <v>43822</v>
      </c>
      <c r="B460">
        <v>65.660004000000001</v>
      </c>
      <c r="C460">
        <v>65.739998</v>
      </c>
      <c r="D460">
        <v>65.400002000000001</v>
      </c>
      <c r="E460">
        <v>65.430000000000007</v>
      </c>
      <c r="F460">
        <v>65.430000000000007</v>
      </c>
      <c r="G460">
        <v>1351800</v>
      </c>
    </row>
    <row r="461" spans="1:7" x14ac:dyDescent="0.25">
      <c r="A461" s="20">
        <v>43823</v>
      </c>
      <c r="B461">
        <v>65.620002999999997</v>
      </c>
      <c r="C461">
        <v>65.910004000000001</v>
      </c>
      <c r="D461">
        <v>65.459998999999996</v>
      </c>
      <c r="E461">
        <v>65.830001999999993</v>
      </c>
      <c r="F461">
        <v>65.830001999999993</v>
      </c>
      <c r="G461">
        <v>551600</v>
      </c>
    </row>
    <row r="462" spans="1:7" x14ac:dyDescent="0.25">
      <c r="A462" s="20">
        <v>43825</v>
      </c>
      <c r="B462">
        <v>66.129997000000003</v>
      </c>
      <c r="C462">
        <v>66.160004000000001</v>
      </c>
      <c r="D462">
        <v>65.800003000000004</v>
      </c>
      <c r="E462">
        <v>65.830001999999993</v>
      </c>
      <c r="F462">
        <v>65.830001999999993</v>
      </c>
      <c r="G462">
        <v>748500</v>
      </c>
    </row>
    <row r="463" spans="1:7" x14ac:dyDescent="0.25">
      <c r="A463" s="20">
        <v>43826</v>
      </c>
      <c r="B463">
        <v>66</v>
      </c>
      <c r="C463">
        <v>66</v>
      </c>
      <c r="D463">
        <v>64.809997999999993</v>
      </c>
      <c r="E463">
        <v>65.080001999999993</v>
      </c>
      <c r="F463">
        <v>65.080001999999993</v>
      </c>
      <c r="G463">
        <v>1312500</v>
      </c>
    </row>
    <row r="464" spans="1:7" x14ac:dyDescent="0.25">
      <c r="A464" s="20">
        <v>43829</v>
      </c>
      <c r="B464">
        <v>64.870002999999997</v>
      </c>
      <c r="C464">
        <v>64.889999000000003</v>
      </c>
      <c r="D464">
        <v>63.580002</v>
      </c>
      <c r="E464">
        <v>63.93</v>
      </c>
      <c r="F464">
        <v>63.93</v>
      </c>
      <c r="G464">
        <v>2312400</v>
      </c>
    </row>
    <row r="465" spans="1:7" x14ac:dyDescent="0.25">
      <c r="A465" s="20">
        <v>43830</v>
      </c>
      <c r="B465">
        <v>63.57</v>
      </c>
      <c r="C465">
        <v>65.410004000000001</v>
      </c>
      <c r="D465">
        <v>63.439999</v>
      </c>
      <c r="E465">
        <v>65.230002999999996</v>
      </c>
      <c r="F465">
        <v>65.230002999999996</v>
      </c>
      <c r="G465">
        <v>1594700</v>
      </c>
    </row>
    <row r="466" spans="1:7" x14ac:dyDescent="0.25">
      <c r="A466" s="20">
        <v>43832</v>
      </c>
      <c r="B466">
        <v>66.169998000000007</v>
      </c>
      <c r="C466">
        <v>66.660004000000001</v>
      </c>
      <c r="D466">
        <v>65.470000999999996</v>
      </c>
      <c r="E466">
        <v>66.650002000000001</v>
      </c>
      <c r="F466">
        <v>66.650002000000001</v>
      </c>
      <c r="G466">
        <v>2117600</v>
      </c>
    </row>
    <row r="467" spans="1:7" x14ac:dyDescent="0.25">
      <c r="A467" s="20">
        <v>43833</v>
      </c>
      <c r="B467">
        <v>63.91</v>
      </c>
      <c r="C467">
        <v>65.610000999999997</v>
      </c>
      <c r="D467">
        <v>63.810001</v>
      </c>
      <c r="E467">
        <v>64.940002000000007</v>
      </c>
      <c r="F467">
        <v>64.940002000000007</v>
      </c>
      <c r="G467">
        <v>2337400</v>
      </c>
    </row>
    <row r="468" spans="1:7" x14ac:dyDescent="0.25">
      <c r="A468" s="20">
        <v>43836</v>
      </c>
      <c r="B468">
        <v>63.860000999999997</v>
      </c>
      <c r="C468">
        <v>65.260002</v>
      </c>
      <c r="D468">
        <v>63.779998999999997</v>
      </c>
      <c r="E468">
        <v>65.25</v>
      </c>
      <c r="F468">
        <v>65.25</v>
      </c>
      <c r="G468">
        <v>1790300</v>
      </c>
    </row>
    <row r="469" spans="1:7" x14ac:dyDescent="0.25">
      <c r="A469" s="20">
        <v>43837</v>
      </c>
      <c r="B469">
        <v>65.110000999999997</v>
      </c>
      <c r="C469">
        <v>65.790001000000004</v>
      </c>
      <c r="D469">
        <v>64.709998999999996</v>
      </c>
      <c r="E469">
        <v>65.440002000000007</v>
      </c>
      <c r="F469">
        <v>65.440002000000007</v>
      </c>
      <c r="G469">
        <v>1172500</v>
      </c>
    </row>
    <row r="470" spans="1:7" x14ac:dyDescent="0.25">
      <c r="A470" s="20">
        <v>43838</v>
      </c>
      <c r="B470">
        <v>65.739998</v>
      </c>
      <c r="C470">
        <v>66.930000000000007</v>
      </c>
      <c r="D470">
        <v>65.5</v>
      </c>
      <c r="E470">
        <v>66.080001999999993</v>
      </c>
      <c r="F470">
        <v>66.080001999999993</v>
      </c>
      <c r="G470">
        <v>1855800</v>
      </c>
    </row>
    <row r="471" spans="1:7" x14ac:dyDescent="0.25">
      <c r="A471" s="20">
        <v>43839</v>
      </c>
      <c r="B471">
        <v>66.819999999999993</v>
      </c>
      <c r="C471">
        <v>67.300003000000004</v>
      </c>
      <c r="D471">
        <v>66.540001000000004</v>
      </c>
      <c r="E471">
        <v>67.279999000000004</v>
      </c>
      <c r="F471">
        <v>67.279999000000004</v>
      </c>
      <c r="G471">
        <v>1126700</v>
      </c>
    </row>
    <row r="472" spans="1:7" x14ac:dyDescent="0.25">
      <c r="A472" s="20">
        <v>43840</v>
      </c>
      <c r="B472">
        <v>67.349997999999999</v>
      </c>
      <c r="C472">
        <v>67.809997999999993</v>
      </c>
      <c r="D472">
        <v>67.059997999999993</v>
      </c>
      <c r="E472">
        <v>67.430000000000007</v>
      </c>
      <c r="F472">
        <v>67.430000000000007</v>
      </c>
      <c r="G472">
        <v>1481600</v>
      </c>
    </row>
    <row r="473" spans="1:7" x14ac:dyDescent="0.25">
      <c r="A473" s="20">
        <v>43843</v>
      </c>
      <c r="B473">
        <v>67.769997000000004</v>
      </c>
      <c r="C473">
        <v>68.339995999999999</v>
      </c>
      <c r="D473">
        <v>67.489998</v>
      </c>
      <c r="E473">
        <v>68.169998000000007</v>
      </c>
      <c r="F473">
        <v>68.169998000000007</v>
      </c>
      <c r="G473">
        <v>1011500</v>
      </c>
    </row>
    <row r="474" spans="1:7" x14ac:dyDescent="0.25">
      <c r="A474" s="20">
        <v>43844</v>
      </c>
      <c r="B474">
        <v>68.230002999999996</v>
      </c>
      <c r="C474">
        <v>68.889999000000003</v>
      </c>
      <c r="D474">
        <v>67.930000000000007</v>
      </c>
      <c r="E474">
        <v>68.470000999999996</v>
      </c>
      <c r="F474">
        <v>68.470000999999996</v>
      </c>
      <c r="G474">
        <v>2011600</v>
      </c>
    </row>
    <row r="475" spans="1:7" x14ac:dyDescent="0.25">
      <c r="A475" s="20">
        <v>43845</v>
      </c>
      <c r="B475">
        <v>68.559997999999993</v>
      </c>
      <c r="C475">
        <v>68.910004000000001</v>
      </c>
      <c r="D475">
        <v>68.419998000000007</v>
      </c>
      <c r="E475">
        <v>68.620002999999997</v>
      </c>
      <c r="F475">
        <v>68.620002999999997</v>
      </c>
      <c r="G475">
        <v>1729200</v>
      </c>
    </row>
    <row r="476" spans="1:7" x14ac:dyDescent="0.25">
      <c r="A476" s="20">
        <v>43846</v>
      </c>
      <c r="B476">
        <v>69.089995999999999</v>
      </c>
      <c r="C476">
        <v>69.5</v>
      </c>
      <c r="D476">
        <v>69.059997999999993</v>
      </c>
      <c r="E476">
        <v>69.470000999999996</v>
      </c>
      <c r="F476">
        <v>69.470000999999996</v>
      </c>
      <c r="G476">
        <v>2161800</v>
      </c>
    </row>
    <row r="477" spans="1:7" x14ac:dyDescent="0.25">
      <c r="A477" s="20">
        <v>43847</v>
      </c>
      <c r="B477">
        <v>69.449996999999996</v>
      </c>
      <c r="C477">
        <v>69.519997000000004</v>
      </c>
      <c r="D477">
        <v>68.690002000000007</v>
      </c>
      <c r="E477">
        <v>69.290001000000004</v>
      </c>
      <c r="F477">
        <v>69.290001000000004</v>
      </c>
      <c r="G477">
        <v>1844500</v>
      </c>
    </row>
    <row r="478" spans="1:7" x14ac:dyDescent="0.25">
      <c r="A478" s="20">
        <v>43851</v>
      </c>
      <c r="B478">
        <v>68.879997000000003</v>
      </c>
      <c r="C478">
        <v>69.790001000000004</v>
      </c>
      <c r="D478">
        <v>68.849997999999999</v>
      </c>
      <c r="E478">
        <v>69.069999999999993</v>
      </c>
      <c r="F478">
        <v>69.069999999999993</v>
      </c>
      <c r="G478">
        <v>1679300</v>
      </c>
    </row>
    <row r="479" spans="1:7" x14ac:dyDescent="0.25">
      <c r="A479" s="20">
        <v>43852</v>
      </c>
      <c r="B479">
        <v>69.650002000000001</v>
      </c>
      <c r="C479">
        <v>69.690002000000007</v>
      </c>
      <c r="D479">
        <v>68.379997000000003</v>
      </c>
      <c r="E479">
        <v>68.379997000000003</v>
      </c>
      <c r="F479">
        <v>68.379997000000003</v>
      </c>
      <c r="G479">
        <v>1595700</v>
      </c>
    </row>
    <row r="480" spans="1:7" x14ac:dyDescent="0.25">
      <c r="A480" s="20">
        <v>43853</v>
      </c>
      <c r="B480">
        <v>68.300003000000004</v>
      </c>
      <c r="C480">
        <v>69.010002</v>
      </c>
      <c r="D480">
        <v>67.680000000000007</v>
      </c>
      <c r="E480">
        <v>68.910004000000001</v>
      </c>
      <c r="F480">
        <v>68.910004000000001</v>
      </c>
      <c r="G480">
        <v>2248700</v>
      </c>
    </row>
    <row r="481" spans="1:7" x14ac:dyDescent="0.25">
      <c r="A481" s="20">
        <v>43854</v>
      </c>
      <c r="B481">
        <v>69.459998999999996</v>
      </c>
      <c r="C481">
        <v>69.569999999999993</v>
      </c>
      <c r="D481">
        <v>66.199996999999996</v>
      </c>
      <c r="E481">
        <v>66.970000999999996</v>
      </c>
      <c r="F481">
        <v>66.970000999999996</v>
      </c>
      <c r="G481">
        <v>4295500</v>
      </c>
    </row>
    <row r="482" spans="1:7" x14ac:dyDescent="0.25">
      <c r="A482" s="20">
        <v>43857</v>
      </c>
      <c r="B482">
        <v>64.080001999999993</v>
      </c>
      <c r="C482">
        <v>64.879997000000003</v>
      </c>
      <c r="D482">
        <v>63.41</v>
      </c>
      <c r="E482">
        <v>63.41</v>
      </c>
      <c r="F482">
        <v>63.41</v>
      </c>
      <c r="G482">
        <v>4140800</v>
      </c>
    </row>
    <row r="483" spans="1:7" x14ac:dyDescent="0.25">
      <c r="A483" s="20">
        <v>43858</v>
      </c>
      <c r="B483">
        <v>64.239998</v>
      </c>
      <c r="C483">
        <v>65.410004000000001</v>
      </c>
      <c r="D483">
        <v>64.010002</v>
      </c>
      <c r="E483">
        <v>65.279999000000004</v>
      </c>
      <c r="F483">
        <v>65.279999000000004</v>
      </c>
      <c r="G483">
        <v>2588800</v>
      </c>
    </row>
    <row r="484" spans="1:7" x14ac:dyDescent="0.25">
      <c r="A484" s="20">
        <v>43859</v>
      </c>
      <c r="B484">
        <v>65.879997000000003</v>
      </c>
      <c r="C484">
        <v>66.160004000000001</v>
      </c>
      <c r="D484">
        <v>64.720000999999996</v>
      </c>
      <c r="E484">
        <v>65.190002000000007</v>
      </c>
      <c r="F484">
        <v>65.190002000000007</v>
      </c>
      <c r="G484">
        <v>1918900</v>
      </c>
    </row>
    <row r="485" spans="1:7" x14ac:dyDescent="0.25">
      <c r="A485" s="20">
        <v>43860</v>
      </c>
      <c r="B485">
        <v>63.959999000000003</v>
      </c>
      <c r="C485">
        <v>65.760002</v>
      </c>
      <c r="D485">
        <v>63.27</v>
      </c>
      <c r="E485">
        <v>65.760002</v>
      </c>
      <c r="F485">
        <v>65.760002</v>
      </c>
      <c r="G485">
        <v>3300800</v>
      </c>
    </row>
    <row r="486" spans="1:7" x14ac:dyDescent="0.25">
      <c r="A486" s="20">
        <v>43861</v>
      </c>
      <c r="B486">
        <v>64.889999000000003</v>
      </c>
      <c r="C486">
        <v>65.029999000000004</v>
      </c>
      <c r="D486">
        <v>60.900002000000001</v>
      </c>
      <c r="E486">
        <v>61.939999</v>
      </c>
      <c r="F486">
        <v>61.939999</v>
      </c>
      <c r="G486">
        <v>4205100</v>
      </c>
    </row>
    <row r="487" spans="1:7" x14ac:dyDescent="0.25">
      <c r="A487" s="20">
        <v>43864</v>
      </c>
      <c r="B487">
        <v>62.919998</v>
      </c>
      <c r="C487">
        <v>64</v>
      </c>
      <c r="D487">
        <v>62.5</v>
      </c>
      <c r="E487">
        <v>63.23</v>
      </c>
      <c r="F487">
        <v>63.23</v>
      </c>
      <c r="G487">
        <v>2443700</v>
      </c>
    </row>
    <row r="488" spans="1:7" x14ac:dyDescent="0.25">
      <c r="A488" s="20">
        <v>43865</v>
      </c>
      <c r="B488">
        <v>64.669998000000007</v>
      </c>
      <c r="C488">
        <v>65.300003000000004</v>
      </c>
      <c r="D488">
        <v>64.489998</v>
      </c>
      <c r="E488">
        <v>64.879997000000003</v>
      </c>
      <c r="F488">
        <v>64.879997000000003</v>
      </c>
      <c r="G488">
        <v>2772300</v>
      </c>
    </row>
    <row r="489" spans="1:7" x14ac:dyDescent="0.25">
      <c r="A489" s="20">
        <v>43866</v>
      </c>
      <c r="B489">
        <v>66.040001000000004</v>
      </c>
      <c r="C489">
        <v>66.230002999999996</v>
      </c>
      <c r="D489">
        <v>65.080001999999993</v>
      </c>
      <c r="E489">
        <v>66.230002999999996</v>
      </c>
      <c r="F489">
        <v>66.230002999999996</v>
      </c>
      <c r="G489">
        <v>2082400</v>
      </c>
    </row>
    <row r="490" spans="1:7" x14ac:dyDescent="0.25">
      <c r="A490" s="20">
        <v>43867</v>
      </c>
      <c r="B490">
        <v>66.510002</v>
      </c>
      <c r="C490">
        <v>66.680000000000007</v>
      </c>
      <c r="D490">
        <v>65.839995999999999</v>
      </c>
      <c r="E490">
        <v>66.529999000000004</v>
      </c>
      <c r="F490">
        <v>66.529999000000004</v>
      </c>
      <c r="G490">
        <v>1800200</v>
      </c>
    </row>
    <row r="491" spans="1:7" x14ac:dyDescent="0.25">
      <c r="A491" s="20">
        <v>43868</v>
      </c>
      <c r="B491">
        <v>65.569999999999993</v>
      </c>
      <c r="C491">
        <v>66.360000999999997</v>
      </c>
      <c r="D491">
        <v>65.150002000000001</v>
      </c>
      <c r="E491">
        <v>65.980002999999996</v>
      </c>
      <c r="F491">
        <v>65.980002999999996</v>
      </c>
      <c r="G491">
        <v>2211500</v>
      </c>
    </row>
    <row r="492" spans="1:7" x14ac:dyDescent="0.25">
      <c r="A492" s="20">
        <v>43871</v>
      </c>
      <c r="B492">
        <v>65.599997999999999</v>
      </c>
      <c r="C492">
        <v>66.599997999999999</v>
      </c>
      <c r="D492">
        <v>65.550003000000004</v>
      </c>
      <c r="E492">
        <v>66.379997000000003</v>
      </c>
      <c r="F492">
        <v>66.379997000000003</v>
      </c>
      <c r="G492">
        <v>1560400</v>
      </c>
    </row>
    <row r="493" spans="1:7" x14ac:dyDescent="0.25">
      <c r="A493" s="20">
        <v>43872</v>
      </c>
      <c r="B493">
        <v>67.010002</v>
      </c>
      <c r="C493">
        <v>67.180000000000007</v>
      </c>
      <c r="D493">
        <v>66.309997999999993</v>
      </c>
      <c r="E493">
        <v>66.410004000000001</v>
      </c>
      <c r="F493">
        <v>66.410004000000001</v>
      </c>
      <c r="G493">
        <v>2303500</v>
      </c>
    </row>
    <row r="494" spans="1:7" x14ac:dyDescent="0.25">
      <c r="A494" s="20">
        <v>43873</v>
      </c>
      <c r="B494">
        <v>67.069999999999993</v>
      </c>
      <c r="C494">
        <v>68.160004000000001</v>
      </c>
      <c r="D494">
        <v>66.870002999999997</v>
      </c>
      <c r="E494">
        <v>68.069999999999993</v>
      </c>
      <c r="F494">
        <v>68.069999999999993</v>
      </c>
      <c r="G494">
        <v>2115800</v>
      </c>
    </row>
    <row r="495" spans="1:7" x14ac:dyDescent="0.25">
      <c r="A495" s="20">
        <v>43874</v>
      </c>
      <c r="B495">
        <v>66.930000000000007</v>
      </c>
      <c r="C495">
        <v>67.800003000000004</v>
      </c>
      <c r="D495">
        <v>66.720000999999996</v>
      </c>
      <c r="E495">
        <v>67.379997000000003</v>
      </c>
      <c r="F495">
        <v>67.379997000000003</v>
      </c>
      <c r="G495">
        <v>1722200</v>
      </c>
    </row>
    <row r="496" spans="1:7" x14ac:dyDescent="0.25">
      <c r="A496" s="20">
        <v>43875</v>
      </c>
      <c r="B496">
        <v>67.720000999999996</v>
      </c>
      <c r="C496">
        <v>67.940002000000007</v>
      </c>
      <c r="D496">
        <v>67.099997999999999</v>
      </c>
      <c r="E496">
        <v>67.839995999999999</v>
      </c>
      <c r="F496">
        <v>67.839995999999999</v>
      </c>
      <c r="G496">
        <v>1698800</v>
      </c>
    </row>
    <row r="497" spans="1:7" x14ac:dyDescent="0.25">
      <c r="A497" s="20">
        <v>43879</v>
      </c>
      <c r="B497">
        <v>67.260002</v>
      </c>
      <c r="C497">
        <v>67.690002000000007</v>
      </c>
      <c r="D497">
        <v>66.540001000000004</v>
      </c>
      <c r="E497">
        <v>67.099997999999999</v>
      </c>
      <c r="F497">
        <v>67.099997999999999</v>
      </c>
      <c r="G497">
        <v>2384600</v>
      </c>
    </row>
    <row r="498" spans="1:7" x14ac:dyDescent="0.25">
      <c r="A498" s="20">
        <v>43880</v>
      </c>
      <c r="B498">
        <v>67.790001000000004</v>
      </c>
      <c r="C498">
        <v>68</v>
      </c>
      <c r="D498">
        <v>67.440002000000007</v>
      </c>
      <c r="E498">
        <v>67.660004000000001</v>
      </c>
      <c r="F498">
        <v>67.660004000000001</v>
      </c>
      <c r="G498">
        <v>1704700</v>
      </c>
    </row>
    <row r="499" spans="1:7" x14ac:dyDescent="0.25">
      <c r="A499" s="20">
        <v>43881</v>
      </c>
      <c r="B499">
        <v>67.5</v>
      </c>
      <c r="C499">
        <v>67.800003000000004</v>
      </c>
      <c r="D499">
        <v>65.300003000000004</v>
      </c>
      <c r="E499">
        <v>66.449996999999996</v>
      </c>
      <c r="F499">
        <v>66.449996999999996</v>
      </c>
      <c r="G499">
        <v>3884600</v>
      </c>
    </row>
    <row r="500" spans="1:7" x14ac:dyDescent="0.25">
      <c r="A500" s="20">
        <v>43882</v>
      </c>
      <c r="B500">
        <v>65.430000000000007</v>
      </c>
      <c r="C500">
        <v>65.709998999999996</v>
      </c>
      <c r="D500">
        <v>63.48</v>
      </c>
      <c r="E500">
        <v>64.379997000000003</v>
      </c>
      <c r="F500">
        <v>64.379997000000003</v>
      </c>
      <c r="G500">
        <v>4233700</v>
      </c>
    </row>
    <row r="501" spans="1:7" x14ac:dyDescent="0.25">
      <c r="A501" s="20">
        <v>43885</v>
      </c>
      <c r="B501">
        <v>59.459999000000003</v>
      </c>
      <c r="C501">
        <v>61.23</v>
      </c>
      <c r="D501">
        <v>58.189999</v>
      </c>
      <c r="E501">
        <v>58.27</v>
      </c>
      <c r="F501">
        <v>58.27</v>
      </c>
      <c r="G501">
        <v>5697600</v>
      </c>
    </row>
    <row r="502" spans="1:7" x14ac:dyDescent="0.25">
      <c r="A502" s="20">
        <v>43886</v>
      </c>
      <c r="B502">
        <v>59.580002</v>
      </c>
      <c r="C502">
        <v>59.759998000000003</v>
      </c>
      <c r="D502">
        <v>54.84</v>
      </c>
      <c r="E502">
        <v>55.630001</v>
      </c>
      <c r="F502">
        <v>55.630001</v>
      </c>
      <c r="G502">
        <v>6705400</v>
      </c>
    </row>
    <row r="503" spans="1:7" x14ac:dyDescent="0.25">
      <c r="A503" s="20">
        <v>43887</v>
      </c>
      <c r="B503">
        <v>56.639999000000003</v>
      </c>
      <c r="C503">
        <v>57.610000999999997</v>
      </c>
      <c r="D503">
        <v>55.299999</v>
      </c>
      <c r="E503">
        <v>56.389999000000003</v>
      </c>
      <c r="F503">
        <v>56.389999000000003</v>
      </c>
      <c r="G503">
        <v>6222700</v>
      </c>
    </row>
    <row r="504" spans="1:7" x14ac:dyDescent="0.25">
      <c r="A504" s="20">
        <v>43888</v>
      </c>
      <c r="B504">
        <v>53.900002000000001</v>
      </c>
      <c r="C504">
        <v>54.630001</v>
      </c>
      <c r="D504">
        <v>51.91</v>
      </c>
      <c r="E504">
        <v>51.939999</v>
      </c>
      <c r="F504">
        <v>51.939999</v>
      </c>
      <c r="G504">
        <v>6184400</v>
      </c>
    </row>
    <row r="505" spans="1:7" x14ac:dyDescent="0.25">
      <c r="A505" s="20">
        <v>43889</v>
      </c>
      <c r="B505">
        <v>48.91</v>
      </c>
      <c r="C505">
        <v>50.98</v>
      </c>
      <c r="D505">
        <v>48.310001</v>
      </c>
      <c r="E505">
        <v>50.740001999999997</v>
      </c>
      <c r="F505">
        <v>50.740001999999997</v>
      </c>
      <c r="G505">
        <v>7447200</v>
      </c>
    </row>
    <row r="506" spans="1:7" x14ac:dyDescent="0.25">
      <c r="A506" s="20">
        <v>43892</v>
      </c>
      <c r="B506">
        <v>51.439999</v>
      </c>
      <c r="C506">
        <v>51.869999</v>
      </c>
      <c r="D506">
        <v>49.93</v>
      </c>
      <c r="E506">
        <v>51.77</v>
      </c>
      <c r="F506">
        <v>51.77</v>
      </c>
      <c r="G506">
        <v>5471700</v>
      </c>
    </row>
    <row r="507" spans="1:7" x14ac:dyDescent="0.25">
      <c r="A507" s="20">
        <v>43893</v>
      </c>
      <c r="B507">
        <v>51.799999</v>
      </c>
      <c r="C507">
        <v>52.830002</v>
      </c>
      <c r="D507">
        <v>48.23</v>
      </c>
      <c r="E507">
        <v>48.860000999999997</v>
      </c>
      <c r="F507">
        <v>48.860000999999997</v>
      </c>
      <c r="G507">
        <v>8020800</v>
      </c>
    </row>
    <row r="508" spans="1:7" x14ac:dyDescent="0.25">
      <c r="A508" s="20">
        <v>43894</v>
      </c>
      <c r="B508">
        <v>49.950001</v>
      </c>
      <c r="C508">
        <v>50.610000999999997</v>
      </c>
      <c r="D508">
        <v>49.080002</v>
      </c>
      <c r="E508">
        <v>50.209999000000003</v>
      </c>
      <c r="F508">
        <v>50.209999000000003</v>
      </c>
      <c r="G508">
        <v>6836500</v>
      </c>
    </row>
    <row r="509" spans="1:7" x14ac:dyDescent="0.25">
      <c r="A509" s="20">
        <v>43895</v>
      </c>
      <c r="B509">
        <v>48.080002</v>
      </c>
      <c r="C509">
        <v>48.639999000000003</v>
      </c>
      <c r="D509">
        <v>45.380001</v>
      </c>
      <c r="E509">
        <v>46.310001</v>
      </c>
      <c r="F509">
        <v>46.310001</v>
      </c>
      <c r="G509">
        <v>7314800</v>
      </c>
    </row>
    <row r="510" spans="1:7" x14ac:dyDescent="0.25">
      <c r="A510" s="20">
        <v>43896</v>
      </c>
      <c r="B510">
        <v>42.119999</v>
      </c>
      <c r="C510">
        <v>44.25</v>
      </c>
      <c r="D510">
        <v>41.259998000000003</v>
      </c>
      <c r="E510">
        <v>43.869999</v>
      </c>
      <c r="F510">
        <v>43.869999</v>
      </c>
      <c r="G510">
        <v>10971100</v>
      </c>
    </row>
    <row r="511" spans="1:7" x14ac:dyDescent="0.25">
      <c r="A511" s="20">
        <v>43899</v>
      </c>
      <c r="B511">
        <v>35.82</v>
      </c>
      <c r="C511">
        <v>39.770000000000003</v>
      </c>
      <c r="D511">
        <v>35.560001</v>
      </c>
      <c r="E511">
        <v>38.419998</v>
      </c>
      <c r="F511">
        <v>38.419998</v>
      </c>
      <c r="G511">
        <v>6424900</v>
      </c>
    </row>
    <row r="512" spans="1:7" x14ac:dyDescent="0.25">
      <c r="A512" s="20">
        <v>43900</v>
      </c>
      <c r="B512">
        <v>40.869999</v>
      </c>
      <c r="C512">
        <v>40.959999000000003</v>
      </c>
      <c r="D512">
        <v>38.549999</v>
      </c>
      <c r="E512">
        <v>40.310001</v>
      </c>
      <c r="F512">
        <v>40.310001</v>
      </c>
      <c r="G512">
        <v>11202300</v>
      </c>
    </row>
    <row r="513" spans="1:7" x14ac:dyDescent="0.25">
      <c r="A513" s="20">
        <v>43901</v>
      </c>
      <c r="B513">
        <v>38.689999</v>
      </c>
      <c r="C513">
        <v>38.900002000000001</v>
      </c>
      <c r="D513">
        <v>37.090000000000003</v>
      </c>
      <c r="E513">
        <v>37.779998999999997</v>
      </c>
      <c r="F513">
        <v>37.779998999999997</v>
      </c>
      <c r="G513">
        <v>11239300</v>
      </c>
    </row>
    <row r="514" spans="1:7" x14ac:dyDescent="0.25">
      <c r="A514" s="20">
        <v>43902</v>
      </c>
      <c r="B514">
        <v>34.43</v>
      </c>
      <c r="C514">
        <v>36.299999</v>
      </c>
      <c r="D514">
        <v>32.599997999999999</v>
      </c>
      <c r="E514">
        <v>33.299999</v>
      </c>
      <c r="F514">
        <v>33.299999</v>
      </c>
      <c r="G514">
        <v>11413100</v>
      </c>
    </row>
    <row r="515" spans="1:7" x14ac:dyDescent="0.25">
      <c r="A515" s="20">
        <v>43903</v>
      </c>
      <c r="B515">
        <v>35.57</v>
      </c>
      <c r="C515">
        <v>35.619999</v>
      </c>
      <c r="D515">
        <v>32.729999999999997</v>
      </c>
      <c r="E515">
        <v>35.080002</v>
      </c>
      <c r="F515">
        <v>35.080002</v>
      </c>
      <c r="G515">
        <v>11125200</v>
      </c>
    </row>
    <row r="516" spans="1:7" x14ac:dyDescent="0.25">
      <c r="A516" s="20">
        <v>43906</v>
      </c>
      <c r="B516">
        <v>30.42</v>
      </c>
      <c r="C516">
        <v>31.700001</v>
      </c>
      <c r="D516">
        <v>27.51</v>
      </c>
      <c r="E516">
        <v>28.23</v>
      </c>
      <c r="F516">
        <v>28.23</v>
      </c>
      <c r="G516">
        <v>9656800</v>
      </c>
    </row>
    <row r="517" spans="1:7" x14ac:dyDescent="0.25">
      <c r="A517" s="20">
        <v>43907</v>
      </c>
      <c r="B517">
        <v>29.200001</v>
      </c>
      <c r="C517">
        <v>29.93</v>
      </c>
      <c r="D517">
        <v>27.879999000000002</v>
      </c>
      <c r="E517">
        <v>28.889999</v>
      </c>
      <c r="F517">
        <v>28.889999</v>
      </c>
      <c r="G517">
        <v>13306600</v>
      </c>
    </row>
    <row r="518" spans="1:7" x14ac:dyDescent="0.25">
      <c r="A518" s="20">
        <v>43908</v>
      </c>
      <c r="B518">
        <v>27.1</v>
      </c>
      <c r="C518">
        <v>28.040001</v>
      </c>
      <c r="D518">
        <v>24.02</v>
      </c>
      <c r="E518">
        <v>26.27</v>
      </c>
      <c r="F518">
        <v>26.27</v>
      </c>
      <c r="G518">
        <v>16989900</v>
      </c>
    </row>
    <row r="519" spans="1:7" x14ac:dyDescent="0.25">
      <c r="A519" s="20">
        <v>43909</v>
      </c>
      <c r="B519">
        <v>25.610001</v>
      </c>
      <c r="C519">
        <v>28.82</v>
      </c>
      <c r="D519">
        <v>24.91</v>
      </c>
      <c r="E519">
        <v>27.690000999999999</v>
      </c>
      <c r="F519">
        <v>27.690000999999999</v>
      </c>
      <c r="G519">
        <v>16749400</v>
      </c>
    </row>
    <row r="520" spans="1:7" x14ac:dyDescent="0.25">
      <c r="A520" s="20">
        <v>43910</v>
      </c>
      <c r="B520">
        <v>28.290001</v>
      </c>
      <c r="C520">
        <v>29.73</v>
      </c>
      <c r="D520">
        <v>27.540001</v>
      </c>
      <c r="E520">
        <v>28.110001</v>
      </c>
      <c r="F520">
        <v>28.110001</v>
      </c>
      <c r="G520">
        <v>21841700</v>
      </c>
    </row>
    <row r="521" spans="1:7" x14ac:dyDescent="0.25">
      <c r="A521" s="20">
        <v>43913</v>
      </c>
      <c r="B521">
        <v>29.040001</v>
      </c>
      <c r="C521">
        <v>30.67</v>
      </c>
      <c r="D521">
        <v>28.200001</v>
      </c>
      <c r="E521">
        <v>30.25</v>
      </c>
      <c r="F521">
        <v>30.25</v>
      </c>
      <c r="G521">
        <v>16652500</v>
      </c>
    </row>
    <row r="522" spans="1:7" x14ac:dyDescent="0.25">
      <c r="A522" s="20">
        <v>43914</v>
      </c>
      <c r="B522">
        <v>32.900002000000001</v>
      </c>
      <c r="C522">
        <v>33.639999000000003</v>
      </c>
      <c r="D522">
        <v>31.049999</v>
      </c>
      <c r="E522">
        <v>31.32</v>
      </c>
      <c r="F522">
        <v>31.32</v>
      </c>
      <c r="G522">
        <v>18558000</v>
      </c>
    </row>
    <row r="523" spans="1:7" x14ac:dyDescent="0.25">
      <c r="A523" s="20">
        <v>43915</v>
      </c>
      <c r="B523">
        <v>30.959999</v>
      </c>
      <c r="C523">
        <v>31.059999000000001</v>
      </c>
      <c r="D523">
        <v>29.4</v>
      </c>
      <c r="E523">
        <v>30.129999000000002</v>
      </c>
      <c r="F523">
        <v>30.129999000000002</v>
      </c>
      <c r="G523">
        <v>10153100</v>
      </c>
    </row>
    <row r="524" spans="1:7" x14ac:dyDescent="0.25">
      <c r="A524" s="20">
        <v>43916</v>
      </c>
      <c r="B524">
        <v>30.450001</v>
      </c>
      <c r="C524">
        <v>31.59</v>
      </c>
      <c r="D524">
        <v>30.35</v>
      </c>
      <c r="E524">
        <v>31.35</v>
      </c>
      <c r="F524">
        <v>31.35</v>
      </c>
      <c r="G524">
        <v>10005700</v>
      </c>
    </row>
    <row r="525" spans="1:7" x14ac:dyDescent="0.25">
      <c r="A525" s="20">
        <v>43917</v>
      </c>
      <c r="B525">
        <v>29.719999000000001</v>
      </c>
      <c r="C525">
        <v>30.549999</v>
      </c>
      <c r="D525">
        <v>29.719999000000001</v>
      </c>
      <c r="E525">
        <v>29.85</v>
      </c>
      <c r="F525">
        <v>29.85</v>
      </c>
      <c r="G525">
        <v>6987400</v>
      </c>
    </row>
    <row r="526" spans="1:7" x14ac:dyDescent="0.25">
      <c r="A526" s="20">
        <v>43920</v>
      </c>
      <c r="B526">
        <v>29.799999</v>
      </c>
      <c r="C526">
        <v>30.35</v>
      </c>
      <c r="D526">
        <v>29.33</v>
      </c>
      <c r="E526">
        <v>30.25</v>
      </c>
      <c r="F526">
        <v>30.25</v>
      </c>
      <c r="G526">
        <v>7184600</v>
      </c>
    </row>
    <row r="527" spans="1:7" x14ac:dyDescent="0.25">
      <c r="A527" s="20">
        <v>43921</v>
      </c>
      <c r="B527">
        <v>30.17</v>
      </c>
      <c r="C527">
        <v>31.26</v>
      </c>
      <c r="D527">
        <v>30.08</v>
      </c>
      <c r="E527">
        <v>31.01</v>
      </c>
      <c r="F527">
        <v>31.01</v>
      </c>
      <c r="G527">
        <v>6239800</v>
      </c>
    </row>
    <row r="528" spans="1:7" x14ac:dyDescent="0.25">
      <c r="A528" s="20">
        <v>43922</v>
      </c>
      <c r="B528">
        <v>29.940000999999999</v>
      </c>
      <c r="C528">
        <v>30.719999000000001</v>
      </c>
      <c r="D528">
        <v>29.440000999999999</v>
      </c>
      <c r="E528">
        <v>29.700001</v>
      </c>
      <c r="F528">
        <v>29.700001</v>
      </c>
      <c r="G528">
        <v>4629100</v>
      </c>
    </row>
    <row r="529" spans="1:7" x14ac:dyDescent="0.25">
      <c r="A529" s="20">
        <v>43923</v>
      </c>
      <c r="B529">
        <v>29.879999000000002</v>
      </c>
      <c r="C529">
        <v>30.540001</v>
      </c>
      <c r="D529">
        <v>29.610001</v>
      </c>
      <c r="E529">
        <v>30.459999</v>
      </c>
      <c r="F529">
        <v>30.459999</v>
      </c>
      <c r="G529">
        <v>5224300</v>
      </c>
    </row>
    <row r="530" spans="1:7" x14ac:dyDescent="0.25">
      <c r="A530" s="20">
        <v>43924</v>
      </c>
      <c r="B530">
        <v>30.610001</v>
      </c>
      <c r="C530">
        <v>31.25</v>
      </c>
      <c r="D530">
        <v>30.290001</v>
      </c>
      <c r="E530">
        <v>31.110001</v>
      </c>
      <c r="F530">
        <v>31.110001</v>
      </c>
      <c r="G530">
        <v>4395300</v>
      </c>
    </row>
    <row r="531" spans="1:7" x14ac:dyDescent="0.25">
      <c r="A531" s="20">
        <v>43927</v>
      </c>
      <c r="B531">
        <v>32.209999000000003</v>
      </c>
      <c r="C531">
        <v>32.450001</v>
      </c>
      <c r="D531">
        <v>31.91</v>
      </c>
      <c r="E531">
        <v>32.229999999999997</v>
      </c>
      <c r="F531">
        <v>32.229999999999997</v>
      </c>
      <c r="G531">
        <v>4130000</v>
      </c>
    </row>
    <row r="532" spans="1:7" x14ac:dyDescent="0.25">
      <c r="A532" s="20">
        <v>43928</v>
      </c>
      <c r="B532">
        <v>32.700001</v>
      </c>
      <c r="C532">
        <v>32.759998000000003</v>
      </c>
      <c r="D532">
        <v>31.65</v>
      </c>
      <c r="E532">
        <v>31.73</v>
      </c>
      <c r="F532">
        <v>31.73</v>
      </c>
      <c r="G532">
        <v>4151000</v>
      </c>
    </row>
    <row r="533" spans="1:7" x14ac:dyDescent="0.25">
      <c r="A533" s="20">
        <v>43929</v>
      </c>
      <c r="B533">
        <v>31.83</v>
      </c>
      <c r="C533">
        <v>32.240001999999997</v>
      </c>
      <c r="D533">
        <v>31.59</v>
      </c>
      <c r="E533">
        <v>32.060001</v>
      </c>
      <c r="F533">
        <v>32.060001</v>
      </c>
      <c r="G533">
        <v>3733600</v>
      </c>
    </row>
    <row r="534" spans="1:7" x14ac:dyDescent="0.25">
      <c r="A534" s="20">
        <v>43930</v>
      </c>
      <c r="B534">
        <v>32.099997999999999</v>
      </c>
      <c r="C534">
        <v>32.439999</v>
      </c>
      <c r="D534">
        <v>31.879999000000002</v>
      </c>
      <c r="E534">
        <v>32.349997999999999</v>
      </c>
      <c r="F534">
        <v>32.349997999999999</v>
      </c>
      <c r="G534">
        <v>3201000</v>
      </c>
    </row>
    <row r="535" spans="1:7" x14ac:dyDescent="0.25">
      <c r="A535" s="20">
        <v>43934</v>
      </c>
      <c r="B535">
        <v>32.419998</v>
      </c>
      <c r="C535">
        <v>32.740001999999997</v>
      </c>
      <c r="D535">
        <v>32.029998999999997</v>
      </c>
      <c r="E535">
        <v>32.700001</v>
      </c>
      <c r="F535">
        <v>32.700001</v>
      </c>
      <c r="G535">
        <v>2958600</v>
      </c>
    </row>
    <row r="536" spans="1:7" x14ac:dyDescent="0.25">
      <c r="A536" s="20">
        <v>43935</v>
      </c>
      <c r="B536">
        <v>33.68</v>
      </c>
      <c r="C536">
        <v>34.200001</v>
      </c>
      <c r="D536">
        <v>33.529998999999997</v>
      </c>
      <c r="E536">
        <v>34.07</v>
      </c>
      <c r="F536">
        <v>34.07</v>
      </c>
      <c r="G536">
        <v>2446800</v>
      </c>
    </row>
    <row r="537" spans="1:7" x14ac:dyDescent="0.25">
      <c r="A537" s="20">
        <v>43936</v>
      </c>
      <c r="B537">
        <v>32.830002</v>
      </c>
      <c r="C537">
        <v>33.119999</v>
      </c>
      <c r="D537">
        <v>32.150002000000001</v>
      </c>
      <c r="E537">
        <v>32.549999</v>
      </c>
      <c r="F537">
        <v>32.549999</v>
      </c>
      <c r="G537">
        <v>2729700</v>
      </c>
    </row>
    <row r="538" spans="1:7" x14ac:dyDescent="0.25">
      <c r="A538" s="20">
        <v>43937</v>
      </c>
      <c r="B538">
        <v>32.43</v>
      </c>
      <c r="C538">
        <v>32.580002</v>
      </c>
      <c r="D538">
        <v>31.959999</v>
      </c>
      <c r="E538">
        <v>32.470001000000003</v>
      </c>
      <c r="F538">
        <v>32.470001000000003</v>
      </c>
      <c r="G538">
        <v>2375800</v>
      </c>
    </row>
    <row r="539" spans="1:7" x14ac:dyDescent="0.25">
      <c r="A539" s="20">
        <v>43938</v>
      </c>
      <c r="B539">
        <v>33.07</v>
      </c>
      <c r="C539">
        <v>33.200001</v>
      </c>
      <c r="D539">
        <v>32.580002</v>
      </c>
      <c r="E539">
        <v>33.159999999999997</v>
      </c>
      <c r="F539">
        <v>33.159999999999997</v>
      </c>
      <c r="G539">
        <v>2334400</v>
      </c>
    </row>
    <row r="540" spans="1:7" x14ac:dyDescent="0.25">
      <c r="A540" s="20">
        <v>43941</v>
      </c>
      <c r="B540">
        <v>32.18</v>
      </c>
      <c r="C540">
        <v>32.630001</v>
      </c>
      <c r="D540">
        <v>31.389999</v>
      </c>
      <c r="E540">
        <v>31.41</v>
      </c>
      <c r="F540">
        <v>31.41</v>
      </c>
      <c r="G540">
        <v>2530000</v>
      </c>
    </row>
    <row r="541" spans="1:7" x14ac:dyDescent="0.25">
      <c r="A541" s="20">
        <v>43942</v>
      </c>
      <c r="B541">
        <v>30.26</v>
      </c>
      <c r="C541">
        <v>30.370000999999998</v>
      </c>
      <c r="D541">
        <v>29.5</v>
      </c>
      <c r="E541">
        <v>30.139999</v>
      </c>
      <c r="F541">
        <v>30.139999</v>
      </c>
      <c r="G541">
        <v>3652600</v>
      </c>
    </row>
    <row r="542" spans="1:7" x14ac:dyDescent="0.25">
      <c r="A542" s="20">
        <v>43943</v>
      </c>
      <c r="B542">
        <v>30.610001</v>
      </c>
      <c r="C542">
        <v>30.99</v>
      </c>
      <c r="D542">
        <v>30.4</v>
      </c>
      <c r="E542">
        <v>30.860001</v>
      </c>
      <c r="F542">
        <v>30.860001</v>
      </c>
      <c r="G542">
        <v>1853400</v>
      </c>
    </row>
    <row r="543" spans="1:7" x14ac:dyDescent="0.25">
      <c r="A543" s="20">
        <v>43944</v>
      </c>
      <c r="B543">
        <v>31.049999</v>
      </c>
      <c r="C543">
        <v>31.35</v>
      </c>
      <c r="D543">
        <v>30.6</v>
      </c>
      <c r="E543">
        <v>30.889999</v>
      </c>
      <c r="F543">
        <v>30.889999</v>
      </c>
      <c r="G543">
        <v>2404400</v>
      </c>
    </row>
    <row r="544" spans="1:7" x14ac:dyDescent="0.25">
      <c r="A544" s="20">
        <v>43945</v>
      </c>
      <c r="B544">
        <v>31.190000999999999</v>
      </c>
      <c r="C544">
        <v>31.790001</v>
      </c>
      <c r="D544">
        <v>30.98</v>
      </c>
      <c r="E544">
        <v>31.73</v>
      </c>
      <c r="F544">
        <v>31.73</v>
      </c>
      <c r="G544">
        <v>2054600</v>
      </c>
    </row>
    <row r="545" spans="1:7" x14ac:dyDescent="0.25">
      <c r="A545" s="20">
        <v>43948</v>
      </c>
      <c r="B545">
        <v>32.229999999999997</v>
      </c>
      <c r="C545">
        <v>33.159999999999997</v>
      </c>
      <c r="D545">
        <v>32.18</v>
      </c>
      <c r="E545">
        <v>32.970001000000003</v>
      </c>
      <c r="F545">
        <v>32.970001000000003</v>
      </c>
      <c r="G545">
        <v>3601600</v>
      </c>
    </row>
    <row r="546" spans="1:7" x14ac:dyDescent="0.25">
      <c r="A546" s="20">
        <v>43949</v>
      </c>
      <c r="B546">
        <v>33.459999000000003</v>
      </c>
      <c r="C546">
        <v>33.580002</v>
      </c>
      <c r="D546">
        <v>32.459999000000003</v>
      </c>
      <c r="E546">
        <v>32.639999000000003</v>
      </c>
      <c r="F546">
        <v>32.639999000000003</v>
      </c>
      <c r="G546">
        <v>3689400</v>
      </c>
    </row>
    <row r="547" spans="1:7" x14ac:dyDescent="0.25">
      <c r="A547" s="20">
        <v>43950</v>
      </c>
      <c r="B547">
        <v>33.590000000000003</v>
      </c>
      <c r="C547">
        <v>34.029998999999997</v>
      </c>
      <c r="D547">
        <v>33.540000999999997</v>
      </c>
      <c r="E547">
        <v>33.689999</v>
      </c>
      <c r="F547">
        <v>33.689999</v>
      </c>
      <c r="G547">
        <v>2422900</v>
      </c>
    </row>
    <row r="548" spans="1:7" x14ac:dyDescent="0.25">
      <c r="A548" s="20">
        <v>43951</v>
      </c>
      <c r="B548">
        <v>33.290000999999997</v>
      </c>
      <c r="C548">
        <v>33.290000999999997</v>
      </c>
      <c r="D548">
        <v>32.470001000000003</v>
      </c>
      <c r="E548">
        <v>33.119999</v>
      </c>
      <c r="F548">
        <v>33.119999</v>
      </c>
      <c r="G548">
        <v>2317800</v>
      </c>
    </row>
    <row r="549" spans="1:7" x14ac:dyDescent="0.25">
      <c r="A549" s="20">
        <v>43952</v>
      </c>
      <c r="B549">
        <v>31.719999000000001</v>
      </c>
      <c r="C549">
        <v>32.029998999999997</v>
      </c>
      <c r="D549">
        <v>31.27</v>
      </c>
      <c r="E549">
        <v>31.610001</v>
      </c>
      <c r="F549">
        <v>31.610001</v>
      </c>
      <c r="G549">
        <v>2726900</v>
      </c>
    </row>
    <row r="550" spans="1:7" x14ac:dyDescent="0.25">
      <c r="A550" s="20">
        <v>43955</v>
      </c>
      <c r="B550">
        <v>31.1</v>
      </c>
      <c r="C550">
        <v>31.99</v>
      </c>
      <c r="D550">
        <v>30.93</v>
      </c>
      <c r="E550">
        <v>31.93</v>
      </c>
      <c r="F550">
        <v>31.93</v>
      </c>
      <c r="G550">
        <v>1849500</v>
      </c>
    </row>
    <row r="551" spans="1:7" x14ac:dyDescent="0.25">
      <c r="A551" s="20">
        <v>43956</v>
      </c>
      <c r="B551">
        <v>32.529998999999997</v>
      </c>
      <c r="C551">
        <v>33.029998999999997</v>
      </c>
      <c r="D551">
        <v>32.479999999999997</v>
      </c>
      <c r="E551">
        <v>32.599997999999999</v>
      </c>
      <c r="F551">
        <v>32.599997999999999</v>
      </c>
      <c r="G551">
        <v>3431800</v>
      </c>
    </row>
    <row r="552" spans="1:7" x14ac:dyDescent="0.25">
      <c r="A552" s="20">
        <v>43957</v>
      </c>
      <c r="B552">
        <v>32.860000999999997</v>
      </c>
      <c r="C552">
        <v>32.990001999999997</v>
      </c>
      <c r="D552">
        <v>32.32</v>
      </c>
      <c r="E552">
        <v>32.32</v>
      </c>
      <c r="F552">
        <v>32.32</v>
      </c>
      <c r="G552">
        <v>2685300</v>
      </c>
    </row>
    <row r="553" spans="1:7" x14ac:dyDescent="0.25">
      <c r="A553" s="20">
        <v>43958</v>
      </c>
      <c r="B553">
        <v>32.909999999999997</v>
      </c>
      <c r="C553">
        <v>33.200001</v>
      </c>
      <c r="D553">
        <v>32.82</v>
      </c>
      <c r="E553">
        <v>33.049999</v>
      </c>
      <c r="F553">
        <v>33.049999</v>
      </c>
      <c r="G553">
        <v>2727600</v>
      </c>
    </row>
    <row r="554" spans="1:7" x14ac:dyDescent="0.25">
      <c r="A554" s="20">
        <v>43959</v>
      </c>
      <c r="B554">
        <v>33.520000000000003</v>
      </c>
      <c r="C554">
        <v>34.209999000000003</v>
      </c>
      <c r="D554">
        <v>33.400002000000001</v>
      </c>
      <c r="E554">
        <v>34.209999000000003</v>
      </c>
      <c r="F554">
        <v>34.209999000000003</v>
      </c>
      <c r="G554">
        <v>2685400</v>
      </c>
    </row>
    <row r="555" spans="1:7" x14ac:dyDescent="0.25">
      <c r="A555" s="20">
        <v>43962</v>
      </c>
      <c r="B555">
        <v>33.720001000000003</v>
      </c>
      <c r="C555">
        <v>35.389999000000003</v>
      </c>
      <c r="D555">
        <v>33.659999999999997</v>
      </c>
      <c r="E555">
        <v>35.349997999999999</v>
      </c>
      <c r="F555">
        <v>35.349997999999999</v>
      </c>
      <c r="G555">
        <v>2334100</v>
      </c>
    </row>
    <row r="556" spans="1:7" x14ac:dyDescent="0.25">
      <c r="A556" s="20">
        <v>43963</v>
      </c>
      <c r="B556">
        <v>35.869999</v>
      </c>
      <c r="C556">
        <v>35.970001000000003</v>
      </c>
      <c r="D556">
        <v>33.5</v>
      </c>
      <c r="E556">
        <v>33.5</v>
      </c>
      <c r="F556">
        <v>33.5</v>
      </c>
      <c r="G556">
        <v>5717100</v>
      </c>
    </row>
    <row r="557" spans="1:7" x14ac:dyDescent="0.25">
      <c r="A557" s="20">
        <v>43964</v>
      </c>
      <c r="B557">
        <v>33.169998</v>
      </c>
      <c r="C557">
        <v>33.490001999999997</v>
      </c>
      <c r="D557">
        <v>31.059999000000001</v>
      </c>
      <c r="E557">
        <v>31.709999</v>
      </c>
      <c r="F557">
        <v>31.709999</v>
      </c>
      <c r="G557">
        <v>6483400</v>
      </c>
    </row>
    <row r="558" spans="1:7" x14ac:dyDescent="0.25">
      <c r="A558" s="20">
        <v>43965</v>
      </c>
      <c r="B558">
        <v>30.969999000000001</v>
      </c>
      <c r="C558">
        <v>32.540000999999997</v>
      </c>
      <c r="D558">
        <v>30.440000999999999</v>
      </c>
      <c r="E558">
        <v>32.540000999999997</v>
      </c>
      <c r="F558">
        <v>32.540000999999997</v>
      </c>
      <c r="G558">
        <v>6052500</v>
      </c>
    </row>
    <row r="559" spans="1:7" x14ac:dyDescent="0.25">
      <c r="A559" s="20">
        <v>43966</v>
      </c>
      <c r="B559">
        <v>31.75</v>
      </c>
      <c r="C559">
        <v>32.959999000000003</v>
      </c>
      <c r="D559">
        <v>31.5</v>
      </c>
      <c r="E559">
        <v>32.959999000000003</v>
      </c>
      <c r="F559">
        <v>32.959999000000003</v>
      </c>
      <c r="G559">
        <v>4114100</v>
      </c>
    </row>
    <row r="560" spans="1:7" x14ac:dyDescent="0.25">
      <c r="A560" s="20">
        <v>43969</v>
      </c>
      <c r="B560">
        <v>34.029998999999997</v>
      </c>
      <c r="C560">
        <v>34.200001</v>
      </c>
      <c r="D560">
        <v>33.709999000000003</v>
      </c>
      <c r="E560">
        <v>33.990001999999997</v>
      </c>
      <c r="F560">
        <v>33.990001999999997</v>
      </c>
      <c r="G560">
        <v>3636800</v>
      </c>
    </row>
    <row r="561" spans="1:7" x14ac:dyDescent="0.25">
      <c r="A561" s="20">
        <v>43970</v>
      </c>
      <c r="B561">
        <v>33.860000999999997</v>
      </c>
      <c r="C561">
        <v>34.270000000000003</v>
      </c>
      <c r="D561">
        <v>33.060001</v>
      </c>
      <c r="E561">
        <v>33.060001</v>
      </c>
      <c r="F561">
        <v>33.060001</v>
      </c>
      <c r="G561">
        <v>4111800</v>
      </c>
    </row>
    <row r="562" spans="1:7" x14ac:dyDescent="0.25">
      <c r="A562" s="20">
        <v>43971</v>
      </c>
      <c r="B562">
        <v>33.860000999999997</v>
      </c>
      <c r="C562">
        <v>34.139999000000003</v>
      </c>
      <c r="D562">
        <v>33.509998000000003</v>
      </c>
      <c r="E562">
        <v>34.07</v>
      </c>
      <c r="F562">
        <v>34.07</v>
      </c>
      <c r="G562">
        <v>4112700</v>
      </c>
    </row>
    <row r="563" spans="1:7" x14ac:dyDescent="0.25">
      <c r="A563" s="20">
        <v>43972</v>
      </c>
      <c r="B563">
        <v>34.150002000000001</v>
      </c>
      <c r="C563">
        <v>34.299999</v>
      </c>
      <c r="D563">
        <v>33.279998999999997</v>
      </c>
      <c r="E563">
        <v>33.700001</v>
      </c>
      <c r="F563">
        <v>33.700001</v>
      </c>
      <c r="G563">
        <v>4707100</v>
      </c>
    </row>
    <row r="564" spans="1:7" x14ac:dyDescent="0.25">
      <c r="A564" s="20">
        <v>43973</v>
      </c>
      <c r="B564">
        <v>33.520000000000003</v>
      </c>
      <c r="C564">
        <v>33.849997999999999</v>
      </c>
      <c r="D564">
        <v>33.25</v>
      </c>
      <c r="E564">
        <v>33.799999</v>
      </c>
      <c r="F564">
        <v>33.799999</v>
      </c>
      <c r="G564">
        <v>2745300</v>
      </c>
    </row>
    <row r="565" spans="1:7" x14ac:dyDescent="0.25">
      <c r="A565" s="20">
        <v>43977</v>
      </c>
      <c r="B565">
        <v>34.590000000000003</v>
      </c>
      <c r="C565">
        <v>34.619999</v>
      </c>
      <c r="D565">
        <v>33.889999000000003</v>
      </c>
      <c r="E565">
        <v>33.979999999999997</v>
      </c>
      <c r="F565">
        <v>33.979999999999997</v>
      </c>
      <c r="G565">
        <v>2908200</v>
      </c>
    </row>
    <row r="566" spans="1:7" x14ac:dyDescent="0.25">
      <c r="A566" s="20">
        <v>43978</v>
      </c>
      <c r="B566">
        <v>34.459999000000003</v>
      </c>
      <c r="C566">
        <v>34.479999999999997</v>
      </c>
      <c r="D566">
        <v>33.259998000000003</v>
      </c>
      <c r="E566">
        <v>34.380001</v>
      </c>
      <c r="F566">
        <v>34.380001</v>
      </c>
      <c r="G566">
        <v>2956500</v>
      </c>
    </row>
    <row r="567" spans="1:7" x14ac:dyDescent="0.25">
      <c r="A567" s="20">
        <v>43979</v>
      </c>
      <c r="B567">
        <v>34.25</v>
      </c>
      <c r="C567">
        <v>34.360000999999997</v>
      </c>
      <c r="D567">
        <v>33.490001999999997</v>
      </c>
      <c r="E567">
        <v>33.669998</v>
      </c>
      <c r="F567">
        <v>33.669998</v>
      </c>
      <c r="G567">
        <v>3210400</v>
      </c>
    </row>
    <row r="568" spans="1:7" x14ac:dyDescent="0.25">
      <c r="A568" s="20">
        <v>43980</v>
      </c>
      <c r="B568">
        <v>33.57</v>
      </c>
      <c r="C568">
        <v>34.32</v>
      </c>
      <c r="D568">
        <v>33.279998999999997</v>
      </c>
      <c r="E568">
        <v>34.32</v>
      </c>
      <c r="F568">
        <v>34.32</v>
      </c>
      <c r="G568">
        <v>4355000</v>
      </c>
    </row>
    <row r="569" spans="1:7" x14ac:dyDescent="0.25">
      <c r="A569" s="20">
        <v>43983</v>
      </c>
      <c r="B569">
        <v>33.860000999999997</v>
      </c>
      <c r="C569">
        <v>34.290000999999997</v>
      </c>
      <c r="D569">
        <v>33.770000000000003</v>
      </c>
      <c r="E569">
        <v>34.150002000000001</v>
      </c>
      <c r="F569">
        <v>34.150002000000001</v>
      </c>
      <c r="G569">
        <v>2906700</v>
      </c>
    </row>
    <row r="570" spans="1:7" x14ac:dyDescent="0.25">
      <c r="A570" s="20">
        <v>43984</v>
      </c>
      <c r="B570">
        <v>34.25</v>
      </c>
      <c r="C570">
        <v>34.659999999999997</v>
      </c>
      <c r="D570">
        <v>34.060001</v>
      </c>
      <c r="E570">
        <v>34.619999</v>
      </c>
      <c r="F570">
        <v>34.619999</v>
      </c>
      <c r="G570">
        <v>3793500</v>
      </c>
    </row>
    <row r="571" spans="1:7" x14ac:dyDescent="0.25">
      <c r="A571" s="20">
        <v>43985</v>
      </c>
      <c r="B571">
        <v>35</v>
      </c>
      <c r="C571">
        <v>35.479999999999997</v>
      </c>
      <c r="D571">
        <v>34.889999000000003</v>
      </c>
      <c r="E571">
        <v>35.409999999999997</v>
      </c>
      <c r="F571">
        <v>35.409999999999997</v>
      </c>
      <c r="G571">
        <v>4240900</v>
      </c>
    </row>
    <row r="572" spans="1:7" x14ac:dyDescent="0.25">
      <c r="A572" s="20">
        <v>43986</v>
      </c>
      <c r="B572">
        <v>35.299999</v>
      </c>
      <c r="C572">
        <v>36.049999</v>
      </c>
      <c r="D572">
        <v>35.119999</v>
      </c>
      <c r="E572">
        <v>35.540000999999997</v>
      </c>
      <c r="F572">
        <v>35.540000999999997</v>
      </c>
      <c r="G572">
        <v>3759800</v>
      </c>
    </row>
    <row r="573" spans="1:7" x14ac:dyDescent="0.25">
      <c r="A573" s="20">
        <v>43987</v>
      </c>
      <c r="B573">
        <v>36.630001</v>
      </c>
      <c r="C573">
        <v>36.689999</v>
      </c>
      <c r="D573">
        <v>36.259998000000003</v>
      </c>
      <c r="E573">
        <v>36.479999999999997</v>
      </c>
      <c r="F573">
        <v>36.479999999999997</v>
      </c>
      <c r="G573">
        <v>3529300</v>
      </c>
    </row>
    <row r="574" spans="1:7" x14ac:dyDescent="0.25">
      <c r="A574" s="20">
        <v>43990</v>
      </c>
      <c r="B574">
        <v>36.520000000000003</v>
      </c>
      <c r="C574">
        <v>36.610000999999997</v>
      </c>
      <c r="D574">
        <v>35.880001</v>
      </c>
      <c r="E574">
        <v>36.07</v>
      </c>
      <c r="F574">
        <v>36.07</v>
      </c>
      <c r="G574">
        <v>2912900</v>
      </c>
    </row>
    <row r="575" spans="1:7" x14ac:dyDescent="0.25">
      <c r="A575" s="20">
        <v>43991</v>
      </c>
      <c r="B575">
        <v>35.540000999999997</v>
      </c>
      <c r="C575">
        <v>35.669998</v>
      </c>
      <c r="D575">
        <v>35.029998999999997</v>
      </c>
      <c r="E575">
        <v>35.169998</v>
      </c>
      <c r="F575">
        <v>35.169998</v>
      </c>
      <c r="G575">
        <v>3064100</v>
      </c>
    </row>
    <row r="576" spans="1:7" x14ac:dyDescent="0.25">
      <c r="A576" s="20">
        <v>43992</v>
      </c>
      <c r="B576">
        <v>35.020000000000003</v>
      </c>
      <c r="C576">
        <v>35.909999999999997</v>
      </c>
      <c r="D576">
        <v>34.689999</v>
      </c>
      <c r="E576">
        <v>35.259998000000003</v>
      </c>
      <c r="F576">
        <v>35.259998000000003</v>
      </c>
      <c r="G576">
        <v>4788700</v>
      </c>
    </row>
    <row r="577" spans="1:7" x14ac:dyDescent="0.25">
      <c r="A577" s="20">
        <v>43993</v>
      </c>
      <c r="B577">
        <v>33.279998999999997</v>
      </c>
      <c r="C577">
        <v>34.090000000000003</v>
      </c>
      <c r="D577">
        <v>28.950001</v>
      </c>
      <c r="E577">
        <v>29.290001</v>
      </c>
      <c r="F577">
        <v>29.290001</v>
      </c>
      <c r="G577">
        <v>9825300</v>
      </c>
    </row>
    <row r="578" spans="1:7" x14ac:dyDescent="0.25">
      <c r="A578" s="20">
        <v>43994</v>
      </c>
      <c r="B578">
        <v>29.940000999999999</v>
      </c>
      <c r="C578">
        <v>30.27</v>
      </c>
      <c r="D578">
        <v>27.790001</v>
      </c>
      <c r="E578">
        <v>29.799999</v>
      </c>
      <c r="F578">
        <v>29.799999</v>
      </c>
      <c r="G578">
        <v>16457700</v>
      </c>
    </row>
    <row r="579" spans="1:7" x14ac:dyDescent="0.25">
      <c r="A579" s="20">
        <v>43997</v>
      </c>
      <c r="B579">
        <v>28.4</v>
      </c>
      <c r="C579">
        <v>30.33</v>
      </c>
      <c r="D579">
        <v>27.860001</v>
      </c>
      <c r="E579">
        <v>30.200001</v>
      </c>
      <c r="F579">
        <v>30.200001</v>
      </c>
      <c r="G579">
        <v>7437900</v>
      </c>
    </row>
    <row r="580" spans="1:7" x14ac:dyDescent="0.25">
      <c r="A580" s="20">
        <v>43998</v>
      </c>
      <c r="B580">
        <v>31.18</v>
      </c>
      <c r="C580">
        <v>31.290001</v>
      </c>
      <c r="D580">
        <v>29.639999</v>
      </c>
      <c r="E580">
        <v>30.540001</v>
      </c>
      <c r="F580">
        <v>30.540001</v>
      </c>
      <c r="G580">
        <v>5593200</v>
      </c>
    </row>
    <row r="581" spans="1:7" x14ac:dyDescent="0.25">
      <c r="A581" s="20">
        <v>43999</v>
      </c>
      <c r="B581">
        <v>30.66</v>
      </c>
      <c r="C581">
        <v>30.700001</v>
      </c>
      <c r="D581">
        <v>30.030000999999999</v>
      </c>
      <c r="E581">
        <v>30.51</v>
      </c>
      <c r="F581">
        <v>30.51</v>
      </c>
      <c r="G581">
        <v>3104300</v>
      </c>
    </row>
    <row r="582" spans="1:7" x14ac:dyDescent="0.25">
      <c r="A582" s="20">
        <v>44000</v>
      </c>
      <c r="B582">
        <v>30.23</v>
      </c>
      <c r="C582">
        <v>30.76</v>
      </c>
      <c r="D582">
        <v>30.07</v>
      </c>
      <c r="E582">
        <v>30.76</v>
      </c>
      <c r="F582">
        <v>30.76</v>
      </c>
      <c r="G582">
        <v>2385800</v>
      </c>
    </row>
    <row r="583" spans="1:7" x14ac:dyDescent="0.25">
      <c r="A583" s="40">
        <v>44001</v>
      </c>
      <c r="B583" s="39">
        <v>31.129999000000002</v>
      </c>
      <c r="C583" s="39">
        <v>31.24</v>
      </c>
      <c r="D583" s="39">
        <v>29.99</v>
      </c>
      <c r="E583" s="39">
        <v>30.51</v>
      </c>
      <c r="F583" s="39">
        <v>30.51</v>
      </c>
      <c r="G583" s="39">
        <v>4717300</v>
      </c>
    </row>
    <row r="584" spans="1:7" x14ac:dyDescent="0.25">
      <c r="A584" s="40">
        <v>44004</v>
      </c>
      <c r="B584" s="39">
        <v>30.370000999999998</v>
      </c>
      <c r="C584" s="39">
        <v>31.200001</v>
      </c>
      <c r="D584" s="39">
        <v>30.17</v>
      </c>
      <c r="E584" s="39">
        <v>31.190000999999999</v>
      </c>
      <c r="F584" s="39">
        <v>31.190000999999999</v>
      </c>
      <c r="G584" s="39">
        <v>4603200</v>
      </c>
    </row>
    <row r="585" spans="1:7" x14ac:dyDescent="0.25">
      <c r="A585" s="40">
        <v>44005</v>
      </c>
      <c r="B585" s="39">
        <v>31.860001</v>
      </c>
      <c r="C585" s="39">
        <v>31.879999000000002</v>
      </c>
      <c r="D585" s="39">
        <v>31.290001</v>
      </c>
      <c r="E585" s="39">
        <v>31.4</v>
      </c>
      <c r="F585" s="39">
        <v>31.4</v>
      </c>
      <c r="G585" s="39">
        <v>3771700</v>
      </c>
    </row>
    <row r="586" spans="1:7" x14ac:dyDescent="0.25">
      <c r="A586" s="40">
        <v>44006</v>
      </c>
      <c r="B586" s="39">
        <v>30.85</v>
      </c>
      <c r="C586" s="39">
        <v>31.280000999999999</v>
      </c>
      <c r="D586" s="39">
        <v>29.639999</v>
      </c>
      <c r="E586" s="39">
        <v>30.33</v>
      </c>
      <c r="F586" s="39">
        <v>30.33</v>
      </c>
      <c r="G586" s="39">
        <v>8741300</v>
      </c>
    </row>
    <row r="587" spans="1:7" x14ac:dyDescent="0.25">
      <c r="A587" s="40">
        <v>44007</v>
      </c>
      <c r="B587" s="39">
        <v>30.120000999999998</v>
      </c>
      <c r="C587" s="39">
        <v>30.98</v>
      </c>
      <c r="D587" s="39">
        <v>29.799999</v>
      </c>
      <c r="E587" s="39">
        <v>30.959999</v>
      </c>
      <c r="F587" s="39">
        <v>30.959999</v>
      </c>
      <c r="G587" s="39">
        <v>3091700</v>
      </c>
    </row>
    <row r="588" spans="1:7" x14ac:dyDescent="0.25">
      <c r="A588" s="40">
        <v>44008</v>
      </c>
      <c r="B588" s="39">
        <v>30.92</v>
      </c>
      <c r="C588" s="39">
        <v>30.959999</v>
      </c>
      <c r="D588" s="39">
        <v>29.82</v>
      </c>
      <c r="E588" s="39">
        <v>30.030000999999999</v>
      </c>
      <c r="F588" s="39">
        <v>30.030000999999999</v>
      </c>
      <c r="G588" s="39">
        <v>4922300</v>
      </c>
    </row>
    <row r="589" spans="1:7" x14ac:dyDescent="0.25">
      <c r="A589" s="40">
        <v>44011</v>
      </c>
      <c r="B589" s="39">
        <v>30.24</v>
      </c>
      <c r="C589" s="39">
        <v>30.719999000000001</v>
      </c>
      <c r="D589" s="39">
        <v>29.75</v>
      </c>
      <c r="E589" s="39">
        <v>30.709999</v>
      </c>
      <c r="F589" s="39">
        <v>30.709999</v>
      </c>
      <c r="G589" s="39">
        <v>3712600</v>
      </c>
    </row>
    <row r="590" spans="1:7" x14ac:dyDescent="0.25">
      <c r="A590" s="40">
        <v>44012</v>
      </c>
      <c r="B590" s="39">
        <v>30.559999000000001</v>
      </c>
      <c r="C590" s="39">
        <v>31.6</v>
      </c>
      <c r="D590" s="39">
        <v>30.52</v>
      </c>
      <c r="E590" s="39">
        <v>31.5</v>
      </c>
      <c r="F590" s="39">
        <v>31.5</v>
      </c>
      <c r="G590" s="39">
        <v>3718500</v>
      </c>
    </row>
    <row r="591" spans="1:7" x14ac:dyDescent="0.25">
      <c r="A591" s="40">
        <v>44013</v>
      </c>
      <c r="B591" s="39">
        <v>31.74</v>
      </c>
      <c r="C591" s="39">
        <v>32.049999</v>
      </c>
      <c r="D591" s="39">
        <v>31.469999000000001</v>
      </c>
      <c r="E591" s="39">
        <v>31.959999</v>
      </c>
      <c r="F591" s="39">
        <v>31.959999</v>
      </c>
      <c r="G591" s="39">
        <v>3510800</v>
      </c>
    </row>
    <row r="592" spans="1:7" x14ac:dyDescent="0.25">
      <c r="A592" s="40">
        <v>44014</v>
      </c>
      <c r="B592" s="39">
        <v>32.610000999999997</v>
      </c>
      <c r="C592" s="39">
        <v>32.849997999999999</v>
      </c>
      <c r="D592" s="39">
        <v>32.090000000000003</v>
      </c>
      <c r="E592" s="39">
        <v>32.240001999999997</v>
      </c>
      <c r="F592" s="39">
        <v>32.240001999999997</v>
      </c>
      <c r="G592" s="39">
        <v>4758100</v>
      </c>
    </row>
    <row r="593" spans="1:7" x14ac:dyDescent="0.25">
      <c r="A593" s="40">
        <v>44018</v>
      </c>
      <c r="B593" s="39">
        <v>32.759998000000003</v>
      </c>
      <c r="C593" s="39">
        <v>32.759998000000003</v>
      </c>
      <c r="D593" s="39">
        <v>32.029998999999997</v>
      </c>
      <c r="E593" s="39">
        <v>32.200001</v>
      </c>
      <c r="F593" s="39">
        <v>32.200001</v>
      </c>
      <c r="G593" s="39">
        <v>2312500</v>
      </c>
    </row>
    <row r="594" spans="1:7" x14ac:dyDescent="0.25">
      <c r="A594" s="40">
        <v>44019</v>
      </c>
      <c r="B594" s="39">
        <v>32.080002</v>
      </c>
      <c r="C594" s="39">
        <v>32.520000000000003</v>
      </c>
      <c r="D594" s="39">
        <v>31.610001</v>
      </c>
      <c r="E594" s="39">
        <v>31.65</v>
      </c>
      <c r="F594" s="39">
        <v>31.65</v>
      </c>
      <c r="G594" s="39">
        <v>3409600</v>
      </c>
    </row>
    <row r="595" spans="1:7" x14ac:dyDescent="0.25">
      <c r="A595" s="40">
        <v>44020</v>
      </c>
      <c r="B595" s="39">
        <v>31.93</v>
      </c>
      <c r="C595" s="39">
        <v>32.090000000000003</v>
      </c>
      <c r="D595" s="39">
        <v>31.389999</v>
      </c>
      <c r="E595" s="39">
        <v>32.060001</v>
      </c>
      <c r="F595" s="39">
        <v>32.060001</v>
      </c>
      <c r="G595" s="39">
        <v>2061900</v>
      </c>
    </row>
    <row r="596" spans="1:7" x14ac:dyDescent="0.25">
      <c r="A596" s="40">
        <v>44021</v>
      </c>
      <c r="B596" s="39">
        <v>32.060001</v>
      </c>
      <c r="C596" s="39">
        <v>32.150002000000001</v>
      </c>
      <c r="D596" s="39">
        <v>31.08</v>
      </c>
      <c r="E596" s="39">
        <v>31.790001</v>
      </c>
      <c r="F596" s="39">
        <v>31.790001</v>
      </c>
      <c r="G596" s="39">
        <v>5081600</v>
      </c>
    </row>
    <row r="597" spans="1:7" x14ac:dyDescent="0.25">
      <c r="A597" s="40">
        <v>44022</v>
      </c>
      <c r="B597" s="39">
        <v>31.68</v>
      </c>
      <c r="C597" s="39">
        <v>32.220001000000003</v>
      </c>
      <c r="D597" s="39">
        <v>31.360001</v>
      </c>
      <c r="E597" s="39">
        <v>32.209999000000003</v>
      </c>
      <c r="F597" s="39">
        <v>32.209999000000003</v>
      </c>
      <c r="G597" s="39">
        <v>3845600</v>
      </c>
    </row>
    <row r="598" spans="1:7" x14ac:dyDescent="0.25">
      <c r="A598" s="40">
        <v>44025</v>
      </c>
      <c r="B598" s="39">
        <v>32.419998</v>
      </c>
      <c r="C598" s="39">
        <v>32.419998</v>
      </c>
      <c r="D598" s="39">
        <v>30.610001</v>
      </c>
      <c r="E598" s="39">
        <v>30.68</v>
      </c>
      <c r="F598" s="39">
        <v>30.68</v>
      </c>
      <c r="G598" s="39">
        <v>4584600</v>
      </c>
    </row>
    <row r="599" spans="1:7" x14ac:dyDescent="0.25">
      <c r="A599" s="40">
        <v>44026</v>
      </c>
      <c r="B599" s="39">
        <v>30.690000999999999</v>
      </c>
      <c r="C599" s="39">
        <v>31.6</v>
      </c>
      <c r="D599" s="39">
        <v>30.360001</v>
      </c>
      <c r="E599" s="39">
        <v>31.58</v>
      </c>
      <c r="F599" s="39">
        <v>31.58</v>
      </c>
      <c r="G599" s="39">
        <v>4756200</v>
      </c>
    </row>
    <row r="600" spans="1:7" x14ac:dyDescent="0.25">
      <c r="A600" s="40">
        <v>44027</v>
      </c>
      <c r="B600" s="39">
        <v>32.049999</v>
      </c>
      <c r="C600" s="39">
        <v>32.080002</v>
      </c>
      <c r="D600" s="39">
        <v>31.360001</v>
      </c>
      <c r="E600" s="39">
        <v>32.020000000000003</v>
      </c>
      <c r="F600" s="39">
        <v>32.020000000000003</v>
      </c>
      <c r="G600" s="39">
        <v>4160900</v>
      </c>
    </row>
    <row r="601" spans="1:7" x14ac:dyDescent="0.25">
      <c r="A601" s="40">
        <v>44028</v>
      </c>
      <c r="B601" s="39">
        <v>31.65</v>
      </c>
      <c r="C601" s="39">
        <v>32.349997999999999</v>
      </c>
      <c r="D601" s="39">
        <v>31.629999000000002</v>
      </c>
      <c r="E601" s="39">
        <v>32.290000999999997</v>
      </c>
      <c r="F601" s="39">
        <v>32.290000999999997</v>
      </c>
      <c r="G601" s="39">
        <v>2605600</v>
      </c>
    </row>
    <row r="602" spans="1:7" x14ac:dyDescent="0.25">
      <c r="A602" s="40">
        <v>44029</v>
      </c>
      <c r="B602" s="39">
        <v>32.43</v>
      </c>
      <c r="C602" s="39">
        <v>32.869999</v>
      </c>
      <c r="D602" s="39">
        <v>32.279998999999997</v>
      </c>
      <c r="E602" s="39">
        <v>32.849997999999999</v>
      </c>
      <c r="F602" s="39">
        <v>32.849997999999999</v>
      </c>
      <c r="G602" s="39">
        <v>2874000</v>
      </c>
    </row>
    <row r="603" spans="1:7" x14ac:dyDescent="0.25">
      <c r="A603" s="40">
        <v>44032</v>
      </c>
      <c r="B603" s="39">
        <v>33.049999</v>
      </c>
      <c r="C603" s="39">
        <v>33.869999</v>
      </c>
      <c r="D603" s="39">
        <v>32.970001000000003</v>
      </c>
      <c r="E603" s="39">
        <v>33.630001</v>
      </c>
      <c r="F603" s="39">
        <v>33.630001</v>
      </c>
      <c r="G603" s="39">
        <v>4277000</v>
      </c>
    </row>
    <row r="604" spans="1:7" x14ac:dyDescent="0.25">
      <c r="A604" s="40">
        <v>44033</v>
      </c>
      <c r="B604" s="39">
        <v>34</v>
      </c>
      <c r="C604" s="39">
        <v>34.189999</v>
      </c>
      <c r="D604" s="39">
        <v>33.220001000000003</v>
      </c>
      <c r="E604" s="39">
        <v>33.419998</v>
      </c>
      <c r="F604" s="39">
        <v>33.419998</v>
      </c>
      <c r="G604" s="39">
        <v>4024800</v>
      </c>
    </row>
    <row r="605" spans="1:7" x14ac:dyDescent="0.25">
      <c r="A605" s="40">
        <v>44034</v>
      </c>
      <c r="B605" s="39">
        <v>33.349997999999999</v>
      </c>
      <c r="C605" s="39">
        <v>33.639999000000003</v>
      </c>
      <c r="D605" s="39">
        <v>33.080002</v>
      </c>
      <c r="E605" s="39">
        <v>33.639999000000003</v>
      </c>
      <c r="F605" s="39">
        <v>33.639999000000003</v>
      </c>
      <c r="G605" s="39">
        <v>3878000</v>
      </c>
    </row>
    <row r="606" spans="1:7" x14ac:dyDescent="0.25">
      <c r="A606" s="40">
        <v>44035</v>
      </c>
      <c r="B606" s="39">
        <v>33.779998999999997</v>
      </c>
      <c r="C606" s="39">
        <v>33.889999000000003</v>
      </c>
      <c r="D606" s="39">
        <v>32.720001000000003</v>
      </c>
      <c r="E606" s="39">
        <v>33.060001</v>
      </c>
      <c r="F606" s="39">
        <v>33.060001</v>
      </c>
      <c r="G606" s="39">
        <v>6077300</v>
      </c>
    </row>
    <row r="607" spans="1:7" x14ac:dyDescent="0.25">
      <c r="A607" s="40">
        <v>44036</v>
      </c>
      <c r="B607" s="39">
        <v>32.529998999999997</v>
      </c>
      <c r="C607" s="39">
        <v>33.009998000000003</v>
      </c>
      <c r="D607" s="39">
        <v>32.299999</v>
      </c>
      <c r="E607" s="39">
        <v>32.990001999999997</v>
      </c>
      <c r="F607" s="39">
        <v>32.990001999999997</v>
      </c>
      <c r="G607" s="39">
        <v>4402400</v>
      </c>
    </row>
    <row r="608" spans="1:7" x14ac:dyDescent="0.25">
      <c r="A608" s="40">
        <v>44039</v>
      </c>
      <c r="B608" s="39">
        <v>33.200001</v>
      </c>
      <c r="C608" s="39">
        <v>33.490001999999997</v>
      </c>
      <c r="D608" s="39">
        <v>33</v>
      </c>
      <c r="E608" s="39">
        <v>33.479999999999997</v>
      </c>
      <c r="F608" s="39">
        <v>33.479999999999997</v>
      </c>
      <c r="G608" s="39">
        <v>2881700</v>
      </c>
    </row>
    <row r="609" spans="1:7" x14ac:dyDescent="0.25">
      <c r="A609" s="40">
        <v>44040</v>
      </c>
      <c r="B609" s="39">
        <v>33.459999000000003</v>
      </c>
      <c r="C609" s="39">
        <v>34.07</v>
      </c>
      <c r="D609" s="39">
        <v>33.32</v>
      </c>
      <c r="E609" s="39">
        <v>33.549999</v>
      </c>
      <c r="F609" s="39">
        <v>33.549999</v>
      </c>
      <c r="G609" s="39">
        <v>2603000</v>
      </c>
    </row>
    <row r="610" spans="1:7" x14ac:dyDescent="0.25">
      <c r="A610" s="40">
        <v>44041</v>
      </c>
      <c r="B610" s="39">
        <v>33.790000999999997</v>
      </c>
      <c r="C610" s="39">
        <v>33.950001</v>
      </c>
      <c r="D610" s="39">
        <v>33.580002</v>
      </c>
      <c r="E610" s="39">
        <v>33.860000999999997</v>
      </c>
      <c r="F610" s="39">
        <v>33.860000999999997</v>
      </c>
      <c r="G610" s="39">
        <v>1827400</v>
      </c>
    </row>
    <row r="611" spans="1:7" x14ac:dyDescent="0.25">
      <c r="A611" s="40">
        <v>44042</v>
      </c>
      <c r="B611" s="39">
        <v>33.110000999999997</v>
      </c>
      <c r="C611" s="39">
        <v>33.610000999999997</v>
      </c>
      <c r="D611" s="39">
        <v>32.259998000000003</v>
      </c>
      <c r="E611" s="39">
        <v>33.479999999999997</v>
      </c>
      <c r="F611" s="39">
        <v>33.479999999999997</v>
      </c>
      <c r="G611" s="39">
        <v>4549900</v>
      </c>
    </row>
    <row r="612" spans="1:7" x14ac:dyDescent="0.25">
      <c r="A612" s="40">
        <v>44043</v>
      </c>
      <c r="B612" s="39">
        <v>33.939999</v>
      </c>
      <c r="C612" s="39">
        <v>33.970001000000003</v>
      </c>
      <c r="D612" s="39">
        <v>33.060001</v>
      </c>
      <c r="E612" s="39">
        <v>33.939999</v>
      </c>
      <c r="F612" s="39">
        <v>33.939999</v>
      </c>
      <c r="G612" s="39">
        <v>6235400</v>
      </c>
    </row>
    <row r="613" spans="1:7" x14ac:dyDescent="0.25">
      <c r="A613" s="40">
        <v>44046</v>
      </c>
      <c r="B613" s="39">
        <v>34.040000999999997</v>
      </c>
      <c r="C613" s="39">
        <v>34.139999000000003</v>
      </c>
      <c r="D613" s="39">
        <v>33.770000000000003</v>
      </c>
      <c r="E613" s="39">
        <v>33.909999999999997</v>
      </c>
      <c r="F613" s="39">
        <v>33.909999999999997</v>
      </c>
      <c r="G613" s="39">
        <v>3535500</v>
      </c>
    </row>
    <row r="614" spans="1:7" x14ac:dyDescent="0.25">
      <c r="A614" s="40">
        <v>44047</v>
      </c>
      <c r="B614" s="39">
        <v>33.979999999999997</v>
      </c>
      <c r="C614" s="39">
        <v>34.479999999999997</v>
      </c>
      <c r="D614" s="39">
        <v>33.979999999999997</v>
      </c>
      <c r="E614" s="39">
        <v>34.43</v>
      </c>
      <c r="F614" s="39">
        <v>34.43</v>
      </c>
      <c r="G614" s="39">
        <v>3185500</v>
      </c>
    </row>
    <row r="615" spans="1:7" x14ac:dyDescent="0.25">
      <c r="A615" s="40">
        <v>44048</v>
      </c>
      <c r="B615" s="39">
        <v>34.700001</v>
      </c>
      <c r="C615" s="39">
        <v>34.840000000000003</v>
      </c>
      <c r="D615" s="39">
        <v>34.479999999999997</v>
      </c>
      <c r="E615" s="39">
        <v>34.799999</v>
      </c>
      <c r="F615" s="39">
        <v>34.799999</v>
      </c>
      <c r="G615" s="39">
        <v>2308500</v>
      </c>
    </row>
    <row r="616" spans="1:7" x14ac:dyDescent="0.25">
      <c r="A616" s="40">
        <v>44049</v>
      </c>
      <c r="B616" s="39">
        <v>34.729999999999997</v>
      </c>
      <c r="C616" s="39">
        <v>35.029998999999997</v>
      </c>
      <c r="D616" s="39">
        <v>34.610000999999997</v>
      </c>
      <c r="E616" s="39">
        <v>34.990001999999997</v>
      </c>
      <c r="F616" s="39">
        <v>34.990001999999997</v>
      </c>
      <c r="G616" s="39">
        <v>2008700</v>
      </c>
    </row>
    <row r="617" spans="1:7" x14ac:dyDescent="0.25">
      <c r="A617" s="40">
        <v>44050</v>
      </c>
      <c r="B617" s="39">
        <v>34.75</v>
      </c>
      <c r="C617" s="39">
        <v>35.279998999999997</v>
      </c>
      <c r="D617" s="39">
        <v>34.709999000000003</v>
      </c>
      <c r="E617" s="39">
        <v>35.090000000000003</v>
      </c>
      <c r="F617" s="39">
        <v>35.090000000000003</v>
      </c>
      <c r="G617" s="39">
        <v>4061100</v>
      </c>
    </row>
    <row r="618" spans="1:7" x14ac:dyDescent="0.25">
      <c r="A618" s="40">
        <v>44053</v>
      </c>
      <c r="B618" s="39">
        <v>35.360000999999997</v>
      </c>
      <c r="C618" s="39">
        <v>35.669998</v>
      </c>
      <c r="D618" s="39">
        <v>35.110000999999997</v>
      </c>
      <c r="E618" s="39">
        <v>35.57</v>
      </c>
      <c r="F618" s="39">
        <v>35.57</v>
      </c>
      <c r="G618" s="39">
        <v>2550100</v>
      </c>
    </row>
    <row r="619" spans="1:7" x14ac:dyDescent="0.25">
      <c r="A619" s="40">
        <v>44054</v>
      </c>
      <c r="B619" s="39">
        <v>36.029998999999997</v>
      </c>
      <c r="C619" s="39">
        <v>36.110000999999997</v>
      </c>
      <c r="D619" s="39">
        <v>34.669998</v>
      </c>
      <c r="E619" s="39">
        <v>34.779998999999997</v>
      </c>
      <c r="F619" s="39">
        <v>34.779998999999997</v>
      </c>
      <c r="G619" s="39">
        <v>3301500</v>
      </c>
    </row>
    <row r="620" spans="1:7" x14ac:dyDescent="0.25">
      <c r="A620" s="40">
        <v>44055</v>
      </c>
      <c r="B620" s="39">
        <v>35.490001999999997</v>
      </c>
      <c r="C620" s="39">
        <v>35.849997999999999</v>
      </c>
      <c r="D620" s="39">
        <v>35.389999000000003</v>
      </c>
      <c r="E620" s="39">
        <v>35.740001999999997</v>
      </c>
      <c r="F620" s="39">
        <v>35.740001999999997</v>
      </c>
      <c r="G620" s="39">
        <v>2074000</v>
      </c>
    </row>
    <row r="621" spans="1:7" x14ac:dyDescent="0.25">
      <c r="A621" s="40">
        <v>44056</v>
      </c>
      <c r="B621" s="39">
        <v>35.610000999999997</v>
      </c>
      <c r="C621" s="39">
        <v>36.150002000000001</v>
      </c>
      <c r="D621" s="39">
        <v>35.490001999999997</v>
      </c>
      <c r="E621" s="39">
        <v>35.75</v>
      </c>
      <c r="F621" s="39">
        <v>35.75</v>
      </c>
      <c r="G621" s="39">
        <v>2029400</v>
      </c>
    </row>
    <row r="622" spans="1:7" x14ac:dyDescent="0.25">
      <c r="A622" s="40">
        <v>44057</v>
      </c>
      <c r="B622" s="39">
        <v>35.590000000000003</v>
      </c>
      <c r="C622" s="39">
        <v>35.849997999999999</v>
      </c>
      <c r="D622" s="39">
        <v>35.409999999999997</v>
      </c>
      <c r="E622" s="39">
        <v>35.759998000000003</v>
      </c>
      <c r="F622" s="39">
        <v>35.759998000000003</v>
      </c>
      <c r="G622" s="39">
        <v>2076800</v>
      </c>
    </row>
    <row r="623" spans="1:7" x14ac:dyDescent="0.25">
      <c r="A623" s="40">
        <v>44060</v>
      </c>
      <c r="B623" s="39">
        <v>36.139999000000003</v>
      </c>
      <c r="C623" s="39">
        <v>36.470001000000003</v>
      </c>
      <c r="D623" s="39">
        <v>36.009998000000003</v>
      </c>
      <c r="E623" s="39">
        <v>36.349997999999999</v>
      </c>
      <c r="F623" s="39">
        <v>36.349997999999999</v>
      </c>
      <c r="G623" s="39">
        <v>1423600</v>
      </c>
    </row>
    <row r="624" spans="1:7" x14ac:dyDescent="0.25">
      <c r="A624" s="40">
        <v>44061</v>
      </c>
      <c r="B624" s="39">
        <v>36.509998000000003</v>
      </c>
      <c r="C624" s="39">
        <v>36.700001</v>
      </c>
      <c r="D624" s="39">
        <v>36.090000000000003</v>
      </c>
      <c r="E624" s="39">
        <v>36.540000999999997</v>
      </c>
      <c r="F624" s="39">
        <v>36.540000999999997</v>
      </c>
      <c r="G624" s="39">
        <v>1771300</v>
      </c>
    </row>
    <row r="625" spans="1:7" x14ac:dyDescent="0.25">
      <c r="A625" s="40">
        <v>44062</v>
      </c>
      <c r="B625" s="39">
        <v>36.68</v>
      </c>
      <c r="C625" s="39">
        <v>36.810001</v>
      </c>
      <c r="D625" s="39">
        <v>36.07</v>
      </c>
      <c r="E625" s="39">
        <v>36.169998</v>
      </c>
      <c r="F625" s="39">
        <v>36.169998</v>
      </c>
      <c r="G625" s="39">
        <v>2123800</v>
      </c>
    </row>
    <row r="626" spans="1:7" x14ac:dyDescent="0.25">
      <c r="A626" s="40">
        <v>44063</v>
      </c>
      <c r="B626" s="39">
        <v>35.5</v>
      </c>
      <c r="C626" s="39">
        <v>36.450001</v>
      </c>
      <c r="D626" s="39">
        <v>35.409999999999997</v>
      </c>
      <c r="E626" s="39">
        <v>36.389999000000003</v>
      </c>
      <c r="F626" s="39">
        <v>36.389999000000003</v>
      </c>
      <c r="G626" s="39">
        <v>2415600</v>
      </c>
    </row>
    <row r="627" spans="1:7" x14ac:dyDescent="0.25">
      <c r="A627" s="40">
        <v>44064</v>
      </c>
      <c r="B627" s="39">
        <v>36.080002</v>
      </c>
      <c r="C627" s="39">
        <v>36.389999000000003</v>
      </c>
      <c r="D627" s="39">
        <v>35.979999999999997</v>
      </c>
      <c r="E627" s="39">
        <v>36.299999</v>
      </c>
      <c r="F627" s="39">
        <v>36.299999</v>
      </c>
      <c r="G627" s="39">
        <v>1982900</v>
      </c>
    </row>
    <row r="628" spans="1:7" x14ac:dyDescent="0.25">
      <c r="A628" s="40">
        <v>44067</v>
      </c>
      <c r="B628" s="39">
        <v>36.810001</v>
      </c>
      <c r="C628" s="39">
        <v>36.830002</v>
      </c>
      <c r="D628" s="39">
        <v>36.18</v>
      </c>
      <c r="E628" s="39">
        <v>36.360000999999997</v>
      </c>
      <c r="F628" s="39">
        <v>36.360000999999997</v>
      </c>
      <c r="G628" s="39">
        <v>2455400</v>
      </c>
    </row>
    <row r="629" spans="1:7" x14ac:dyDescent="0.25">
      <c r="A629" s="40">
        <v>44068</v>
      </c>
      <c r="B629" s="39">
        <v>36.279998999999997</v>
      </c>
      <c r="C629" s="39">
        <v>36.580002</v>
      </c>
      <c r="D629" s="39">
        <v>35.770000000000003</v>
      </c>
      <c r="E629" s="39">
        <v>36.479999999999997</v>
      </c>
      <c r="F629" s="39">
        <v>36.479999999999997</v>
      </c>
      <c r="G629" s="39">
        <v>2363700</v>
      </c>
    </row>
    <row r="630" spans="1:7" x14ac:dyDescent="0.25">
      <c r="A630" s="40">
        <v>44069</v>
      </c>
      <c r="B630" s="39">
        <v>36.610000999999997</v>
      </c>
      <c r="C630" s="39">
        <v>37.020000000000003</v>
      </c>
      <c r="D630" s="39">
        <v>35.939999</v>
      </c>
      <c r="E630" s="39">
        <v>36.049999</v>
      </c>
      <c r="F630" s="39">
        <v>36.049999</v>
      </c>
      <c r="G630" s="39">
        <v>2298000</v>
      </c>
    </row>
    <row r="631" spans="1:7" x14ac:dyDescent="0.25">
      <c r="A631" s="40">
        <v>44070</v>
      </c>
      <c r="B631" s="39">
        <v>36.25</v>
      </c>
      <c r="C631" s="39">
        <v>36.409999999999997</v>
      </c>
      <c r="D631" s="39">
        <v>34.029998999999997</v>
      </c>
      <c r="E631" s="39">
        <v>35.459999000000003</v>
      </c>
      <c r="F631" s="39">
        <v>35.459999000000003</v>
      </c>
      <c r="G631" s="39">
        <v>6669700</v>
      </c>
    </row>
    <row r="632" spans="1:7" x14ac:dyDescent="0.25">
      <c r="A632" s="40">
        <v>44071</v>
      </c>
      <c r="B632" s="39">
        <v>35.290000999999997</v>
      </c>
      <c r="C632" s="39">
        <v>35.849997999999999</v>
      </c>
      <c r="D632" s="39">
        <v>34.520000000000003</v>
      </c>
      <c r="E632" s="39">
        <v>35.560001</v>
      </c>
      <c r="F632" s="39">
        <v>35.560001</v>
      </c>
      <c r="G632" s="39">
        <v>3957400</v>
      </c>
    </row>
    <row r="633" spans="1:7" x14ac:dyDescent="0.25">
      <c r="A633" s="40">
        <v>44074</v>
      </c>
      <c r="B633" s="39">
        <v>35.119999</v>
      </c>
      <c r="C633" s="39">
        <v>35.490001999999997</v>
      </c>
      <c r="D633" s="39">
        <v>34.529998999999997</v>
      </c>
      <c r="E633" s="39">
        <v>34.689999</v>
      </c>
      <c r="F633" s="39">
        <v>34.689999</v>
      </c>
      <c r="G633" s="39">
        <v>3920400</v>
      </c>
    </row>
    <row r="634" spans="1:7" x14ac:dyDescent="0.25">
      <c r="A634" s="40">
        <v>44075</v>
      </c>
      <c r="B634" s="39">
        <v>34.700001</v>
      </c>
      <c r="C634" s="39">
        <v>34.82</v>
      </c>
      <c r="D634" s="39">
        <v>34.299999</v>
      </c>
      <c r="E634" s="39">
        <v>34.419998</v>
      </c>
      <c r="F634" s="39">
        <v>34.419998</v>
      </c>
      <c r="G634" s="39">
        <v>3005900</v>
      </c>
    </row>
    <row r="635" spans="1:7" x14ac:dyDescent="0.25">
      <c r="A635" s="40">
        <v>44076</v>
      </c>
      <c r="B635" s="39">
        <v>34.459999000000003</v>
      </c>
      <c r="C635" s="39">
        <v>34.509998000000003</v>
      </c>
      <c r="D635" s="39">
        <v>33.82</v>
      </c>
      <c r="E635" s="39">
        <v>33.990001999999997</v>
      </c>
      <c r="F635" s="39">
        <v>33.990001999999997</v>
      </c>
      <c r="G635" s="39">
        <v>3542200</v>
      </c>
    </row>
    <row r="636" spans="1:7" x14ac:dyDescent="0.25">
      <c r="A636" s="40">
        <v>44077</v>
      </c>
      <c r="B636" s="39">
        <v>33.759998000000003</v>
      </c>
      <c r="C636" s="39">
        <v>34.349997999999999</v>
      </c>
      <c r="D636" s="39">
        <v>31.110001</v>
      </c>
      <c r="E636" s="39">
        <v>31.690000999999999</v>
      </c>
      <c r="F636" s="39">
        <v>31.690000999999999</v>
      </c>
      <c r="G636" s="39">
        <v>13563400</v>
      </c>
    </row>
    <row r="637" spans="1:7" x14ac:dyDescent="0.25">
      <c r="A637" s="40">
        <v>44078</v>
      </c>
      <c r="B637" s="39">
        <v>32.07</v>
      </c>
      <c r="C637" s="39">
        <v>33.270000000000003</v>
      </c>
      <c r="D637" s="39">
        <v>30.52</v>
      </c>
      <c r="E637" s="39">
        <v>33.029998999999997</v>
      </c>
      <c r="F637" s="39">
        <v>33.029998999999997</v>
      </c>
      <c r="G637" s="39">
        <v>11943900</v>
      </c>
    </row>
    <row r="638" spans="1:7" x14ac:dyDescent="0.25">
      <c r="A638" s="40">
        <v>44082</v>
      </c>
      <c r="B638" s="39">
        <v>31.73</v>
      </c>
      <c r="C638" s="39">
        <v>33.5</v>
      </c>
      <c r="D638" s="39">
        <v>31.620000999999998</v>
      </c>
      <c r="E638" s="39">
        <v>33.450001</v>
      </c>
      <c r="F638" s="39">
        <v>33.450001</v>
      </c>
      <c r="G638" s="39">
        <v>7136400</v>
      </c>
    </row>
    <row r="639" spans="1:7" x14ac:dyDescent="0.25">
      <c r="A639" s="40">
        <v>44083</v>
      </c>
      <c r="B639" s="39">
        <v>33.889999000000003</v>
      </c>
      <c r="C639" s="39">
        <v>34.590000000000003</v>
      </c>
      <c r="D639" s="39">
        <v>33.709999000000003</v>
      </c>
      <c r="E639" s="39">
        <v>34.299999</v>
      </c>
      <c r="F639" s="39">
        <v>34.299999</v>
      </c>
      <c r="G639" s="39">
        <v>4540400</v>
      </c>
    </row>
    <row r="640" spans="1:7" x14ac:dyDescent="0.25">
      <c r="A640" s="40">
        <v>44084</v>
      </c>
      <c r="B640" s="39">
        <v>34.470001000000003</v>
      </c>
      <c r="C640" s="39">
        <v>34.599997999999999</v>
      </c>
      <c r="D640" s="39">
        <v>33.720001000000003</v>
      </c>
      <c r="E640" s="39">
        <v>34.080002</v>
      </c>
      <c r="F640" s="39">
        <v>34.080002</v>
      </c>
      <c r="G640" s="39">
        <v>6949700</v>
      </c>
    </row>
    <row r="641" spans="1:7" x14ac:dyDescent="0.25">
      <c r="A641" s="40">
        <v>44085</v>
      </c>
      <c r="B641" s="39">
        <v>34.610000999999997</v>
      </c>
      <c r="C641" s="39">
        <v>35.18</v>
      </c>
      <c r="D641" s="39">
        <v>34.099997999999999</v>
      </c>
      <c r="E641" s="39">
        <v>35.150002000000001</v>
      </c>
      <c r="F641" s="39">
        <v>35.150002000000001</v>
      </c>
      <c r="G641" s="39">
        <v>6725000</v>
      </c>
    </row>
    <row r="642" spans="1:7" x14ac:dyDescent="0.25">
      <c r="A642" s="40">
        <v>44088</v>
      </c>
      <c r="B642" s="39">
        <v>35.360000999999997</v>
      </c>
      <c r="C642" s="39">
        <v>35.700001</v>
      </c>
      <c r="D642" s="39">
        <v>35.200001</v>
      </c>
      <c r="E642" s="39">
        <v>35.479999999999997</v>
      </c>
      <c r="F642" s="39">
        <v>35.479999999999997</v>
      </c>
      <c r="G642" s="39">
        <v>3276500</v>
      </c>
    </row>
    <row r="643" spans="1:7" x14ac:dyDescent="0.25">
      <c r="A643" s="40">
        <v>44089</v>
      </c>
      <c r="B643" s="39">
        <v>35.610000999999997</v>
      </c>
      <c r="C643" s="39">
        <v>35.729999999999997</v>
      </c>
      <c r="D643" s="39">
        <v>35.189999</v>
      </c>
      <c r="E643" s="39">
        <v>35.479999999999997</v>
      </c>
      <c r="F643" s="39">
        <v>35.479999999999997</v>
      </c>
      <c r="G643" s="39">
        <v>2890800</v>
      </c>
    </row>
    <row r="644" spans="1:7" x14ac:dyDescent="0.25">
      <c r="A644" s="40">
        <v>44090</v>
      </c>
      <c r="B644" s="39">
        <v>35.610000999999997</v>
      </c>
      <c r="C644" s="39">
        <v>36.020000000000003</v>
      </c>
      <c r="D644" s="39">
        <v>35.529998999999997</v>
      </c>
      <c r="E644" s="39">
        <v>35.549999</v>
      </c>
      <c r="F644" s="39">
        <v>35.549999</v>
      </c>
      <c r="G644" s="39">
        <v>2892100</v>
      </c>
    </row>
    <row r="645" spans="1:7" x14ac:dyDescent="0.25">
      <c r="A645" s="40">
        <v>44091</v>
      </c>
      <c r="B645" s="39">
        <v>34.950001</v>
      </c>
      <c r="C645" s="39">
        <v>36.009998000000003</v>
      </c>
      <c r="D645" s="39">
        <v>34.919998</v>
      </c>
      <c r="E645" s="39">
        <v>35.939999</v>
      </c>
      <c r="F645" s="39">
        <v>35.939999</v>
      </c>
      <c r="G645" s="39">
        <v>3359000</v>
      </c>
    </row>
    <row r="646" spans="1:7" x14ac:dyDescent="0.25">
      <c r="A646" s="40">
        <v>44092</v>
      </c>
      <c r="B646" s="39">
        <v>36.080002</v>
      </c>
      <c r="C646" s="39">
        <v>36.470001000000003</v>
      </c>
      <c r="D646" s="39">
        <v>35.509998000000003</v>
      </c>
      <c r="E646" s="39">
        <v>35.959999000000003</v>
      </c>
      <c r="F646" s="39">
        <v>35.959999000000003</v>
      </c>
      <c r="G646" s="39">
        <v>3120600</v>
      </c>
    </row>
    <row r="647" spans="1:7" x14ac:dyDescent="0.25">
      <c r="A647" s="40">
        <v>44095</v>
      </c>
      <c r="B647" s="39">
        <v>35.200001</v>
      </c>
      <c r="C647" s="39">
        <v>35.450001</v>
      </c>
      <c r="D647" s="39">
        <v>34.259998000000003</v>
      </c>
      <c r="E647" s="39">
        <v>35.330002</v>
      </c>
      <c r="F647" s="39">
        <v>35.330002</v>
      </c>
      <c r="G647" s="39">
        <v>4693200</v>
      </c>
    </row>
    <row r="648" spans="1:7" x14ac:dyDescent="0.25">
      <c r="A648" s="40">
        <v>44096</v>
      </c>
      <c r="B648" s="39">
        <v>35.349997999999999</v>
      </c>
      <c r="C648" s="39">
        <v>35.400002000000001</v>
      </c>
      <c r="D648" s="39">
        <v>34.740001999999997</v>
      </c>
      <c r="E648" s="39">
        <v>35.200001</v>
      </c>
      <c r="F648" s="39">
        <v>35.200001</v>
      </c>
      <c r="G648" s="39">
        <v>2739400</v>
      </c>
    </row>
    <row r="649" spans="1:7" x14ac:dyDescent="0.25">
      <c r="A649" s="40">
        <v>44097</v>
      </c>
      <c r="B649" s="39">
        <v>35.310001</v>
      </c>
      <c r="C649" s="39">
        <v>35.360000999999997</v>
      </c>
      <c r="D649" s="39">
        <v>34.270000000000003</v>
      </c>
      <c r="E649" s="39">
        <v>34.290000999999997</v>
      </c>
      <c r="F649" s="39">
        <v>34.290000999999997</v>
      </c>
      <c r="G649" s="39">
        <v>3667000</v>
      </c>
    </row>
    <row r="650" spans="1:7" x14ac:dyDescent="0.25">
      <c r="A650" s="40">
        <v>44098</v>
      </c>
      <c r="B650" s="39">
        <v>34.32</v>
      </c>
      <c r="C650" s="39">
        <v>34.919998</v>
      </c>
      <c r="D650" s="39">
        <v>34.099997999999999</v>
      </c>
      <c r="E650" s="39">
        <v>34.619999</v>
      </c>
      <c r="F650" s="39">
        <v>34.619999</v>
      </c>
      <c r="G650" s="39">
        <v>3345900</v>
      </c>
    </row>
    <row r="651" spans="1:7" x14ac:dyDescent="0.25">
      <c r="A651" s="40">
        <v>44099</v>
      </c>
      <c r="B651" s="39">
        <v>34.599997999999999</v>
      </c>
      <c r="C651" s="39">
        <v>35.150002000000001</v>
      </c>
      <c r="D651" s="39">
        <v>34.490001999999997</v>
      </c>
      <c r="E651" s="39">
        <v>35.060001</v>
      </c>
      <c r="F651" s="39">
        <v>35.060001</v>
      </c>
      <c r="G651" s="39">
        <v>2843100</v>
      </c>
    </row>
    <row r="652" spans="1:7" x14ac:dyDescent="0.25">
      <c r="A652" s="40">
        <v>44102</v>
      </c>
      <c r="B652" s="39">
        <v>35.220001000000003</v>
      </c>
      <c r="C652" s="39">
        <v>35.240001999999997</v>
      </c>
      <c r="D652" s="39">
        <v>34.979999999999997</v>
      </c>
      <c r="E652" s="39">
        <v>35.119999</v>
      </c>
      <c r="F652" s="39">
        <v>35.119999</v>
      </c>
      <c r="G652" s="39">
        <v>2200800</v>
      </c>
    </row>
    <row r="653" spans="1:7" x14ac:dyDescent="0.25">
      <c r="A653" s="40">
        <v>44103</v>
      </c>
      <c r="B653" s="39">
        <v>35.090000000000003</v>
      </c>
      <c r="C653" s="39">
        <v>35.729999999999997</v>
      </c>
      <c r="D653" s="39">
        <v>35.090000000000003</v>
      </c>
      <c r="E653" s="39">
        <v>35.5</v>
      </c>
      <c r="F653" s="39">
        <v>35.5</v>
      </c>
      <c r="G653" s="39">
        <v>2310000</v>
      </c>
    </row>
    <row r="654" spans="1:7" x14ac:dyDescent="0.25">
      <c r="A654" s="40">
        <v>44104</v>
      </c>
      <c r="B654" s="39">
        <v>35.729999999999997</v>
      </c>
      <c r="C654" s="39">
        <v>35.93</v>
      </c>
      <c r="D654" s="39">
        <v>35.290000999999997</v>
      </c>
      <c r="E654" s="39">
        <v>35.5</v>
      </c>
      <c r="F654" s="39">
        <v>35.5</v>
      </c>
      <c r="G654" s="39">
        <v>2484300</v>
      </c>
    </row>
    <row r="655" spans="1:7" x14ac:dyDescent="0.25">
      <c r="A655" s="40">
        <v>44105</v>
      </c>
      <c r="B655" s="39">
        <v>35.669998</v>
      </c>
      <c r="C655" s="39">
        <v>35.669998</v>
      </c>
      <c r="D655" s="39">
        <v>35.119999</v>
      </c>
      <c r="E655" s="39">
        <v>35.360000999999997</v>
      </c>
      <c r="F655" s="39">
        <v>35.360000999999997</v>
      </c>
      <c r="G655" s="39">
        <v>2854400</v>
      </c>
    </row>
    <row r="656" spans="1:7" x14ac:dyDescent="0.25">
      <c r="A656" s="40">
        <v>44106</v>
      </c>
      <c r="B656" s="39">
        <v>34.5</v>
      </c>
      <c r="C656" s="39">
        <v>35.18</v>
      </c>
      <c r="D656" s="39">
        <v>34.43</v>
      </c>
      <c r="E656" s="39">
        <v>34.869999</v>
      </c>
      <c r="F656" s="39">
        <v>34.869999</v>
      </c>
      <c r="G656" s="39">
        <v>3577100</v>
      </c>
    </row>
    <row r="657" spans="1:7" x14ac:dyDescent="0.25">
      <c r="A657" s="40">
        <v>44109</v>
      </c>
      <c r="B657" s="39">
        <v>34.979999999999997</v>
      </c>
      <c r="C657" s="39">
        <v>35.520000000000003</v>
      </c>
      <c r="D657" s="39">
        <v>34.830002</v>
      </c>
      <c r="E657" s="39">
        <v>35.380001</v>
      </c>
      <c r="F657" s="39">
        <v>35.380001</v>
      </c>
      <c r="G657" s="39">
        <v>2026200</v>
      </c>
    </row>
    <row r="658" spans="1:7" x14ac:dyDescent="0.25">
      <c r="A658" s="40">
        <v>44110</v>
      </c>
      <c r="B658" s="39">
        <v>35.540000999999997</v>
      </c>
      <c r="C658" s="39">
        <v>35.860000999999997</v>
      </c>
      <c r="D658" s="39">
        <v>34.979999999999997</v>
      </c>
      <c r="E658" s="39">
        <v>35.150002000000001</v>
      </c>
      <c r="F658" s="39">
        <v>35.150002000000001</v>
      </c>
      <c r="G658" s="39">
        <v>2940000</v>
      </c>
    </row>
    <row r="659" spans="1:7" x14ac:dyDescent="0.25">
      <c r="A659" s="40">
        <v>44111</v>
      </c>
      <c r="B659" s="39">
        <v>35.509998000000003</v>
      </c>
      <c r="C659" s="39">
        <v>35.840000000000003</v>
      </c>
      <c r="D659" s="39">
        <v>35.409999999999997</v>
      </c>
      <c r="E659" s="39">
        <v>35.720001000000003</v>
      </c>
      <c r="F659" s="39">
        <v>35.720001000000003</v>
      </c>
      <c r="G659" s="39">
        <v>1885100</v>
      </c>
    </row>
    <row r="660" spans="1:7" x14ac:dyDescent="0.25">
      <c r="A660" s="40">
        <v>44112</v>
      </c>
      <c r="B660" s="39">
        <v>35.909999999999997</v>
      </c>
      <c r="C660" s="39">
        <v>36.470001000000003</v>
      </c>
      <c r="D660" s="39">
        <v>35.82</v>
      </c>
      <c r="E660" s="39">
        <v>36.43</v>
      </c>
      <c r="F660" s="39">
        <v>36.43</v>
      </c>
      <c r="G660" s="39">
        <v>2725100</v>
      </c>
    </row>
    <row r="661" spans="1:7" x14ac:dyDescent="0.25">
      <c r="A661" s="40">
        <v>44113</v>
      </c>
      <c r="B661" s="39">
        <v>37</v>
      </c>
      <c r="C661" s="39">
        <v>37.389999000000003</v>
      </c>
      <c r="D661" s="39">
        <v>36.959999000000003</v>
      </c>
      <c r="E661" s="39">
        <v>37.380001</v>
      </c>
      <c r="F661" s="39">
        <v>37.380001</v>
      </c>
      <c r="G661" s="39">
        <v>2570000</v>
      </c>
    </row>
    <row r="662" spans="1:7" x14ac:dyDescent="0.25">
      <c r="A662" s="40">
        <v>44116</v>
      </c>
      <c r="B662" s="39">
        <v>37.720001000000003</v>
      </c>
      <c r="C662" s="39">
        <v>37.790000999999997</v>
      </c>
      <c r="D662" s="39">
        <v>37.380001</v>
      </c>
      <c r="E662" s="39">
        <v>37.709999000000003</v>
      </c>
      <c r="F662" s="39">
        <v>37.709999000000003</v>
      </c>
      <c r="G662" s="39">
        <v>2050900</v>
      </c>
    </row>
    <row r="663" spans="1:7" x14ac:dyDescent="0.25">
      <c r="A663" s="40">
        <v>44117</v>
      </c>
      <c r="B663" s="39">
        <v>37.479999999999997</v>
      </c>
      <c r="C663" s="39">
        <v>37.639999000000003</v>
      </c>
      <c r="D663" s="39">
        <v>37.099997999999999</v>
      </c>
      <c r="E663" s="39">
        <v>37.520000000000003</v>
      </c>
      <c r="F663" s="39">
        <v>37.520000000000003</v>
      </c>
      <c r="G663" s="39">
        <v>2924700</v>
      </c>
    </row>
    <row r="664" spans="1:7" x14ac:dyDescent="0.25">
      <c r="A664" s="40">
        <v>44118</v>
      </c>
      <c r="B664" s="39">
        <v>37.639999000000003</v>
      </c>
      <c r="C664" s="39">
        <v>37.959999000000003</v>
      </c>
      <c r="D664" s="39">
        <v>37.369999</v>
      </c>
      <c r="E664" s="39">
        <v>37.639999000000003</v>
      </c>
      <c r="F664" s="39">
        <v>37.639999000000003</v>
      </c>
      <c r="G664" s="39">
        <v>3419300</v>
      </c>
    </row>
    <row r="665" spans="1:7" x14ac:dyDescent="0.25">
      <c r="A665" s="40">
        <v>44119</v>
      </c>
      <c r="B665" s="39">
        <v>36.799999</v>
      </c>
      <c r="C665" s="39">
        <v>37.549999</v>
      </c>
      <c r="D665" s="39">
        <v>36.650002000000001</v>
      </c>
      <c r="E665" s="39">
        <v>37.479999999999997</v>
      </c>
      <c r="F665" s="39">
        <v>37.479999999999997</v>
      </c>
      <c r="G665" s="39">
        <v>2968500</v>
      </c>
    </row>
    <row r="666" spans="1:7" x14ac:dyDescent="0.25">
      <c r="A666" s="40">
        <v>44120</v>
      </c>
      <c r="B666" s="39">
        <v>37.540000999999997</v>
      </c>
      <c r="C666" s="39">
        <v>37.799999</v>
      </c>
      <c r="D666" s="39">
        <v>37.369999</v>
      </c>
      <c r="E666" s="39">
        <v>37.380001</v>
      </c>
      <c r="F666" s="39">
        <v>37.380001</v>
      </c>
      <c r="G666" s="39">
        <v>2703900</v>
      </c>
    </row>
    <row r="667" spans="1:7" x14ac:dyDescent="0.25">
      <c r="A667" s="40">
        <v>44123</v>
      </c>
      <c r="B667" s="39">
        <v>37.419998</v>
      </c>
      <c r="C667" s="39">
        <v>37.479999999999997</v>
      </c>
      <c r="D667" s="39">
        <v>36.419998</v>
      </c>
      <c r="E667" s="39">
        <v>36.549999</v>
      </c>
      <c r="F667" s="39">
        <v>36.549999</v>
      </c>
      <c r="G667" s="39">
        <v>3092700</v>
      </c>
    </row>
    <row r="668" spans="1:7" x14ac:dyDescent="0.25">
      <c r="A668" s="40">
        <v>44124</v>
      </c>
      <c r="B668" s="39">
        <v>36.669998</v>
      </c>
      <c r="C668" s="39">
        <v>36.82</v>
      </c>
      <c r="D668" s="39">
        <v>36.439999</v>
      </c>
      <c r="E668" s="39">
        <v>36.540000999999997</v>
      </c>
      <c r="F668" s="39">
        <v>36.540000999999997</v>
      </c>
      <c r="G668" s="39">
        <v>3632600</v>
      </c>
    </row>
    <row r="669" spans="1:7" x14ac:dyDescent="0.25">
      <c r="A669" s="40">
        <v>44125</v>
      </c>
      <c r="B669" s="39">
        <v>36.639999000000003</v>
      </c>
      <c r="C669" s="39">
        <v>37.090000000000003</v>
      </c>
      <c r="D669" s="39">
        <v>36.409999999999997</v>
      </c>
      <c r="E669" s="39">
        <v>37</v>
      </c>
      <c r="F669" s="39">
        <v>37</v>
      </c>
      <c r="G669" s="39">
        <v>3590300</v>
      </c>
    </row>
    <row r="670" spans="1:7" x14ac:dyDescent="0.25">
      <c r="A670" s="40">
        <v>44126</v>
      </c>
      <c r="B670" s="39">
        <v>36.990001999999997</v>
      </c>
      <c r="C670" s="39">
        <v>37.57</v>
      </c>
      <c r="D670" s="39">
        <v>36.840000000000003</v>
      </c>
      <c r="E670" s="39">
        <v>37.419998</v>
      </c>
      <c r="F670" s="39">
        <v>37.419998</v>
      </c>
      <c r="G670" s="39">
        <v>3348800</v>
      </c>
    </row>
    <row r="671" spans="1:7" x14ac:dyDescent="0.25">
      <c r="A671" s="40">
        <v>44127</v>
      </c>
      <c r="B671" s="39">
        <v>37.450001</v>
      </c>
      <c r="C671" s="39">
        <v>37.509998000000003</v>
      </c>
      <c r="D671" s="39">
        <v>36.970001000000003</v>
      </c>
      <c r="E671" s="39">
        <v>37.400002000000001</v>
      </c>
      <c r="F671" s="39">
        <v>37.400002000000001</v>
      </c>
      <c r="G671" s="39">
        <v>2487000</v>
      </c>
    </row>
    <row r="672" spans="1:7" x14ac:dyDescent="0.25">
      <c r="A672" s="40">
        <v>44130</v>
      </c>
      <c r="B672" s="39">
        <v>36.909999999999997</v>
      </c>
      <c r="C672" s="39">
        <v>37.119999</v>
      </c>
      <c r="D672" s="39">
        <v>35.369999</v>
      </c>
      <c r="E672" s="39">
        <v>35.479999999999997</v>
      </c>
      <c r="F672" s="39">
        <v>35.479999999999997</v>
      </c>
      <c r="G672" s="39">
        <v>4795800</v>
      </c>
    </row>
    <row r="673" spans="1:7" x14ac:dyDescent="0.25">
      <c r="A673" s="40">
        <v>44131</v>
      </c>
      <c r="B673" s="39">
        <v>35.709999000000003</v>
      </c>
      <c r="C673" s="39">
        <v>36.009998000000003</v>
      </c>
      <c r="D673" s="39">
        <v>35.32</v>
      </c>
      <c r="E673" s="39">
        <v>35.630001</v>
      </c>
      <c r="F673" s="39">
        <v>35.630001</v>
      </c>
      <c r="G673" s="39">
        <v>3386600</v>
      </c>
    </row>
    <row r="674" spans="1:7" x14ac:dyDescent="0.25">
      <c r="A674" s="40">
        <v>44132</v>
      </c>
      <c r="B674" s="39">
        <v>34.25</v>
      </c>
      <c r="C674" s="39">
        <v>34.509998000000003</v>
      </c>
      <c r="D674" s="39">
        <v>33.040000999999997</v>
      </c>
      <c r="E674" s="39">
        <v>33.07</v>
      </c>
      <c r="F674" s="39">
        <v>33.07</v>
      </c>
      <c r="G674" s="39">
        <v>6275900</v>
      </c>
    </row>
    <row r="675" spans="1:7" x14ac:dyDescent="0.25">
      <c r="A675" s="40">
        <v>44133</v>
      </c>
      <c r="B675" s="39">
        <v>33.409999999999997</v>
      </c>
      <c r="C675" s="39">
        <v>34.759998000000003</v>
      </c>
      <c r="D675" s="39">
        <v>33.099997999999999</v>
      </c>
      <c r="E675" s="39">
        <v>34.330002</v>
      </c>
      <c r="F675" s="39">
        <v>34.330002</v>
      </c>
      <c r="G675" s="39">
        <v>4134800</v>
      </c>
    </row>
    <row r="676" spans="1:7" x14ac:dyDescent="0.25">
      <c r="A676" s="40">
        <v>44134</v>
      </c>
      <c r="B676" s="39">
        <v>33.990001999999997</v>
      </c>
      <c r="C676" s="39">
        <v>34.240001999999997</v>
      </c>
      <c r="D676" s="39">
        <v>33.400002000000001</v>
      </c>
      <c r="E676" s="39">
        <v>33.729999999999997</v>
      </c>
      <c r="F676" s="39">
        <v>33.729999999999997</v>
      </c>
      <c r="G676" s="39">
        <v>5255100</v>
      </c>
    </row>
    <row r="677" spans="1:7" x14ac:dyDescent="0.25">
      <c r="A677" s="40">
        <v>44137</v>
      </c>
      <c r="B677" s="39">
        <v>34.5</v>
      </c>
      <c r="C677" s="39">
        <v>34.549999</v>
      </c>
      <c r="D677" s="39">
        <v>33.880001</v>
      </c>
      <c r="E677" s="39">
        <v>34.130001</v>
      </c>
      <c r="F677" s="39">
        <v>34.130001</v>
      </c>
      <c r="G677" s="39">
        <v>3478400</v>
      </c>
    </row>
    <row r="678" spans="1:7" x14ac:dyDescent="0.25">
      <c r="A678" s="40">
        <v>44138</v>
      </c>
      <c r="B678" s="39">
        <v>34.630001</v>
      </c>
      <c r="C678" s="39">
        <v>35.259998000000003</v>
      </c>
      <c r="D678" s="39">
        <v>34.520000000000003</v>
      </c>
      <c r="E678" s="39">
        <v>35.040000999999997</v>
      </c>
      <c r="F678" s="39">
        <v>35.040000999999997</v>
      </c>
      <c r="G678" s="39">
        <v>2532400</v>
      </c>
    </row>
    <row r="679" spans="1:7" x14ac:dyDescent="0.25">
      <c r="A679" s="40">
        <v>44139</v>
      </c>
      <c r="B679" s="39">
        <v>35.770000000000003</v>
      </c>
      <c r="C679" s="39">
        <v>36.689999</v>
      </c>
      <c r="D679" s="39">
        <v>35.729999999999997</v>
      </c>
      <c r="E679" s="39">
        <v>36.540000999999997</v>
      </c>
      <c r="F679" s="39">
        <v>36.540000999999997</v>
      </c>
      <c r="G679" s="39">
        <v>5202400</v>
      </c>
    </row>
    <row r="680" spans="1:7" x14ac:dyDescent="0.25">
      <c r="A680" s="40">
        <v>44140</v>
      </c>
      <c r="B680" s="39">
        <v>37.150002000000001</v>
      </c>
      <c r="C680" s="39">
        <v>37.330002</v>
      </c>
      <c r="D680" s="39">
        <v>36.659999999999997</v>
      </c>
      <c r="E680" s="39">
        <v>36.860000999999997</v>
      </c>
      <c r="F680" s="39">
        <v>36.860000999999997</v>
      </c>
      <c r="G680" s="39">
        <v>3213900</v>
      </c>
    </row>
    <row r="681" spans="1:7" x14ac:dyDescent="0.25">
      <c r="A681" s="40">
        <v>44141</v>
      </c>
      <c r="B681" s="39">
        <v>37.090000000000003</v>
      </c>
      <c r="C681" s="39">
        <v>38.130001</v>
      </c>
      <c r="D681" s="39">
        <v>37.020000000000003</v>
      </c>
      <c r="E681" s="39">
        <v>38.130001</v>
      </c>
      <c r="F681" s="39">
        <v>38.130001</v>
      </c>
      <c r="G681" s="39">
        <v>3859700</v>
      </c>
    </row>
    <row r="682" spans="1:7" x14ac:dyDescent="0.25">
      <c r="A682" s="40">
        <v>44144</v>
      </c>
      <c r="B682" s="39">
        <v>39.409999999999997</v>
      </c>
      <c r="C682" s="39">
        <v>40.25</v>
      </c>
      <c r="D682" s="39">
        <v>38.520000000000003</v>
      </c>
      <c r="E682" s="39">
        <v>38.520000000000003</v>
      </c>
      <c r="F682" s="39">
        <v>38.520000000000003</v>
      </c>
      <c r="G682" s="39">
        <v>7220100</v>
      </c>
    </row>
    <row r="683" spans="1:7" x14ac:dyDescent="0.25">
      <c r="A683" s="40">
        <v>44145</v>
      </c>
      <c r="B683" s="39">
        <v>39.029998999999997</v>
      </c>
      <c r="C683" s="39">
        <v>39.159999999999997</v>
      </c>
      <c r="D683" s="39">
        <v>38.310001</v>
      </c>
      <c r="E683" s="39">
        <v>39.130001</v>
      </c>
      <c r="F683" s="39">
        <v>39.130001</v>
      </c>
      <c r="G683" s="39">
        <v>4537100</v>
      </c>
    </row>
    <row r="684" spans="1:7" x14ac:dyDescent="0.25">
      <c r="A684" s="40">
        <v>44146</v>
      </c>
      <c r="B684" s="39">
        <v>39.43</v>
      </c>
      <c r="C684" s="39">
        <v>39.950001</v>
      </c>
      <c r="D684" s="39">
        <v>39.18</v>
      </c>
      <c r="E684" s="39">
        <v>39.57</v>
      </c>
      <c r="F684" s="39">
        <v>39.57</v>
      </c>
      <c r="G684" s="39">
        <v>3082100</v>
      </c>
    </row>
    <row r="685" spans="1:7" x14ac:dyDescent="0.25">
      <c r="A685" s="40">
        <v>44147</v>
      </c>
      <c r="B685" s="39">
        <v>39.270000000000003</v>
      </c>
      <c r="C685" s="39">
        <v>39.5</v>
      </c>
      <c r="D685" s="39">
        <v>37.729999999999997</v>
      </c>
      <c r="E685" s="39">
        <v>38.150002000000001</v>
      </c>
      <c r="F685" s="39">
        <v>38.150002000000001</v>
      </c>
      <c r="G685" s="39">
        <v>5972200</v>
      </c>
    </row>
    <row r="686" spans="1:7" x14ac:dyDescent="0.25">
      <c r="A686" s="40">
        <v>44148</v>
      </c>
      <c r="B686" s="39">
        <v>38.810001</v>
      </c>
      <c r="C686" s="39">
        <v>39.669998</v>
      </c>
      <c r="D686" s="39">
        <v>38.810001</v>
      </c>
      <c r="E686" s="39">
        <v>39.389999000000003</v>
      </c>
      <c r="F686" s="39">
        <v>39.389999000000003</v>
      </c>
      <c r="G686" s="39">
        <v>2910600</v>
      </c>
    </row>
    <row r="687" spans="1:7" x14ac:dyDescent="0.25">
      <c r="A687" s="40">
        <v>44151</v>
      </c>
      <c r="B687" s="39">
        <v>39.849997999999999</v>
      </c>
      <c r="C687" s="39">
        <v>39.889999000000003</v>
      </c>
      <c r="D687" s="39">
        <v>39.130001</v>
      </c>
      <c r="E687" s="39">
        <v>39.799999</v>
      </c>
      <c r="F687" s="39">
        <v>39.799999</v>
      </c>
      <c r="G687" s="39">
        <v>2762400</v>
      </c>
    </row>
    <row r="688" spans="1:7" x14ac:dyDescent="0.25">
      <c r="A688" s="40">
        <v>44152</v>
      </c>
      <c r="B688" s="39">
        <v>39.439999</v>
      </c>
      <c r="C688" s="39">
        <v>40.200001</v>
      </c>
      <c r="D688" s="39">
        <v>39.310001</v>
      </c>
      <c r="E688" s="39">
        <v>40.18</v>
      </c>
      <c r="F688" s="39">
        <v>40.18</v>
      </c>
      <c r="G688" s="39">
        <v>2601000</v>
      </c>
    </row>
    <row r="689" spans="1:7" x14ac:dyDescent="0.25">
      <c r="A689" s="40">
        <v>44153</v>
      </c>
      <c r="B689" s="39">
        <v>40.360000999999997</v>
      </c>
      <c r="C689" s="39">
        <v>40.580002</v>
      </c>
      <c r="D689" s="39">
        <v>39.389999000000003</v>
      </c>
      <c r="E689" s="39">
        <v>39.419998</v>
      </c>
      <c r="F689" s="39">
        <v>39.419998</v>
      </c>
      <c r="G689" s="39">
        <v>2714200</v>
      </c>
    </row>
    <row r="690" spans="1:7" x14ac:dyDescent="0.25">
      <c r="A690" s="40">
        <v>44154</v>
      </c>
      <c r="B690" s="39">
        <v>39.610000999999997</v>
      </c>
      <c r="C690" s="39">
        <v>40.090000000000003</v>
      </c>
      <c r="D690" s="39">
        <v>39.32</v>
      </c>
      <c r="E690" s="39">
        <v>39.779998999999997</v>
      </c>
      <c r="F690" s="39">
        <v>39.779998999999997</v>
      </c>
      <c r="G690" s="39">
        <v>2404700</v>
      </c>
    </row>
    <row r="691" spans="1:7" x14ac:dyDescent="0.25">
      <c r="A691" s="40">
        <v>44155</v>
      </c>
      <c r="B691" s="39">
        <v>39.799999</v>
      </c>
      <c r="C691" s="39">
        <v>40.189999</v>
      </c>
      <c r="D691" s="39">
        <v>39.729999999999997</v>
      </c>
      <c r="E691" s="39">
        <v>39.810001</v>
      </c>
      <c r="F691" s="39">
        <v>39.810001</v>
      </c>
      <c r="G691" s="39">
        <v>2228900</v>
      </c>
    </row>
    <row r="692" spans="1:7" x14ac:dyDescent="0.25">
      <c r="A692" s="40">
        <v>44158</v>
      </c>
      <c r="B692" s="39">
        <v>40.049999</v>
      </c>
      <c r="C692" s="39">
        <v>40.380001</v>
      </c>
      <c r="D692" s="39">
        <v>39.68</v>
      </c>
      <c r="E692" s="39">
        <v>40.040000999999997</v>
      </c>
      <c r="F692" s="39">
        <v>40.040000999999997</v>
      </c>
      <c r="G692" s="39">
        <v>2409200</v>
      </c>
    </row>
    <row r="693" spans="1:7" x14ac:dyDescent="0.25">
      <c r="A693" s="40">
        <v>44159</v>
      </c>
      <c r="B693" s="39">
        <v>40.459999000000003</v>
      </c>
      <c r="C693" s="39">
        <v>40.520000000000003</v>
      </c>
      <c r="D693" s="39">
        <v>40.060001</v>
      </c>
      <c r="E693" s="39">
        <v>40.400002000000001</v>
      </c>
      <c r="F693" s="39">
        <v>40.400002000000001</v>
      </c>
      <c r="G693" s="39">
        <v>1885600</v>
      </c>
    </row>
    <row r="694" spans="1:7" x14ac:dyDescent="0.25">
      <c r="A694" s="40">
        <v>44160</v>
      </c>
      <c r="B694" s="39">
        <v>40.369999</v>
      </c>
      <c r="C694" s="39">
        <v>41.189999</v>
      </c>
      <c r="D694" s="39">
        <v>40.110000999999997</v>
      </c>
      <c r="E694" s="39">
        <v>41.150002000000001</v>
      </c>
      <c r="F694" s="39">
        <v>41.150002000000001</v>
      </c>
      <c r="G694" s="39">
        <v>1773900</v>
      </c>
    </row>
    <row r="695" spans="1:7" x14ac:dyDescent="0.25">
      <c r="A695" s="40">
        <v>44162</v>
      </c>
      <c r="B695" s="39">
        <v>41.32</v>
      </c>
      <c r="C695" s="39">
        <v>41.470001000000003</v>
      </c>
      <c r="D695" s="39">
        <v>40.840000000000003</v>
      </c>
      <c r="E695" s="39">
        <v>40.990001999999997</v>
      </c>
      <c r="F695" s="39">
        <v>40.990001999999997</v>
      </c>
      <c r="G695" s="39">
        <v>890100</v>
      </c>
    </row>
    <row r="696" spans="1:7" x14ac:dyDescent="0.25">
      <c r="A696" s="40">
        <v>44165</v>
      </c>
      <c r="B696" s="39">
        <v>40.869999</v>
      </c>
      <c r="C696" s="39">
        <v>41.400002000000001</v>
      </c>
      <c r="D696" s="39">
        <v>40.200001</v>
      </c>
      <c r="E696" s="39">
        <v>41.349997999999999</v>
      </c>
      <c r="F696" s="39">
        <v>41.349997999999999</v>
      </c>
      <c r="G696" s="39">
        <v>2169600</v>
      </c>
    </row>
    <row r="697" spans="1:7" x14ac:dyDescent="0.25">
      <c r="A697" s="40">
        <v>44166</v>
      </c>
      <c r="B697" s="39">
        <v>41.540000999999997</v>
      </c>
      <c r="C697" s="39">
        <v>41.709999000000003</v>
      </c>
      <c r="D697" s="39">
        <v>41.080002</v>
      </c>
      <c r="E697" s="39">
        <v>41.16</v>
      </c>
      <c r="F697" s="39">
        <v>41.16</v>
      </c>
      <c r="G697" s="39">
        <v>2691700</v>
      </c>
    </row>
    <row r="698" spans="1:7" x14ac:dyDescent="0.25">
      <c r="A698" s="40">
        <v>44167</v>
      </c>
      <c r="B698" s="39">
        <v>41.130001</v>
      </c>
      <c r="C698" s="39">
        <v>41.709999000000003</v>
      </c>
      <c r="D698" s="39">
        <v>41.110000999999997</v>
      </c>
      <c r="E698" s="39">
        <v>41.330002</v>
      </c>
      <c r="F698" s="39">
        <v>41.330002</v>
      </c>
      <c r="G698" s="39">
        <v>1966300</v>
      </c>
    </row>
    <row r="699" spans="1:7" x14ac:dyDescent="0.25">
      <c r="A699" s="40">
        <v>44168</v>
      </c>
      <c r="B699" s="39">
        <v>41.490001999999997</v>
      </c>
      <c r="C699" s="39">
        <v>41.549999</v>
      </c>
      <c r="D699" s="39">
        <v>40.909999999999997</v>
      </c>
      <c r="E699" s="39">
        <v>41.09</v>
      </c>
      <c r="F699" s="39">
        <v>41.09</v>
      </c>
      <c r="G699" s="39">
        <v>2040100</v>
      </c>
    </row>
    <row r="700" spans="1:7" x14ac:dyDescent="0.25">
      <c r="A700" s="40">
        <v>44169</v>
      </c>
      <c r="B700" s="39">
        <v>41.32</v>
      </c>
      <c r="C700" s="39">
        <v>41.619999</v>
      </c>
      <c r="D700" s="39">
        <v>41.310001</v>
      </c>
      <c r="E700" s="39">
        <v>41.419998</v>
      </c>
      <c r="F700" s="39">
        <v>41.419998</v>
      </c>
      <c r="G700" s="39">
        <v>1862200</v>
      </c>
    </row>
    <row r="701" spans="1:7" x14ac:dyDescent="0.25">
      <c r="A701" s="40">
        <v>44172</v>
      </c>
      <c r="B701" s="39">
        <v>41.18</v>
      </c>
      <c r="C701" s="39">
        <v>41.41</v>
      </c>
      <c r="D701" s="39">
        <v>41.080002</v>
      </c>
      <c r="E701" s="39">
        <v>41.349997999999999</v>
      </c>
      <c r="F701" s="39">
        <v>41.349997999999999</v>
      </c>
      <c r="G701" s="39">
        <v>1533400</v>
      </c>
    </row>
    <row r="702" spans="1:7" x14ac:dyDescent="0.25">
      <c r="A702" s="40">
        <v>44173</v>
      </c>
      <c r="B702" s="39">
        <v>41.130001</v>
      </c>
      <c r="C702" s="39">
        <v>42.049999</v>
      </c>
      <c r="D702" s="39">
        <v>41.130001</v>
      </c>
      <c r="E702" s="39">
        <v>42.049999</v>
      </c>
      <c r="F702" s="39">
        <v>42.049999</v>
      </c>
      <c r="G702" s="39">
        <v>1492400</v>
      </c>
    </row>
    <row r="703" spans="1:7" x14ac:dyDescent="0.25">
      <c r="A703" s="40">
        <v>44174</v>
      </c>
      <c r="B703" s="39">
        <v>42.299999</v>
      </c>
      <c r="C703" s="39">
        <v>42.43</v>
      </c>
      <c r="D703" s="39">
        <v>41.060001</v>
      </c>
      <c r="E703" s="39">
        <v>41.240001999999997</v>
      </c>
      <c r="F703" s="39">
        <v>41.240001999999997</v>
      </c>
      <c r="G703" s="39">
        <v>3646100</v>
      </c>
    </row>
    <row r="704" spans="1:7" x14ac:dyDescent="0.25">
      <c r="A704" s="40">
        <v>44175</v>
      </c>
      <c r="B704" s="39">
        <v>41.09</v>
      </c>
      <c r="C704" s="39">
        <v>41.630001</v>
      </c>
      <c r="D704" s="39">
        <v>40.919998</v>
      </c>
      <c r="E704" s="39">
        <v>41.060001</v>
      </c>
      <c r="F704" s="39">
        <v>41.060001</v>
      </c>
      <c r="G704" s="39">
        <v>2427700</v>
      </c>
    </row>
    <row r="705" spans="1:7" x14ac:dyDescent="0.25">
      <c r="A705" s="40">
        <v>44176</v>
      </c>
      <c r="B705" s="39">
        <v>40.57</v>
      </c>
      <c r="C705" s="39">
        <v>40.860000999999997</v>
      </c>
      <c r="D705" s="39">
        <v>39.729999999999997</v>
      </c>
      <c r="E705" s="39">
        <v>40.310001</v>
      </c>
      <c r="F705" s="39">
        <v>40.310001</v>
      </c>
      <c r="G705" s="39">
        <v>2806600</v>
      </c>
    </row>
    <row r="706" spans="1:7" x14ac:dyDescent="0.25">
      <c r="A706" s="40">
        <v>44179</v>
      </c>
      <c r="B706" s="39">
        <v>40.959999000000003</v>
      </c>
      <c r="C706" s="39">
        <v>41.119999</v>
      </c>
      <c r="D706" s="39">
        <v>39.799999</v>
      </c>
      <c r="E706" s="39">
        <v>39.849997999999999</v>
      </c>
      <c r="F706" s="39">
        <v>39.849997999999999</v>
      </c>
      <c r="G706" s="39">
        <v>2296600</v>
      </c>
    </row>
    <row r="707" spans="1:7" x14ac:dyDescent="0.25">
      <c r="A707" s="40">
        <v>44180</v>
      </c>
      <c r="B707" s="39">
        <v>40.270000000000003</v>
      </c>
      <c r="C707" s="39">
        <v>40.779998999999997</v>
      </c>
      <c r="D707" s="39">
        <v>40.049999</v>
      </c>
      <c r="E707" s="39">
        <v>40.650002000000001</v>
      </c>
      <c r="F707" s="39">
        <v>40.650002000000001</v>
      </c>
      <c r="G707" s="39">
        <v>2608000</v>
      </c>
    </row>
    <row r="708" spans="1:7" x14ac:dyDescent="0.25">
      <c r="A708" s="40">
        <v>44181</v>
      </c>
      <c r="B708" s="39">
        <v>40.82</v>
      </c>
      <c r="C708" s="39">
        <v>41.439999</v>
      </c>
      <c r="D708" s="39">
        <v>40.599997999999999</v>
      </c>
      <c r="E708" s="39">
        <v>41.400002000000001</v>
      </c>
      <c r="F708" s="39">
        <v>41.400002000000001</v>
      </c>
      <c r="G708" s="39">
        <v>1725700</v>
      </c>
    </row>
    <row r="709" spans="1:7" x14ac:dyDescent="0.25">
      <c r="A709" s="40">
        <v>44182</v>
      </c>
      <c r="B709" s="39">
        <v>41.360000999999997</v>
      </c>
      <c r="C709" s="39">
        <v>41.860000999999997</v>
      </c>
      <c r="D709" s="39">
        <v>41.27</v>
      </c>
      <c r="E709" s="39">
        <v>41.709999000000003</v>
      </c>
      <c r="F709" s="39">
        <v>41.709999000000003</v>
      </c>
      <c r="G709" s="39">
        <v>2058000</v>
      </c>
    </row>
    <row r="710" spans="1:7" x14ac:dyDescent="0.25">
      <c r="A710" s="40">
        <v>44183</v>
      </c>
      <c r="B710" s="39">
        <v>41.549999</v>
      </c>
      <c r="C710" s="39">
        <v>41.560001</v>
      </c>
      <c r="D710" s="39">
        <v>40.689999</v>
      </c>
      <c r="E710" s="39">
        <v>41.23</v>
      </c>
      <c r="F710" s="39">
        <v>41.23</v>
      </c>
      <c r="G710" s="39">
        <v>2651700</v>
      </c>
    </row>
    <row r="711" spans="1:7" x14ac:dyDescent="0.25">
      <c r="A711" s="40">
        <v>44186</v>
      </c>
      <c r="B711" s="39">
        <v>39.310001</v>
      </c>
      <c r="C711" s="39">
        <v>40.07</v>
      </c>
      <c r="D711" s="39">
        <v>38.380001</v>
      </c>
      <c r="E711" s="39">
        <v>39.590000000000003</v>
      </c>
      <c r="F711" s="39">
        <v>39.590000000000003</v>
      </c>
      <c r="G711" s="39">
        <v>5206800</v>
      </c>
    </row>
    <row r="712" spans="1:7" x14ac:dyDescent="0.25">
      <c r="A712" s="40">
        <v>44187</v>
      </c>
      <c r="B712" s="39">
        <v>39.869999</v>
      </c>
      <c r="C712" s="39">
        <v>40.080002</v>
      </c>
      <c r="D712" s="39">
        <v>39.580002</v>
      </c>
      <c r="E712" s="39">
        <v>40</v>
      </c>
      <c r="F712" s="39">
        <v>40</v>
      </c>
      <c r="G712" s="39">
        <v>2309500</v>
      </c>
    </row>
    <row r="713" spans="1:7" x14ac:dyDescent="0.25">
      <c r="A713" s="40">
        <v>44188</v>
      </c>
      <c r="B713" s="39">
        <v>40.400002000000001</v>
      </c>
      <c r="C713" s="39">
        <v>41.139999000000003</v>
      </c>
      <c r="D713" s="39">
        <v>40.349997999999999</v>
      </c>
      <c r="E713" s="39">
        <v>40.860000999999997</v>
      </c>
      <c r="F713" s="39">
        <v>40.860000999999997</v>
      </c>
      <c r="G713" s="39">
        <v>2024000</v>
      </c>
    </row>
    <row r="714" spans="1:7" x14ac:dyDescent="0.25">
      <c r="A714" s="40">
        <v>44189</v>
      </c>
      <c r="B714" s="39">
        <v>41.099997999999999</v>
      </c>
      <c r="C714" s="39">
        <v>41.5</v>
      </c>
      <c r="D714" s="39">
        <v>41.07</v>
      </c>
      <c r="E714" s="39">
        <v>41.5</v>
      </c>
      <c r="F714" s="39">
        <v>41.5</v>
      </c>
      <c r="G714" s="39">
        <v>901900</v>
      </c>
    </row>
    <row r="715" spans="1:7" x14ac:dyDescent="0.25">
      <c r="A715" s="40">
        <v>44193</v>
      </c>
      <c r="B715" s="39">
        <v>41.700001</v>
      </c>
      <c r="C715" s="39">
        <v>41.759998000000003</v>
      </c>
      <c r="D715" s="39">
        <v>41.43</v>
      </c>
      <c r="E715" s="39">
        <v>41.650002000000001</v>
      </c>
      <c r="F715" s="39">
        <v>41.650002000000001</v>
      </c>
      <c r="G715" s="39">
        <v>2025300</v>
      </c>
    </row>
    <row r="716" spans="1:7" x14ac:dyDescent="0.25">
      <c r="A716" s="40">
        <v>44194</v>
      </c>
      <c r="B716" s="39">
        <v>41.75</v>
      </c>
      <c r="C716" s="39">
        <v>41.77</v>
      </c>
      <c r="D716" s="39">
        <v>40.290000999999997</v>
      </c>
      <c r="E716" s="39">
        <v>40.68</v>
      </c>
      <c r="F716" s="39">
        <v>40.68</v>
      </c>
      <c r="G716" s="39">
        <v>2075200</v>
      </c>
    </row>
    <row r="717" spans="1:7" x14ac:dyDescent="0.25">
      <c r="A717" s="40">
        <v>44195</v>
      </c>
      <c r="B717" s="39">
        <v>40.810001</v>
      </c>
      <c r="C717" s="39">
        <v>41.509998000000003</v>
      </c>
      <c r="D717" s="39">
        <v>40.700001</v>
      </c>
      <c r="E717" s="39">
        <v>41.43</v>
      </c>
      <c r="F717" s="39">
        <v>41.43</v>
      </c>
      <c r="G717" s="39">
        <v>1975900</v>
      </c>
    </row>
    <row r="718" spans="1:7" x14ac:dyDescent="0.25">
      <c r="A718" s="40">
        <v>44196</v>
      </c>
      <c r="B718" s="39">
        <v>41.450001</v>
      </c>
      <c r="C718" s="39">
        <v>41.84</v>
      </c>
      <c r="D718" s="39">
        <v>41.099997999999999</v>
      </c>
      <c r="E718" s="39">
        <v>41.439999</v>
      </c>
      <c r="F718" s="39">
        <v>41.439999</v>
      </c>
      <c r="G718" s="39">
        <v>1922800</v>
      </c>
    </row>
    <row r="719" spans="1:7" x14ac:dyDescent="0.25">
      <c r="A719" s="40">
        <v>44200</v>
      </c>
      <c r="B719" s="39">
        <v>41.450001</v>
      </c>
      <c r="C719" s="39">
        <v>41.470001000000003</v>
      </c>
      <c r="D719" s="39">
        <v>38.939999</v>
      </c>
      <c r="E719" s="39">
        <v>39.650002000000001</v>
      </c>
      <c r="F719" s="39">
        <v>39.650002000000001</v>
      </c>
      <c r="G719" s="39">
        <v>5357800</v>
      </c>
    </row>
    <row r="720" spans="1:7" x14ac:dyDescent="0.25">
      <c r="A720" s="40">
        <v>44201</v>
      </c>
      <c r="B720" s="39">
        <v>39.159999999999997</v>
      </c>
      <c r="C720" s="39">
        <v>40.450001</v>
      </c>
      <c r="D720" s="39">
        <v>39.130001</v>
      </c>
      <c r="E720" s="39">
        <v>40.279998999999997</v>
      </c>
      <c r="F720" s="39">
        <v>40.279998999999997</v>
      </c>
      <c r="G720" s="39">
        <v>2622100</v>
      </c>
    </row>
    <row r="721" spans="1:7" x14ac:dyDescent="0.25">
      <c r="A721" s="40">
        <v>44202</v>
      </c>
      <c r="B721" s="39">
        <v>40.470001000000003</v>
      </c>
      <c r="C721" s="39">
        <v>41.540000999999997</v>
      </c>
      <c r="D721" s="39">
        <v>39.880001</v>
      </c>
      <c r="E721" s="39">
        <v>40.389999000000003</v>
      </c>
      <c r="F721" s="39">
        <v>40.389999000000003</v>
      </c>
      <c r="G721" s="39">
        <v>5692900</v>
      </c>
    </row>
    <row r="722" spans="1:7" x14ac:dyDescent="0.25">
      <c r="A722" s="40">
        <v>44203</v>
      </c>
      <c r="B722" s="39">
        <v>41.360000999999997</v>
      </c>
      <c r="C722" s="39">
        <v>41.599997999999999</v>
      </c>
      <c r="D722" s="39">
        <v>41.16</v>
      </c>
      <c r="E722" s="39">
        <v>41.57</v>
      </c>
      <c r="F722" s="39">
        <v>41.57</v>
      </c>
      <c r="G722" s="39">
        <v>2642400</v>
      </c>
    </row>
    <row r="723" spans="1:7" x14ac:dyDescent="0.25">
      <c r="A723" s="40">
        <v>44204</v>
      </c>
      <c r="B723" s="39">
        <v>41.720001000000003</v>
      </c>
      <c r="C723" s="39">
        <v>41.919998</v>
      </c>
      <c r="D723" s="39">
        <v>41.049999</v>
      </c>
      <c r="E723" s="39">
        <v>41.82</v>
      </c>
      <c r="F723" s="39">
        <v>41.82</v>
      </c>
      <c r="G723" s="39">
        <v>2577100</v>
      </c>
    </row>
    <row r="724" spans="1:7" x14ac:dyDescent="0.25">
      <c r="A724" s="40">
        <v>44207</v>
      </c>
      <c r="B724" s="39">
        <v>41.040000999999997</v>
      </c>
      <c r="C724" s="39">
        <v>41.34</v>
      </c>
      <c r="D724" s="39">
        <v>40.439999</v>
      </c>
      <c r="E724" s="39">
        <v>40.849997999999999</v>
      </c>
      <c r="F724" s="39">
        <v>40.849997999999999</v>
      </c>
      <c r="G724" s="39">
        <v>2962600</v>
      </c>
    </row>
    <row r="725" spans="1:7" x14ac:dyDescent="0.25">
      <c r="A725" s="40">
        <v>44208</v>
      </c>
      <c r="B725" s="39">
        <v>40.98</v>
      </c>
      <c r="C725" s="39">
        <v>41.279998999999997</v>
      </c>
      <c r="D725" s="39">
        <v>40.389999000000003</v>
      </c>
      <c r="E725" s="39">
        <v>41.23</v>
      </c>
      <c r="F725" s="39">
        <v>41.23</v>
      </c>
      <c r="G725" s="39">
        <v>2691400</v>
      </c>
    </row>
    <row r="726" spans="1:7" x14ac:dyDescent="0.25">
      <c r="A726" s="40">
        <v>44209</v>
      </c>
      <c r="B726" s="39">
        <v>41.209999000000003</v>
      </c>
      <c r="C726" s="39">
        <v>41.700001</v>
      </c>
      <c r="D726" s="39">
        <v>41.080002</v>
      </c>
      <c r="E726" s="39">
        <v>41.580002</v>
      </c>
      <c r="F726" s="39">
        <v>41.580002</v>
      </c>
      <c r="G726" s="39">
        <v>1868500</v>
      </c>
    </row>
    <row r="727" spans="1:7" x14ac:dyDescent="0.25">
      <c r="A727" s="40">
        <v>44210</v>
      </c>
      <c r="B727" s="39">
        <v>41.689999</v>
      </c>
      <c r="C727" s="39">
        <v>41.950001</v>
      </c>
      <c r="D727" s="39">
        <v>41.16</v>
      </c>
      <c r="E727" s="39">
        <v>41.330002</v>
      </c>
      <c r="F727" s="39">
        <v>41.330002</v>
      </c>
      <c r="G727" s="39">
        <v>1814400</v>
      </c>
    </row>
    <row r="728" spans="1:7" x14ac:dyDescent="0.25">
      <c r="A728" s="40">
        <v>44211</v>
      </c>
      <c r="B728" s="39">
        <v>40.990001999999997</v>
      </c>
      <c r="C728" s="39">
        <v>41.259998000000003</v>
      </c>
      <c r="D728" s="39">
        <v>40.25</v>
      </c>
      <c r="E728" s="39">
        <v>40.729999999999997</v>
      </c>
      <c r="F728" s="39">
        <v>40.729999999999997</v>
      </c>
      <c r="G728" s="39">
        <v>3038700</v>
      </c>
    </row>
    <row r="729" spans="1:7" x14ac:dyDescent="0.25">
      <c r="A729" s="40">
        <v>44215</v>
      </c>
      <c r="B729" s="39">
        <v>41.32</v>
      </c>
      <c r="C729" s="39">
        <v>41.41</v>
      </c>
      <c r="D729" s="39">
        <v>40.939999</v>
      </c>
      <c r="E729" s="39">
        <v>41.220001000000003</v>
      </c>
      <c r="F729" s="39">
        <v>41.220001000000003</v>
      </c>
      <c r="G729" s="39">
        <v>2841600</v>
      </c>
    </row>
    <row r="730" spans="1:7" x14ac:dyDescent="0.25">
      <c r="A730" s="40">
        <v>44216</v>
      </c>
      <c r="B730" s="39">
        <v>41.59</v>
      </c>
      <c r="C730" s="39">
        <v>41.799999</v>
      </c>
      <c r="D730" s="39">
        <v>41.27</v>
      </c>
      <c r="E730" s="39">
        <v>41.68</v>
      </c>
      <c r="F730" s="39">
        <v>41.68</v>
      </c>
      <c r="G730" s="39">
        <v>2280800</v>
      </c>
    </row>
    <row r="731" spans="1:7" x14ac:dyDescent="0.25">
      <c r="A731" s="40">
        <v>44217</v>
      </c>
      <c r="B731" s="39">
        <v>41.68</v>
      </c>
      <c r="C731" s="39">
        <v>41.880001</v>
      </c>
      <c r="D731" s="39">
        <v>41.349997999999999</v>
      </c>
      <c r="E731" s="39">
        <v>41.830002</v>
      </c>
      <c r="F731" s="39">
        <v>41.830002</v>
      </c>
      <c r="G731" s="39">
        <v>2276900</v>
      </c>
    </row>
    <row r="732" spans="1:7" x14ac:dyDescent="0.25">
      <c r="A732" s="40">
        <v>44218</v>
      </c>
      <c r="B732" s="39">
        <v>41.330002</v>
      </c>
      <c r="C732" s="39">
        <v>41.82</v>
      </c>
      <c r="D732" s="39">
        <v>41.220001000000003</v>
      </c>
      <c r="E732" s="39">
        <v>41.59</v>
      </c>
      <c r="F732" s="39">
        <v>41.59</v>
      </c>
      <c r="G732" s="39">
        <v>1985900</v>
      </c>
    </row>
    <row r="733" spans="1:7" x14ac:dyDescent="0.25">
      <c r="A733" s="40">
        <v>44221</v>
      </c>
      <c r="B733" s="39">
        <v>41.349997999999999</v>
      </c>
      <c r="C733" s="39">
        <v>41.5</v>
      </c>
      <c r="D733" s="39">
        <v>39.810001</v>
      </c>
      <c r="E733" s="39">
        <v>40.720001000000003</v>
      </c>
      <c r="F733" s="39">
        <v>40.720001000000003</v>
      </c>
      <c r="G733" s="39">
        <v>5632500</v>
      </c>
    </row>
    <row r="734" spans="1:7" x14ac:dyDescent="0.25">
      <c r="A734" s="39"/>
      <c r="B734" s="39"/>
      <c r="C734" s="39"/>
      <c r="D734" s="39"/>
      <c r="E734" s="39"/>
      <c r="F734" s="39"/>
      <c r="G734" s="3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1</vt:i4>
      </vt:variant>
    </vt:vector>
  </HeadingPairs>
  <TitlesOfParts>
    <vt:vector size="9" baseType="lpstr">
      <vt:lpstr>Readme</vt:lpstr>
      <vt:lpstr>Master</vt:lpstr>
      <vt:lpstr>Tbills</vt:lpstr>
      <vt:lpstr>Sheet1</vt:lpstr>
      <vt:lpstr>SVXY-IV</vt:lpstr>
      <vt:lpstr>Old SVXY Hist</vt:lpstr>
      <vt:lpstr>XIV Hist</vt:lpstr>
      <vt:lpstr>0.5X SVXY-Web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2021-01-27T04:20:19Z</dcterms:modified>
</cp:coreProperties>
</file>